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D:\Ira\Kegiatan Tahun 2021\SEKSI PENGOLAHAN DAN PENYAJIAN DATA KEPENDUDUKAN\DPPKBKPS\PIAK DAN PD\DATABASE PPDK\2025\2. PROFIL PENDUDUK\4. OLAHAN OKE\"/>
    </mc:Choice>
  </mc:AlternateContent>
  <xr:revisionPtr revIDLastSave="0" documentId="13_ncr:1_{2819FADA-46CE-4A3B-8523-8C47D4260C32}" xr6:coauthVersionLast="47" xr6:coauthVersionMax="47" xr10:uidLastSave="{00000000-0000-0000-0000-000000000000}"/>
  <bookViews>
    <workbookView xWindow="-120" yWindow="-120" windowWidth="29040" windowHeight="15720" firstSheet="11" activeTab="13" xr2:uid="{00000000-000D-0000-FFFF-FFFF00000000}"/>
  </bookViews>
  <sheets>
    <sheet name="1. Rekap JK" sheetId="37" r:id="rId1"/>
    <sheet name="2. Kepadatan Pddk" sheetId="51" r:id="rId2"/>
    <sheet name="Sheet2" sheetId="122" r:id="rId3"/>
    <sheet name="3. Grafik Kepadatan Profil" sheetId="39" r:id="rId4"/>
    <sheet name="4. JK Persen" sheetId="52" r:id="rId5"/>
    <sheet name="5. KU DAN JK" sheetId="6" r:id="rId6"/>
    <sheet name="6. Umur Median" sheetId="40" r:id="rId7"/>
    <sheet name="7. RJK" sheetId="53" r:id="rId8"/>
    <sheet name="8. KU Sex ratio" sheetId="43" r:id="rId9"/>
    <sheet name="9. Rasio Ketergantungan" sheetId="44" r:id="rId10"/>
    <sheet name="Sheet6" sheetId="135" r:id="rId11"/>
    <sheet name="10. Piramida" sheetId="42" r:id="rId12"/>
    <sheet name="11. Rasio Kepadatan" sheetId="45" r:id="rId13"/>
    <sheet name="12. Pertumbuhan Penduduk" sheetId="46" r:id="rId14"/>
    <sheet name="13. PNDDKN &amp; JK " sheetId="23" r:id="rId15"/>
    <sheet name="14. Agama" sheetId="47" r:id="rId16"/>
    <sheet name="15. Agama Kab Kota" sheetId="54" r:id="rId17"/>
    <sheet name="16. Kecacatan" sheetId="55" r:id="rId18"/>
    <sheet name="16a. Kecacatan Dinsos" sheetId="121" r:id="rId19"/>
    <sheet name="17. Kecacatan Kab Kota" sheetId="56" r:id="rId20"/>
    <sheet name="18. Status Kawin" sheetId="7" r:id="rId21"/>
    <sheet name="19. Status Kawin Kab Kota" sheetId="57" r:id="rId22"/>
    <sheet name="20. Angka kawin kasar" sheetId="102" r:id="rId23"/>
    <sheet name="21. Angka kawin umum" sheetId="103" r:id="rId24"/>
    <sheet name="22. Angka cerai kasar" sheetId="116" r:id="rId25"/>
    <sheet name="23. Angka cerai umum" sheetId="117" r:id="rId26"/>
    <sheet name="24. KK-kepkel" sheetId="48" r:id="rId27"/>
    <sheet name="25. KK SHDK-ok" sheetId="58" r:id="rId28"/>
    <sheet name="26. KK Umur" sheetId="59" r:id="rId29"/>
    <sheet name="27. KK Jenis Kelamin" sheetId="60" r:id="rId30"/>
    <sheet name="28. KK Status Kawin" sheetId="61" r:id="rId31"/>
    <sheet name="29. KK Pendidikan" sheetId="62" r:id="rId32"/>
    <sheet name="30. KK Pekerjaan" sheetId="63" r:id="rId33"/>
    <sheet name="Jml Kelahiran" sheetId="65" r:id="rId34"/>
    <sheet name="Tabel CBR" sheetId="113" r:id="rId35"/>
    <sheet name="Tabel CDR" sheetId="114" r:id="rId36"/>
    <sheet name="Sheet3" sheetId="131" r:id="rId37"/>
    <sheet name="Sheet5" sheetId="133" r:id="rId38"/>
    <sheet name="ASFR" sheetId="134" r:id="rId39"/>
    <sheet name="CWR" sheetId="64" r:id="rId40"/>
    <sheet name="Sheet4" sheetId="132" r:id="rId41"/>
    <sheet name="Kematian Bayi" sheetId="67" r:id="rId42"/>
    <sheet name="Neonatal" sheetId="75" r:id="rId43"/>
    <sheet name="Post Neonatal" sheetId="76" r:id="rId44"/>
    <sheet name="Anak " sheetId="77" r:id="rId45"/>
    <sheet name="Balita" sheetId="78" r:id="rId46"/>
    <sheet name="Kematian Ibu" sheetId="79" r:id="rId47"/>
    <sheet name="Usia Sekolah" sheetId="84" r:id="rId48"/>
    <sheet name="APK" sheetId="80" r:id="rId49"/>
    <sheet name="APM" sheetId="82" r:id="rId50"/>
    <sheet name="Putus Sekolah" sheetId="81" r:id="rId51"/>
    <sheet name="Proporsi TK" sheetId="85" r:id="rId52"/>
    <sheet name="Proporsi Angker" sheetId="86" r:id="rId53"/>
    <sheet name="APAK" sheetId="87" r:id="rId54"/>
    <sheet name="Proporsi Pddk Bkrja menurut JK" sheetId="98" r:id="rId55"/>
    <sheet name="Proporsi Jenis Pekerjaan" sheetId="100" r:id="rId56"/>
    <sheet name="Pengangguran Terbuka" sheetId="88" r:id="rId57"/>
    <sheet name="APC" sheetId="89" r:id="rId58"/>
    <sheet name="Migrasi Masuk" sheetId="95" r:id="rId59"/>
    <sheet name="Migrasi Keluar" sheetId="96" r:id="rId60"/>
    <sheet name="Migrasi Neto" sheetId="97" r:id="rId61"/>
    <sheet name="Trans in-out-1" sheetId="106" r:id="rId62"/>
    <sheet name="Trans in-out-2" sheetId="109" r:id="rId63"/>
    <sheet name="Jenis Transmigrasi" sheetId="110" r:id="rId64"/>
    <sheet name="Pola Transmigrasi" sheetId="111" r:id="rId65"/>
    <sheet name="Kepemilikan KK" sheetId="91" r:id="rId66"/>
    <sheet name="Kepemilikan KTP" sheetId="49" r:id="rId67"/>
    <sheet name="Kepemilikan Akta Lahir" sheetId="50" r:id="rId68"/>
    <sheet name="Kepemilikan Akta Lahir 0-18 thn" sheetId="115" r:id="rId69"/>
    <sheet name="Kepemilikan Akta Perkawinan" sheetId="92" r:id="rId70"/>
    <sheet name="Kepemilikan Akta Perceraian" sheetId="93" r:id="rId71"/>
    <sheet name="Kepemilikan Akta Kematian" sheetId="94" r:id="rId72"/>
    <sheet name="Sheet1" sheetId="130" r:id="rId73"/>
    <sheet name="Penerima Bansos " sheetId="128" r:id="rId74"/>
    <sheet name="PSKS" sheetId="129" r:id="rId7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129" l="1"/>
  <c r="F24" i="129"/>
  <c r="E24" i="129"/>
  <c r="D24" i="129"/>
  <c r="C24" i="129"/>
  <c r="E24" i="128"/>
  <c r="D24" i="128"/>
  <c r="C24" i="128"/>
  <c r="E23" i="130"/>
  <c r="D23" i="130"/>
  <c r="C23" i="130"/>
  <c r="E22" i="130"/>
  <c r="E21" i="130"/>
  <c r="E20" i="130"/>
  <c r="E19" i="130"/>
  <c r="E18" i="130"/>
  <c r="E17" i="130"/>
  <c r="E16" i="130"/>
  <c r="E15" i="130"/>
  <c r="E14" i="130"/>
  <c r="E13" i="130"/>
  <c r="E12" i="130"/>
  <c r="E11" i="130"/>
  <c r="E10" i="130"/>
  <c r="E9" i="130"/>
  <c r="E8" i="130"/>
  <c r="E7" i="130"/>
  <c r="E6" i="130"/>
  <c r="E5" i="130"/>
  <c r="E4" i="130"/>
  <c r="E23" i="94"/>
  <c r="D23" i="94"/>
  <c r="C23" i="94"/>
  <c r="E22" i="94"/>
  <c r="E21" i="94"/>
  <c r="E20" i="94"/>
  <c r="E19" i="94"/>
  <c r="E18" i="94"/>
  <c r="E17" i="94"/>
  <c r="E16" i="94"/>
  <c r="E15" i="94"/>
  <c r="E14" i="94"/>
  <c r="E13" i="94"/>
  <c r="E12" i="94"/>
  <c r="E11" i="94"/>
  <c r="E10" i="94"/>
  <c r="E9" i="94"/>
  <c r="E8" i="94"/>
  <c r="E7" i="94"/>
  <c r="E6" i="94"/>
  <c r="E5" i="94"/>
  <c r="E4" i="94"/>
  <c r="E23" i="93"/>
  <c r="D23" i="93"/>
  <c r="C23" i="93"/>
  <c r="E22" i="93"/>
  <c r="E21" i="93"/>
  <c r="E20" i="93"/>
  <c r="E19" i="93"/>
  <c r="E18" i="93"/>
  <c r="E17" i="93"/>
  <c r="E16" i="93"/>
  <c r="E15" i="93"/>
  <c r="E14" i="93"/>
  <c r="E13" i="93"/>
  <c r="E12" i="93"/>
  <c r="E11" i="93"/>
  <c r="E10" i="93"/>
  <c r="E9" i="93"/>
  <c r="E8" i="93"/>
  <c r="E7" i="93"/>
  <c r="E6" i="93"/>
  <c r="E5" i="93"/>
  <c r="E4" i="93"/>
  <c r="E23" i="92"/>
  <c r="D23" i="92"/>
  <c r="C23" i="92"/>
  <c r="E22" i="92"/>
  <c r="E21" i="92"/>
  <c r="E20" i="92"/>
  <c r="E19" i="92"/>
  <c r="E18" i="92"/>
  <c r="E17" i="92"/>
  <c r="E16" i="92"/>
  <c r="E15" i="92"/>
  <c r="E14" i="92"/>
  <c r="E13" i="92"/>
  <c r="E12" i="92"/>
  <c r="E11" i="92"/>
  <c r="E10" i="92"/>
  <c r="E9" i="92"/>
  <c r="E8" i="92"/>
  <c r="E7" i="92"/>
  <c r="E6" i="92"/>
  <c r="E5" i="92"/>
  <c r="E4" i="92"/>
  <c r="E23" i="115"/>
  <c r="D23" i="115"/>
  <c r="C23" i="115"/>
  <c r="E22" i="115"/>
  <c r="E21" i="115"/>
  <c r="E20" i="115"/>
  <c r="E19" i="115"/>
  <c r="E18" i="115"/>
  <c r="E17" i="115"/>
  <c r="E16" i="115"/>
  <c r="E15" i="115"/>
  <c r="E14" i="115"/>
  <c r="E13" i="115"/>
  <c r="E12" i="115"/>
  <c r="E11" i="115"/>
  <c r="E10" i="115"/>
  <c r="E9" i="115"/>
  <c r="E8" i="115"/>
  <c r="E7" i="115"/>
  <c r="E6" i="115"/>
  <c r="E5" i="115"/>
  <c r="E4" i="115"/>
  <c r="E22" i="50"/>
  <c r="D22" i="50"/>
  <c r="C22" i="50"/>
  <c r="E21" i="50"/>
  <c r="C21" i="50"/>
  <c r="E20" i="50"/>
  <c r="C20" i="50"/>
  <c r="E19" i="50"/>
  <c r="C19" i="50"/>
  <c r="E18" i="50"/>
  <c r="C18" i="50"/>
  <c r="E17" i="50"/>
  <c r="C17" i="50"/>
  <c r="E16" i="50"/>
  <c r="C16" i="50"/>
  <c r="E15" i="50"/>
  <c r="C15" i="50"/>
  <c r="E14" i="50"/>
  <c r="C14" i="50"/>
  <c r="E13" i="50"/>
  <c r="C13" i="50"/>
  <c r="E12" i="50"/>
  <c r="C12" i="50"/>
  <c r="E11" i="50"/>
  <c r="C11" i="50"/>
  <c r="E10" i="50"/>
  <c r="C10" i="50"/>
  <c r="E9" i="50"/>
  <c r="C9" i="50"/>
  <c r="E8" i="50"/>
  <c r="C8" i="50"/>
  <c r="E7" i="50"/>
  <c r="C7" i="50"/>
  <c r="E6" i="50"/>
  <c r="C6" i="50"/>
  <c r="E5" i="50"/>
  <c r="C5" i="50"/>
  <c r="E4" i="50"/>
  <c r="C4" i="50"/>
  <c r="E3" i="50"/>
  <c r="C3" i="50"/>
  <c r="E23" i="49"/>
  <c r="D23" i="49"/>
  <c r="C23" i="49"/>
  <c r="E22" i="49"/>
  <c r="E21" i="49"/>
  <c r="E20" i="49"/>
  <c r="E19" i="49"/>
  <c r="E18" i="49"/>
  <c r="E17" i="49"/>
  <c r="E16" i="49"/>
  <c r="E15" i="49"/>
  <c r="E14" i="49"/>
  <c r="E13" i="49"/>
  <c r="E12" i="49"/>
  <c r="E11" i="49"/>
  <c r="E10" i="49"/>
  <c r="E9" i="49"/>
  <c r="E8" i="49"/>
  <c r="E7" i="49"/>
  <c r="E6" i="49"/>
  <c r="E5" i="49"/>
  <c r="E4" i="49"/>
  <c r="E23" i="91"/>
  <c r="D23" i="91"/>
  <c r="C23" i="91"/>
  <c r="E22" i="91"/>
  <c r="E21" i="91"/>
  <c r="E20" i="91"/>
  <c r="E19" i="91"/>
  <c r="E18" i="91"/>
  <c r="E17" i="91"/>
  <c r="E16" i="91"/>
  <c r="E15" i="91"/>
  <c r="E14" i="91"/>
  <c r="E13" i="91"/>
  <c r="E12" i="91"/>
  <c r="E11" i="91"/>
  <c r="E10" i="91"/>
  <c r="E9" i="91"/>
  <c r="E8" i="91"/>
  <c r="E7" i="91"/>
  <c r="E6" i="91"/>
  <c r="E5" i="91"/>
  <c r="E4" i="91"/>
  <c r="H25" i="111"/>
  <c r="G25" i="111"/>
  <c r="F25" i="111"/>
  <c r="E25" i="111"/>
  <c r="D25" i="111"/>
  <c r="C25" i="111"/>
  <c r="L26" i="110"/>
  <c r="K26" i="110"/>
  <c r="J26" i="110"/>
  <c r="I26" i="110"/>
  <c r="H26" i="110"/>
  <c r="G26" i="110"/>
  <c r="F26" i="110"/>
  <c r="E26" i="110"/>
  <c r="D26" i="110"/>
  <c r="C26" i="110"/>
  <c r="L9" i="110"/>
  <c r="K9" i="110"/>
  <c r="D25" i="109"/>
  <c r="H27" i="106"/>
  <c r="G27" i="106"/>
  <c r="F27" i="106"/>
  <c r="E27" i="106"/>
  <c r="D27" i="106"/>
  <c r="C27" i="106"/>
  <c r="F24" i="97"/>
  <c r="E24" i="97"/>
  <c r="D24" i="97"/>
  <c r="C24" i="97"/>
  <c r="G23" i="97"/>
  <c r="F23" i="97"/>
  <c r="E23" i="97"/>
  <c r="D23" i="97"/>
  <c r="C23" i="97"/>
  <c r="G22" i="97"/>
  <c r="F22" i="97"/>
  <c r="E22" i="97"/>
  <c r="D22" i="97"/>
  <c r="C22" i="97"/>
  <c r="G21" i="97"/>
  <c r="F21" i="97"/>
  <c r="E21" i="97"/>
  <c r="D21" i="97"/>
  <c r="C21" i="97"/>
  <c r="G20" i="97"/>
  <c r="F20" i="97"/>
  <c r="E20" i="97"/>
  <c r="D20" i="97"/>
  <c r="C20" i="97"/>
  <c r="G19" i="97"/>
  <c r="F19" i="97"/>
  <c r="E19" i="97"/>
  <c r="D19" i="97"/>
  <c r="C19" i="97"/>
  <c r="G18" i="97"/>
  <c r="F18" i="97"/>
  <c r="E18" i="97"/>
  <c r="D18" i="97"/>
  <c r="C18" i="97"/>
  <c r="G17" i="97"/>
  <c r="F17" i="97"/>
  <c r="E17" i="97"/>
  <c r="D17" i="97"/>
  <c r="C17" i="97"/>
  <c r="G16" i="97"/>
  <c r="F16" i="97"/>
  <c r="E16" i="97"/>
  <c r="D16" i="97"/>
  <c r="C16" i="97"/>
  <c r="G15" i="97"/>
  <c r="F15" i="97"/>
  <c r="E15" i="97"/>
  <c r="D15" i="97"/>
  <c r="C15" i="97"/>
  <c r="G14" i="97"/>
  <c r="F14" i="97"/>
  <c r="E14" i="97"/>
  <c r="D14" i="97"/>
  <c r="C14" i="97"/>
  <c r="G13" i="97"/>
  <c r="F13" i="97"/>
  <c r="E13" i="97"/>
  <c r="D13" i="97"/>
  <c r="C13" i="97"/>
  <c r="G12" i="97"/>
  <c r="F12" i="97"/>
  <c r="E12" i="97"/>
  <c r="D12" i="97"/>
  <c r="C12" i="97"/>
  <c r="G11" i="97"/>
  <c r="F11" i="97"/>
  <c r="E11" i="97"/>
  <c r="D11" i="97"/>
  <c r="C11" i="97"/>
  <c r="G10" i="97"/>
  <c r="F10" i="97"/>
  <c r="E10" i="97"/>
  <c r="D10" i="97"/>
  <c r="C10" i="97"/>
  <c r="G9" i="97"/>
  <c r="F9" i="97"/>
  <c r="E9" i="97"/>
  <c r="D9" i="97"/>
  <c r="C9" i="97"/>
  <c r="G8" i="97"/>
  <c r="F8" i="97"/>
  <c r="E8" i="97"/>
  <c r="D8" i="97"/>
  <c r="C8" i="97"/>
  <c r="G7" i="97"/>
  <c r="F7" i="97"/>
  <c r="E7" i="97"/>
  <c r="D7" i="97"/>
  <c r="C7" i="97"/>
  <c r="G6" i="97"/>
  <c r="F6" i="97"/>
  <c r="E6" i="97"/>
  <c r="D6" i="97"/>
  <c r="C6" i="97"/>
  <c r="G5" i="97"/>
  <c r="F5" i="97"/>
  <c r="E5" i="97"/>
  <c r="D5" i="97"/>
  <c r="C5" i="97"/>
  <c r="G25" i="96"/>
  <c r="F25" i="96"/>
  <c r="E25" i="96"/>
  <c r="D25" i="96"/>
  <c r="C25" i="96"/>
  <c r="G24" i="96"/>
  <c r="F24" i="96"/>
  <c r="C24" i="96"/>
  <c r="G23" i="96"/>
  <c r="F23" i="96"/>
  <c r="C23" i="96"/>
  <c r="G22" i="96"/>
  <c r="F22" i="96"/>
  <c r="C22" i="96"/>
  <c r="G21" i="96"/>
  <c r="F21" i="96"/>
  <c r="C21" i="96"/>
  <c r="G20" i="96"/>
  <c r="F20" i="96"/>
  <c r="C20" i="96"/>
  <c r="G19" i="96"/>
  <c r="F19" i="96"/>
  <c r="C19" i="96"/>
  <c r="G18" i="96"/>
  <c r="F18" i="96"/>
  <c r="C18" i="96"/>
  <c r="G17" i="96"/>
  <c r="F17" i="96"/>
  <c r="C17" i="96"/>
  <c r="G16" i="96"/>
  <c r="F16" i="96"/>
  <c r="C16" i="96"/>
  <c r="G15" i="96"/>
  <c r="F15" i="96"/>
  <c r="C15" i="96"/>
  <c r="G14" i="96"/>
  <c r="F14" i="96"/>
  <c r="C14" i="96"/>
  <c r="G13" i="96"/>
  <c r="F13" i="96"/>
  <c r="C13" i="96"/>
  <c r="G12" i="96"/>
  <c r="F12" i="96"/>
  <c r="C12" i="96"/>
  <c r="G11" i="96"/>
  <c r="F11" i="96"/>
  <c r="C11" i="96"/>
  <c r="G10" i="96"/>
  <c r="F10" i="96"/>
  <c r="C10" i="96"/>
  <c r="G9" i="96"/>
  <c r="F9" i="96"/>
  <c r="C9" i="96"/>
  <c r="G8" i="96"/>
  <c r="F8" i="96"/>
  <c r="C8" i="96"/>
  <c r="G7" i="96"/>
  <c r="F7" i="96"/>
  <c r="C7" i="96"/>
  <c r="G6" i="96"/>
  <c r="F6" i="96"/>
  <c r="C6" i="96"/>
  <c r="G24" i="95"/>
  <c r="F24" i="95"/>
  <c r="E24" i="95"/>
  <c r="D24" i="95"/>
  <c r="C24" i="95"/>
  <c r="G23" i="95"/>
  <c r="F23" i="95"/>
  <c r="C23" i="95"/>
  <c r="G22" i="95"/>
  <c r="F22" i="95"/>
  <c r="C22" i="95"/>
  <c r="G21" i="95"/>
  <c r="F21" i="95"/>
  <c r="C21" i="95"/>
  <c r="G20" i="95"/>
  <c r="F20" i="95"/>
  <c r="C20" i="95"/>
  <c r="G19" i="95"/>
  <c r="F19" i="95"/>
  <c r="C19" i="95"/>
  <c r="G18" i="95"/>
  <c r="F18" i="95"/>
  <c r="C18" i="95"/>
  <c r="G17" i="95"/>
  <c r="F17" i="95"/>
  <c r="C17" i="95"/>
  <c r="G16" i="95"/>
  <c r="F16" i="95"/>
  <c r="C16" i="95"/>
  <c r="G15" i="95"/>
  <c r="F15" i="95"/>
  <c r="C15" i="95"/>
  <c r="G14" i="95"/>
  <c r="F14" i="95"/>
  <c r="C14" i="95"/>
  <c r="G13" i="95"/>
  <c r="F13" i="95"/>
  <c r="C13" i="95"/>
  <c r="G12" i="95"/>
  <c r="F12" i="95"/>
  <c r="C12" i="95"/>
  <c r="G11" i="95"/>
  <c r="F11" i="95"/>
  <c r="C11" i="95"/>
  <c r="G10" i="95"/>
  <c r="F10" i="95"/>
  <c r="C10" i="95"/>
  <c r="G9" i="95"/>
  <c r="F9" i="95"/>
  <c r="C9" i="95"/>
  <c r="G8" i="95"/>
  <c r="F8" i="95"/>
  <c r="C8" i="95"/>
  <c r="G7" i="95"/>
  <c r="F7" i="95"/>
  <c r="C7" i="95"/>
  <c r="G6" i="95"/>
  <c r="F6" i="95"/>
  <c r="C6" i="95"/>
  <c r="G5" i="95"/>
  <c r="F5" i="95"/>
  <c r="C5" i="95"/>
  <c r="K23" i="89"/>
  <c r="J23" i="89"/>
  <c r="I23" i="89"/>
  <c r="H23" i="89"/>
  <c r="G23" i="89"/>
  <c r="F23" i="89"/>
  <c r="E23" i="89"/>
  <c r="D23" i="89"/>
  <c r="C23" i="89"/>
  <c r="K22" i="89"/>
  <c r="J22" i="89"/>
  <c r="I22" i="89"/>
  <c r="K21" i="89"/>
  <c r="J21" i="89"/>
  <c r="I21" i="89"/>
  <c r="K20" i="89"/>
  <c r="J20" i="89"/>
  <c r="I20" i="89"/>
  <c r="K19" i="89"/>
  <c r="J19" i="89"/>
  <c r="I19" i="89"/>
  <c r="K18" i="89"/>
  <c r="J18" i="89"/>
  <c r="I18" i="89"/>
  <c r="K17" i="89"/>
  <c r="J17" i="89"/>
  <c r="I17" i="89"/>
  <c r="K16" i="89"/>
  <c r="J16" i="89"/>
  <c r="I16" i="89"/>
  <c r="K15" i="89"/>
  <c r="J15" i="89"/>
  <c r="I15" i="89"/>
  <c r="K14" i="89"/>
  <c r="J14" i="89"/>
  <c r="I14" i="89"/>
  <c r="K13" i="89"/>
  <c r="J13" i="89"/>
  <c r="I13" i="89"/>
  <c r="K12" i="89"/>
  <c r="J12" i="89"/>
  <c r="I12" i="89"/>
  <c r="K11" i="89"/>
  <c r="J11" i="89"/>
  <c r="I11" i="89"/>
  <c r="K10" i="89"/>
  <c r="J10" i="89"/>
  <c r="I10" i="89"/>
  <c r="K9" i="89"/>
  <c r="J9" i="89"/>
  <c r="I9" i="89"/>
  <c r="K8" i="89"/>
  <c r="J8" i="89"/>
  <c r="I8" i="89"/>
  <c r="K7" i="89"/>
  <c r="J7" i="89"/>
  <c r="I7" i="89"/>
  <c r="K6" i="89"/>
  <c r="J6" i="89"/>
  <c r="I6" i="89"/>
  <c r="K5" i="89"/>
  <c r="J5" i="89"/>
  <c r="I5" i="89"/>
  <c r="K4" i="89"/>
  <c r="J4" i="89"/>
  <c r="I4" i="89"/>
  <c r="G17" i="88"/>
  <c r="F17" i="88"/>
  <c r="E17" i="88"/>
  <c r="D17" i="88"/>
  <c r="C17" i="88"/>
  <c r="B17" i="88"/>
  <c r="G16" i="88"/>
  <c r="F16" i="88"/>
  <c r="D16" i="88"/>
  <c r="G15" i="88"/>
  <c r="F15" i="88"/>
  <c r="D15" i="88"/>
  <c r="G14" i="88"/>
  <c r="F14" i="88"/>
  <c r="D14" i="88"/>
  <c r="G13" i="88"/>
  <c r="F13" i="88"/>
  <c r="D13" i="88"/>
  <c r="G12" i="88"/>
  <c r="F12" i="88"/>
  <c r="D12" i="88"/>
  <c r="G11" i="88"/>
  <c r="F11" i="88"/>
  <c r="D11" i="88"/>
  <c r="G10" i="88"/>
  <c r="F10" i="88"/>
  <c r="D10" i="88"/>
  <c r="G9" i="88"/>
  <c r="F9" i="88"/>
  <c r="D9" i="88"/>
  <c r="G8" i="88"/>
  <c r="F8" i="88"/>
  <c r="D8" i="88"/>
  <c r="G7" i="88"/>
  <c r="F7" i="88"/>
  <c r="D7" i="88"/>
  <c r="AK53" i="100"/>
  <c r="AJ53" i="100"/>
  <c r="AI53" i="100"/>
  <c r="AH53" i="100"/>
  <c r="AG53" i="100"/>
  <c r="AF53" i="100"/>
  <c r="AE53" i="100"/>
  <c r="AD53" i="100"/>
  <c r="AC53" i="100"/>
  <c r="AB53" i="100"/>
  <c r="AA53" i="100"/>
  <c r="Z53" i="100"/>
  <c r="AK52" i="100"/>
  <c r="AK51" i="100"/>
  <c r="AK50" i="100"/>
  <c r="AK49" i="100"/>
  <c r="AK48" i="100"/>
  <c r="AK47" i="100"/>
  <c r="AK46" i="100"/>
  <c r="AK45" i="100"/>
  <c r="AK44" i="100"/>
  <c r="AK43" i="100"/>
  <c r="AK42" i="100"/>
  <c r="AK41" i="100"/>
  <c r="AK40" i="100"/>
  <c r="AK39" i="100"/>
  <c r="AK38" i="100"/>
  <c r="AK37" i="100"/>
  <c r="AK36" i="100"/>
  <c r="AK35" i="100"/>
  <c r="AK34" i="100"/>
  <c r="AK26" i="100"/>
  <c r="AJ26" i="100"/>
  <c r="AI26" i="100"/>
  <c r="AH26" i="100"/>
  <c r="AG26" i="100"/>
  <c r="AF26" i="100"/>
  <c r="AE26" i="100"/>
  <c r="AD26" i="100"/>
  <c r="AC26" i="100"/>
  <c r="AB26" i="100"/>
  <c r="AA26" i="100"/>
  <c r="Z26" i="100"/>
  <c r="AK25" i="100"/>
  <c r="S25" i="100"/>
  <c r="R25" i="100"/>
  <c r="Q25" i="100"/>
  <c r="P25" i="100"/>
  <c r="O25" i="100"/>
  <c r="N25" i="100"/>
  <c r="M25" i="100"/>
  <c r="L25" i="100"/>
  <c r="K25" i="100"/>
  <c r="J25" i="100"/>
  <c r="I25" i="100"/>
  <c r="H25" i="100"/>
  <c r="G25" i="100"/>
  <c r="F25" i="100"/>
  <c r="E25" i="100"/>
  <c r="D25" i="100"/>
  <c r="C25" i="100"/>
  <c r="AK24" i="100"/>
  <c r="S24" i="100"/>
  <c r="R24" i="100"/>
  <c r="P24" i="100"/>
  <c r="N24" i="100"/>
  <c r="L24" i="100"/>
  <c r="J24" i="100"/>
  <c r="H24" i="100"/>
  <c r="F24" i="100"/>
  <c r="D24" i="100"/>
  <c r="AK23" i="100"/>
  <c r="S23" i="100"/>
  <c r="R23" i="100"/>
  <c r="P23" i="100"/>
  <c r="N23" i="100"/>
  <c r="L23" i="100"/>
  <c r="J23" i="100"/>
  <c r="H23" i="100"/>
  <c r="F23" i="100"/>
  <c r="D23" i="100"/>
  <c r="AK22" i="100"/>
  <c r="S22" i="100"/>
  <c r="R22" i="100"/>
  <c r="P22" i="100"/>
  <c r="N22" i="100"/>
  <c r="L22" i="100"/>
  <c r="J22" i="100"/>
  <c r="H22" i="100"/>
  <c r="F22" i="100"/>
  <c r="D22" i="100"/>
  <c r="AK21" i="100"/>
  <c r="S21" i="100"/>
  <c r="R21" i="100"/>
  <c r="P21" i="100"/>
  <c r="N21" i="100"/>
  <c r="L21" i="100"/>
  <c r="J21" i="100"/>
  <c r="H21" i="100"/>
  <c r="F21" i="100"/>
  <c r="D21" i="100"/>
  <c r="AK20" i="100"/>
  <c r="S20" i="100"/>
  <c r="R20" i="100"/>
  <c r="P20" i="100"/>
  <c r="N20" i="100"/>
  <c r="L20" i="100"/>
  <c r="J20" i="100"/>
  <c r="H20" i="100"/>
  <c r="F20" i="100"/>
  <c r="D20" i="100"/>
  <c r="AK19" i="100"/>
  <c r="S19" i="100"/>
  <c r="R19" i="100"/>
  <c r="P19" i="100"/>
  <c r="N19" i="100"/>
  <c r="L19" i="100"/>
  <c r="J19" i="100"/>
  <c r="H19" i="100"/>
  <c r="F19" i="100"/>
  <c r="D19" i="100"/>
  <c r="AK18" i="100"/>
  <c r="S18" i="100"/>
  <c r="R18" i="100"/>
  <c r="P18" i="100"/>
  <c r="N18" i="100"/>
  <c r="L18" i="100"/>
  <c r="J18" i="100"/>
  <c r="H18" i="100"/>
  <c r="F18" i="100"/>
  <c r="D18" i="100"/>
  <c r="AK17" i="100"/>
  <c r="S17" i="100"/>
  <c r="R17" i="100"/>
  <c r="P17" i="100"/>
  <c r="N17" i="100"/>
  <c r="L17" i="100"/>
  <c r="J17" i="100"/>
  <c r="H17" i="100"/>
  <c r="F17" i="100"/>
  <c r="D17" i="100"/>
  <c r="AK16" i="100"/>
  <c r="S16" i="100"/>
  <c r="R16" i="100"/>
  <c r="P16" i="100"/>
  <c r="N16" i="100"/>
  <c r="L16" i="100"/>
  <c r="J16" i="100"/>
  <c r="H16" i="100"/>
  <c r="F16" i="100"/>
  <c r="D16" i="100"/>
  <c r="AK15" i="100"/>
  <c r="S15" i="100"/>
  <c r="R15" i="100"/>
  <c r="P15" i="100"/>
  <c r="N15" i="100"/>
  <c r="L15" i="100"/>
  <c r="J15" i="100"/>
  <c r="H15" i="100"/>
  <c r="F15" i="100"/>
  <c r="D15" i="100"/>
  <c r="AK14" i="100"/>
  <c r="S14" i="100"/>
  <c r="R14" i="100"/>
  <c r="P14" i="100"/>
  <c r="N14" i="100"/>
  <c r="L14" i="100"/>
  <c r="J14" i="100"/>
  <c r="H14" i="100"/>
  <c r="F14" i="100"/>
  <c r="D14" i="100"/>
  <c r="AK13" i="100"/>
  <c r="S13" i="100"/>
  <c r="R13" i="100"/>
  <c r="P13" i="100"/>
  <c r="N13" i="100"/>
  <c r="L13" i="100"/>
  <c r="J13" i="100"/>
  <c r="H13" i="100"/>
  <c r="F13" i="100"/>
  <c r="D13" i="100"/>
  <c r="AK12" i="100"/>
  <c r="S12" i="100"/>
  <c r="R12" i="100"/>
  <c r="P12" i="100"/>
  <c r="N12" i="100"/>
  <c r="L12" i="100"/>
  <c r="J12" i="100"/>
  <c r="H12" i="100"/>
  <c r="F12" i="100"/>
  <c r="D12" i="100"/>
  <c r="AK11" i="100"/>
  <c r="S11" i="100"/>
  <c r="R11" i="100"/>
  <c r="P11" i="100"/>
  <c r="N11" i="100"/>
  <c r="L11" i="100"/>
  <c r="J11" i="100"/>
  <c r="H11" i="100"/>
  <c r="F11" i="100"/>
  <c r="D11" i="100"/>
  <c r="AK10" i="100"/>
  <c r="S10" i="100"/>
  <c r="R10" i="100"/>
  <c r="P10" i="100"/>
  <c r="N10" i="100"/>
  <c r="L10" i="100"/>
  <c r="J10" i="100"/>
  <c r="H10" i="100"/>
  <c r="F10" i="100"/>
  <c r="D10" i="100"/>
  <c r="AK9" i="100"/>
  <c r="S9" i="100"/>
  <c r="R9" i="100"/>
  <c r="P9" i="100"/>
  <c r="N9" i="100"/>
  <c r="L9" i="100"/>
  <c r="J9" i="100"/>
  <c r="H9" i="100"/>
  <c r="F9" i="100"/>
  <c r="D9" i="100"/>
  <c r="AK8" i="100"/>
  <c r="S8" i="100"/>
  <c r="R8" i="100"/>
  <c r="P8" i="100"/>
  <c r="N8" i="100"/>
  <c r="L8" i="100"/>
  <c r="J8" i="100"/>
  <c r="H8" i="100"/>
  <c r="F8" i="100"/>
  <c r="D8" i="100"/>
  <c r="AK7" i="100"/>
  <c r="S7" i="100"/>
  <c r="R7" i="100"/>
  <c r="P7" i="100"/>
  <c r="N7" i="100"/>
  <c r="L7" i="100"/>
  <c r="J7" i="100"/>
  <c r="H7" i="100"/>
  <c r="F7" i="100"/>
  <c r="D7" i="100"/>
  <c r="S6" i="100"/>
  <c r="R6" i="100"/>
  <c r="P6" i="100"/>
  <c r="N6" i="100"/>
  <c r="L6" i="100"/>
  <c r="J6" i="100"/>
  <c r="H6" i="100"/>
  <c r="F6" i="100"/>
  <c r="D6" i="100"/>
  <c r="E24" i="98"/>
  <c r="D24" i="98"/>
  <c r="C24" i="98"/>
  <c r="E23" i="98"/>
  <c r="C23" i="98"/>
  <c r="E22" i="98"/>
  <c r="C22" i="98"/>
  <c r="E21" i="98"/>
  <c r="C21" i="98"/>
  <c r="E20" i="98"/>
  <c r="C20" i="98"/>
  <c r="E19" i="98"/>
  <c r="C19" i="98"/>
  <c r="E18" i="98"/>
  <c r="C18" i="98"/>
  <c r="E17" i="98"/>
  <c r="C17" i="98"/>
  <c r="E16" i="98"/>
  <c r="C16" i="98"/>
  <c r="E15" i="98"/>
  <c r="C15" i="98"/>
  <c r="E14" i="98"/>
  <c r="C14" i="98"/>
  <c r="E13" i="98"/>
  <c r="C13" i="98"/>
  <c r="E12" i="98"/>
  <c r="C12" i="98"/>
  <c r="E11" i="98"/>
  <c r="C11" i="98"/>
  <c r="E10" i="98"/>
  <c r="C10" i="98"/>
  <c r="E9" i="98"/>
  <c r="C9" i="98"/>
  <c r="E8" i="98"/>
  <c r="C8" i="98"/>
  <c r="E7" i="98"/>
  <c r="C7" i="98"/>
  <c r="E6" i="98"/>
  <c r="C6" i="98"/>
  <c r="E5" i="98"/>
  <c r="C5" i="98"/>
  <c r="G15" i="87"/>
  <c r="F15" i="87"/>
  <c r="E15" i="87"/>
  <c r="D15" i="87"/>
  <c r="C15" i="87"/>
  <c r="B15" i="87"/>
  <c r="G14" i="87"/>
  <c r="F14" i="87"/>
  <c r="D14" i="87"/>
  <c r="G13" i="87"/>
  <c r="F13" i="87"/>
  <c r="D13" i="87"/>
  <c r="G12" i="87"/>
  <c r="F12" i="87"/>
  <c r="D12" i="87"/>
  <c r="G11" i="87"/>
  <c r="F11" i="87"/>
  <c r="D11" i="87"/>
  <c r="G10" i="87"/>
  <c r="F10" i="87"/>
  <c r="D10" i="87"/>
  <c r="G9" i="87"/>
  <c r="F9" i="87"/>
  <c r="D9" i="87"/>
  <c r="G8" i="87"/>
  <c r="F8" i="87"/>
  <c r="D8" i="87"/>
  <c r="G7" i="87"/>
  <c r="F7" i="87"/>
  <c r="D7" i="87"/>
  <c r="G6" i="87"/>
  <c r="F6" i="87"/>
  <c r="D6" i="87"/>
  <c r="I5" i="87"/>
  <c r="G5" i="87"/>
  <c r="F5" i="87"/>
  <c r="D5" i="87"/>
  <c r="F24" i="86"/>
  <c r="E24" i="86"/>
  <c r="D24" i="86"/>
  <c r="C24" i="86"/>
  <c r="F23" i="86"/>
  <c r="E23" i="86"/>
  <c r="F22" i="86"/>
  <c r="E22" i="86"/>
  <c r="F21" i="86"/>
  <c r="E21" i="86"/>
  <c r="F20" i="86"/>
  <c r="E20" i="86"/>
  <c r="F19" i="86"/>
  <c r="E19" i="86"/>
  <c r="F18" i="86"/>
  <c r="E18" i="86"/>
  <c r="F17" i="86"/>
  <c r="E17" i="86"/>
  <c r="F16" i="86"/>
  <c r="E16" i="86"/>
  <c r="F15" i="86"/>
  <c r="E15" i="86"/>
  <c r="F14" i="86"/>
  <c r="E14" i="86"/>
  <c r="F13" i="86"/>
  <c r="E13" i="86"/>
  <c r="F12" i="86"/>
  <c r="E12" i="86"/>
  <c r="F11" i="86"/>
  <c r="E11" i="86"/>
  <c r="F10" i="86"/>
  <c r="E10" i="86"/>
  <c r="F9" i="86"/>
  <c r="E9" i="86"/>
  <c r="F8" i="86"/>
  <c r="E8" i="86"/>
  <c r="F7" i="86"/>
  <c r="E7" i="86"/>
  <c r="F6" i="86"/>
  <c r="E6" i="86"/>
  <c r="F5" i="86"/>
  <c r="E5" i="86"/>
  <c r="R66" i="85"/>
  <c r="R65" i="85"/>
  <c r="R64" i="85"/>
  <c r="R63" i="85"/>
  <c r="R62" i="85"/>
  <c r="R61" i="85"/>
  <c r="R60" i="85"/>
  <c r="R59" i="85"/>
  <c r="R58" i="85"/>
  <c r="R57" i="85"/>
  <c r="R56" i="85"/>
  <c r="R55" i="85"/>
  <c r="R54" i="85"/>
  <c r="R53" i="85"/>
  <c r="R52" i="85"/>
  <c r="R51" i="85"/>
  <c r="R50" i="85"/>
  <c r="R49" i="85"/>
  <c r="R48" i="85"/>
  <c r="E22" i="85"/>
  <c r="D22" i="85"/>
  <c r="C22" i="85"/>
  <c r="E21" i="85"/>
  <c r="D21" i="85"/>
  <c r="E20" i="85"/>
  <c r="D20" i="85"/>
  <c r="E19" i="85"/>
  <c r="D19" i="85"/>
  <c r="E18" i="85"/>
  <c r="D18" i="85"/>
  <c r="E17" i="85"/>
  <c r="D17" i="85"/>
  <c r="E16" i="85"/>
  <c r="D16" i="85"/>
  <c r="E15" i="85"/>
  <c r="D15" i="85"/>
  <c r="E14" i="85"/>
  <c r="D14" i="85"/>
  <c r="E13" i="85"/>
  <c r="D13" i="85"/>
  <c r="E12" i="85"/>
  <c r="D12" i="85"/>
  <c r="E11" i="85"/>
  <c r="D11" i="85"/>
  <c r="E10" i="85"/>
  <c r="D10" i="85"/>
  <c r="E9" i="85"/>
  <c r="D9" i="85"/>
  <c r="E8" i="85"/>
  <c r="D8" i="85"/>
  <c r="E7" i="85"/>
  <c r="D7" i="85"/>
  <c r="E6" i="85"/>
  <c r="D6" i="85"/>
  <c r="E5" i="85"/>
  <c r="D5" i="85"/>
  <c r="E4" i="85"/>
  <c r="D4" i="85"/>
  <c r="E3" i="85"/>
  <c r="D3" i="85"/>
  <c r="D5" i="81"/>
  <c r="B5" i="81"/>
  <c r="D4" i="81"/>
  <c r="B4" i="81"/>
  <c r="D3" i="81"/>
  <c r="B3" i="81"/>
  <c r="D15" i="82"/>
  <c r="C15" i="82"/>
  <c r="B15" i="82"/>
  <c r="D9" i="82"/>
  <c r="C9" i="82"/>
  <c r="B9" i="82"/>
  <c r="D3" i="82"/>
  <c r="C3" i="82"/>
  <c r="B3" i="82"/>
  <c r="D15" i="80"/>
  <c r="C15" i="80"/>
  <c r="B15" i="80"/>
  <c r="D9" i="80"/>
  <c r="C9" i="80"/>
  <c r="B9" i="80"/>
  <c r="D3" i="80"/>
  <c r="C3" i="80"/>
  <c r="B3" i="80"/>
  <c r="G12" i="84"/>
  <c r="F12" i="84"/>
  <c r="D12" i="84"/>
  <c r="B12" i="84"/>
  <c r="G11" i="84"/>
  <c r="F11" i="84"/>
  <c r="E11" i="84"/>
  <c r="C11" i="84"/>
  <c r="G10" i="84"/>
  <c r="F10" i="84"/>
  <c r="E10" i="84"/>
  <c r="C10" i="84"/>
  <c r="G9" i="84"/>
  <c r="F9" i="84"/>
  <c r="E9" i="84"/>
  <c r="C9" i="84"/>
  <c r="G8" i="84"/>
  <c r="F8" i="84"/>
  <c r="E8" i="84"/>
  <c r="C8" i="84"/>
  <c r="J23" i="79"/>
  <c r="I23" i="79"/>
  <c r="H23" i="79"/>
  <c r="G23" i="79"/>
  <c r="F23" i="79"/>
  <c r="E23" i="79"/>
  <c r="D23" i="79"/>
  <c r="C23" i="79"/>
  <c r="J22" i="79"/>
  <c r="I22" i="79"/>
  <c r="E22" i="79"/>
  <c r="J21" i="79"/>
  <c r="I21" i="79"/>
  <c r="E21" i="79"/>
  <c r="J20" i="79"/>
  <c r="I20" i="79"/>
  <c r="E20" i="79"/>
  <c r="J19" i="79"/>
  <c r="I19" i="79"/>
  <c r="E19" i="79"/>
  <c r="J18" i="79"/>
  <c r="I18" i="79"/>
  <c r="E18" i="79"/>
  <c r="J17" i="79"/>
  <c r="I17" i="79"/>
  <c r="E17" i="79"/>
  <c r="J16" i="79"/>
  <c r="I16" i="79"/>
  <c r="E16" i="79"/>
  <c r="J15" i="79"/>
  <c r="I15" i="79"/>
  <c r="E15" i="79"/>
  <c r="J14" i="79"/>
  <c r="I14" i="79"/>
  <c r="E14" i="79"/>
  <c r="J13" i="79"/>
  <c r="I13" i="79"/>
  <c r="E13" i="79"/>
  <c r="J12" i="79"/>
  <c r="I12" i="79"/>
  <c r="E12" i="79"/>
  <c r="J11" i="79"/>
  <c r="I11" i="79"/>
  <c r="E11" i="79"/>
  <c r="J10" i="79"/>
  <c r="I10" i="79"/>
  <c r="E10" i="79"/>
  <c r="J9" i="79"/>
  <c r="I9" i="79"/>
  <c r="E9" i="79"/>
  <c r="J8" i="79"/>
  <c r="I8" i="79"/>
  <c r="E8" i="79"/>
  <c r="J7" i="79"/>
  <c r="I7" i="79"/>
  <c r="E7" i="79"/>
  <c r="J6" i="79"/>
  <c r="I6" i="79"/>
  <c r="E6" i="79"/>
  <c r="J5" i="79"/>
  <c r="I5" i="79"/>
  <c r="E5" i="79"/>
  <c r="J4" i="79"/>
  <c r="I4" i="79"/>
  <c r="E4" i="79"/>
  <c r="M23" i="78"/>
  <c r="L23" i="78"/>
  <c r="K23" i="78"/>
  <c r="I23" i="78"/>
  <c r="H23" i="78"/>
  <c r="G23" i="78"/>
  <c r="F23" i="78"/>
  <c r="E23" i="78"/>
  <c r="D23" i="78"/>
  <c r="C23" i="78"/>
  <c r="I22" i="78"/>
  <c r="H22" i="78"/>
  <c r="G22" i="78"/>
  <c r="D22" i="78"/>
  <c r="C22" i="78"/>
  <c r="I21" i="78"/>
  <c r="H21" i="78"/>
  <c r="G21" i="78"/>
  <c r="D21" i="78"/>
  <c r="C21" i="78"/>
  <c r="I20" i="78"/>
  <c r="H20" i="78"/>
  <c r="G20" i="78"/>
  <c r="D20" i="78"/>
  <c r="C20" i="78"/>
  <c r="I19" i="78"/>
  <c r="H19" i="78"/>
  <c r="G19" i="78"/>
  <c r="D19" i="78"/>
  <c r="C19" i="78"/>
  <c r="I18" i="78"/>
  <c r="H18" i="78"/>
  <c r="G18" i="78"/>
  <c r="D18" i="78"/>
  <c r="C18" i="78"/>
  <c r="I17" i="78"/>
  <c r="H17" i="78"/>
  <c r="G17" i="78"/>
  <c r="D17" i="78"/>
  <c r="C17" i="78"/>
  <c r="I16" i="78"/>
  <c r="H16" i="78"/>
  <c r="G16" i="78"/>
  <c r="D16" i="78"/>
  <c r="C16" i="78"/>
  <c r="I15" i="78"/>
  <c r="H15" i="78"/>
  <c r="G15" i="78"/>
  <c r="D15" i="78"/>
  <c r="C15" i="78"/>
  <c r="I14" i="78"/>
  <c r="H14" i="78"/>
  <c r="G14" i="78"/>
  <c r="D14" i="78"/>
  <c r="C14" i="78"/>
  <c r="I13" i="78"/>
  <c r="H13" i="78"/>
  <c r="G13" i="78"/>
  <c r="D13" i="78"/>
  <c r="C13" i="78"/>
  <c r="I12" i="78"/>
  <c r="H12" i="78"/>
  <c r="G12" i="78"/>
  <c r="D12" i="78"/>
  <c r="C12" i="78"/>
  <c r="I11" i="78"/>
  <c r="H11" i="78"/>
  <c r="G11" i="78"/>
  <c r="D11" i="78"/>
  <c r="C11" i="78"/>
  <c r="I10" i="78"/>
  <c r="H10" i="78"/>
  <c r="G10" i="78"/>
  <c r="D10" i="78"/>
  <c r="C10" i="78"/>
  <c r="I9" i="78"/>
  <c r="H9" i="78"/>
  <c r="G9" i="78"/>
  <c r="D9" i="78"/>
  <c r="C9" i="78"/>
  <c r="I8" i="78"/>
  <c r="H8" i="78"/>
  <c r="G8" i="78"/>
  <c r="D8" i="78"/>
  <c r="C8" i="78"/>
  <c r="I7" i="78"/>
  <c r="H7" i="78"/>
  <c r="G7" i="78"/>
  <c r="D7" i="78"/>
  <c r="C7" i="78"/>
  <c r="I6" i="78"/>
  <c r="H6" i="78"/>
  <c r="G6" i="78"/>
  <c r="D6" i="78"/>
  <c r="C6" i="78"/>
  <c r="I5" i="78"/>
  <c r="H5" i="78"/>
  <c r="G5" i="78"/>
  <c r="D5" i="78"/>
  <c r="C5" i="78"/>
  <c r="I4" i="78"/>
  <c r="H4" i="78"/>
  <c r="G4" i="78"/>
  <c r="D4" i="78"/>
  <c r="C4" i="78"/>
  <c r="M23" i="77"/>
  <c r="L23" i="77"/>
  <c r="K23" i="77"/>
  <c r="J23" i="77"/>
  <c r="I23" i="77"/>
  <c r="H23" i="77"/>
  <c r="G23" i="77"/>
  <c r="F23" i="77"/>
  <c r="E23" i="77"/>
  <c r="D23" i="77"/>
  <c r="C23" i="77"/>
  <c r="O22" i="77"/>
  <c r="I22" i="77"/>
  <c r="H22" i="77"/>
  <c r="G22" i="77"/>
  <c r="D22" i="77"/>
  <c r="O21" i="77"/>
  <c r="I21" i="77"/>
  <c r="H21" i="77"/>
  <c r="G21" i="77"/>
  <c r="D21" i="77"/>
  <c r="O20" i="77"/>
  <c r="I20" i="77"/>
  <c r="H20" i="77"/>
  <c r="G20" i="77"/>
  <c r="D20" i="77"/>
  <c r="O19" i="77"/>
  <c r="I19" i="77"/>
  <c r="H19" i="77"/>
  <c r="G19" i="77"/>
  <c r="D19" i="77"/>
  <c r="O18" i="77"/>
  <c r="I18" i="77"/>
  <c r="H18" i="77"/>
  <c r="G18" i="77"/>
  <c r="D18" i="77"/>
  <c r="O17" i="77"/>
  <c r="I17" i="77"/>
  <c r="H17" i="77"/>
  <c r="G17" i="77"/>
  <c r="D17" i="77"/>
  <c r="O16" i="77"/>
  <c r="I16" i="77"/>
  <c r="H16" i="77"/>
  <c r="G16" i="77"/>
  <c r="D16" i="77"/>
  <c r="O15" i="77"/>
  <c r="I15" i="77"/>
  <c r="H15" i="77"/>
  <c r="G15" i="77"/>
  <c r="D15" i="77"/>
  <c r="O14" i="77"/>
  <c r="I14" i="77"/>
  <c r="H14" i="77"/>
  <c r="G14" i="77"/>
  <c r="D14" i="77"/>
  <c r="O13" i="77"/>
  <c r="I13" i="77"/>
  <c r="H13" i="77"/>
  <c r="G13" i="77"/>
  <c r="D13" i="77"/>
  <c r="O12" i="77"/>
  <c r="I12" i="77"/>
  <c r="H12" i="77"/>
  <c r="G12" i="77"/>
  <c r="D12" i="77"/>
  <c r="O11" i="77"/>
  <c r="I11" i="77"/>
  <c r="H11" i="77"/>
  <c r="G11" i="77"/>
  <c r="D11" i="77"/>
  <c r="O10" i="77"/>
  <c r="I10" i="77"/>
  <c r="H10" i="77"/>
  <c r="G10" i="77"/>
  <c r="D10" i="77"/>
  <c r="O9" i="77"/>
  <c r="I9" i="77"/>
  <c r="H9" i="77"/>
  <c r="G9" i="77"/>
  <c r="D9" i="77"/>
  <c r="O8" i="77"/>
  <c r="I8" i="77"/>
  <c r="H8" i="77"/>
  <c r="G8" i="77"/>
  <c r="D8" i="77"/>
  <c r="O7" i="77"/>
  <c r="I7" i="77"/>
  <c r="H7" i="77"/>
  <c r="G7" i="77"/>
  <c r="D7" i="77"/>
  <c r="O6" i="77"/>
  <c r="I6" i="77"/>
  <c r="H6" i="77"/>
  <c r="G6" i="77"/>
  <c r="D6" i="77"/>
  <c r="O5" i="77"/>
  <c r="I5" i="77"/>
  <c r="H5" i="77"/>
  <c r="G5" i="77"/>
  <c r="D5" i="77"/>
  <c r="O4" i="77"/>
  <c r="I4" i="77"/>
  <c r="H4" i="77"/>
  <c r="G4" i="77"/>
  <c r="D4" i="77"/>
  <c r="K23" i="76"/>
  <c r="J23" i="76"/>
  <c r="I23" i="76"/>
  <c r="H23" i="76"/>
  <c r="G23" i="76"/>
  <c r="F23" i="76"/>
  <c r="E23" i="76"/>
  <c r="D23" i="76"/>
  <c r="C23" i="76"/>
  <c r="K22" i="76"/>
  <c r="J22" i="76"/>
  <c r="I22" i="76"/>
  <c r="F22" i="76"/>
  <c r="E22" i="76"/>
  <c r="D22" i="76"/>
  <c r="C22" i="76"/>
  <c r="K21" i="76"/>
  <c r="J21" i="76"/>
  <c r="I21" i="76"/>
  <c r="F21" i="76"/>
  <c r="E21" i="76"/>
  <c r="D21" i="76"/>
  <c r="C21" i="76"/>
  <c r="K20" i="76"/>
  <c r="J20" i="76"/>
  <c r="I20" i="76"/>
  <c r="F20" i="76"/>
  <c r="E20" i="76"/>
  <c r="D20" i="76"/>
  <c r="C20" i="76"/>
  <c r="K19" i="76"/>
  <c r="J19" i="76"/>
  <c r="I19" i="76"/>
  <c r="F19" i="76"/>
  <c r="E19" i="76"/>
  <c r="D19" i="76"/>
  <c r="C19" i="76"/>
  <c r="K18" i="76"/>
  <c r="J18" i="76"/>
  <c r="I18" i="76"/>
  <c r="F18" i="76"/>
  <c r="E18" i="76"/>
  <c r="D18" i="76"/>
  <c r="C18" i="76"/>
  <c r="K17" i="76"/>
  <c r="J17" i="76"/>
  <c r="I17" i="76"/>
  <c r="F17" i="76"/>
  <c r="E17" i="76"/>
  <c r="D17" i="76"/>
  <c r="C17" i="76"/>
  <c r="K16" i="76"/>
  <c r="J16" i="76"/>
  <c r="I16" i="76"/>
  <c r="F16" i="76"/>
  <c r="E16" i="76"/>
  <c r="D16" i="76"/>
  <c r="C16" i="76"/>
  <c r="K15" i="76"/>
  <c r="J15" i="76"/>
  <c r="I15" i="76"/>
  <c r="F15" i="76"/>
  <c r="E15" i="76"/>
  <c r="D15" i="76"/>
  <c r="C15" i="76"/>
  <c r="K14" i="76"/>
  <c r="J14" i="76"/>
  <c r="I14" i="76"/>
  <c r="F14" i="76"/>
  <c r="E14" i="76"/>
  <c r="D14" i="76"/>
  <c r="C14" i="76"/>
  <c r="K13" i="76"/>
  <c r="J13" i="76"/>
  <c r="I13" i="76"/>
  <c r="F13" i="76"/>
  <c r="E13" i="76"/>
  <c r="D13" i="76"/>
  <c r="C13" i="76"/>
  <c r="K12" i="76"/>
  <c r="J12" i="76"/>
  <c r="I12" i="76"/>
  <c r="F12" i="76"/>
  <c r="E12" i="76"/>
  <c r="D12" i="76"/>
  <c r="C12" i="76"/>
  <c r="K11" i="76"/>
  <c r="J11" i="76"/>
  <c r="I11" i="76"/>
  <c r="F11" i="76"/>
  <c r="E11" i="76"/>
  <c r="D11" i="76"/>
  <c r="C11" i="76"/>
  <c r="K10" i="76"/>
  <c r="J10" i="76"/>
  <c r="I10" i="76"/>
  <c r="F10" i="76"/>
  <c r="E10" i="76"/>
  <c r="D10" i="76"/>
  <c r="C10" i="76"/>
  <c r="K9" i="76"/>
  <c r="J9" i="76"/>
  <c r="I9" i="76"/>
  <c r="F9" i="76"/>
  <c r="E9" i="76"/>
  <c r="D9" i="76"/>
  <c r="C9" i="76"/>
  <c r="K8" i="76"/>
  <c r="J8" i="76"/>
  <c r="I8" i="76"/>
  <c r="F8" i="76"/>
  <c r="E8" i="76"/>
  <c r="D8" i="76"/>
  <c r="C8" i="76"/>
  <c r="K7" i="76"/>
  <c r="J7" i="76"/>
  <c r="I7" i="76"/>
  <c r="F7" i="76"/>
  <c r="E7" i="76"/>
  <c r="D7" i="76"/>
  <c r="C7" i="76"/>
  <c r="K6" i="76"/>
  <c r="J6" i="76"/>
  <c r="I6" i="76"/>
  <c r="F6" i="76"/>
  <c r="E6" i="76"/>
  <c r="D6" i="76"/>
  <c r="C6" i="76"/>
  <c r="K5" i="76"/>
  <c r="J5" i="76"/>
  <c r="I5" i="76"/>
  <c r="F5" i="76"/>
  <c r="E5" i="76"/>
  <c r="D5" i="76"/>
  <c r="C5" i="76"/>
  <c r="K4" i="76"/>
  <c r="J4" i="76"/>
  <c r="I4" i="76"/>
  <c r="F4" i="76"/>
  <c r="E4" i="76"/>
  <c r="D4" i="76"/>
  <c r="C4" i="76"/>
  <c r="K23" i="75"/>
  <c r="J23" i="75"/>
  <c r="I23" i="75"/>
  <c r="H23" i="75"/>
  <c r="G23" i="75"/>
  <c r="F23" i="75"/>
  <c r="E23" i="75"/>
  <c r="D23" i="75"/>
  <c r="C23" i="75"/>
  <c r="K22" i="75"/>
  <c r="J22" i="75"/>
  <c r="I22" i="75"/>
  <c r="F22" i="75"/>
  <c r="E22" i="75"/>
  <c r="D22" i="75"/>
  <c r="C22" i="75"/>
  <c r="K21" i="75"/>
  <c r="J21" i="75"/>
  <c r="I21" i="75"/>
  <c r="F21" i="75"/>
  <c r="E21" i="75"/>
  <c r="D21" i="75"/>
  <c r="C21" i="75"/>
  <c r="K20" i="75"/>
  <c r="J20" i="75"/>
  <c r="I20" i="75"/>
  <c r="F20" i="75"/>
  <c r="E20" i="75"/>
  <c r="D20" i="75"/>
  <c r="C20" i="75"/>
  <c r="K19" i="75"/>
  <c r="J19" i="75"/>
  <c r="I19" i="75"/>
  <c r="F19" i="75"/>
  <c r="E19" i="75"/>
  <c r="D19" i="75"/>
  <c r="C19" i="75"/>
  <c r="K18" i="75"/>
  <c r="J18" i="75"/>
  <c r="I18" i="75"/>
  <c r="F18" i="75"/>
  <c r="E18" i="75"/>
  <c r="D18" i="75"/>
  <c r="C18" i="75"/>
  <c r="K17" i="75"/>
  <c r="J17" i="75"/>
  <c r="I17" i="75"/>
  <c r="F17" i="75"/>
  <c r="E17" i="75"/>
  <c r="D17" i="75"/>
  <c r="C17" i="75"/>
  <c r="K16" i="75"/>
  <c r="J16" i="75"/>
  <c r="I16" i="75"/>
  <c r="F16" i="75"/>
  <c r="E16" i="75"/>
  <c r="D16" i="75"/>
  <c r="C16" i="75"/>
  <c r="K15" i="75"/>
  <c r="J15" i="75"/>
  <c r="I15" i="75"/>
  <c r="F15" i="75"/>
  <c r="E15" i="75"/>
  <c r="D15" i="75"/>
  <c r="C15" i="75"/>
  <c r="K14" i="75"/>
  <c r="J14" i="75"/>
  <c r="I14" i="75"/>
  <c r="F14" i="75"/>
  <c r="E14" i="75"/>
  <c r="D14" i="75"/>
  <c r="C14" i="75"/>
  <c r="K13" i="75"/>
  <c r="J13" i="75"/>
  <c r="I13" i="75"/>
  <c r="F13" i="75"/>
  <c r="E13" i="75"/>
  <c r="D13" i="75"/>
  <c r="C13" i="75"/>
  <c r="K12" i="75"/>
  <c r="J12" i="75"/>
  <c r="I12" i="75"/>
  <c r="F12" i="75"/>
  <c r="E12" i="75"/>
  <c r="D12" i="75"/>
  <c r="C12" i="75"/>
  <c r="K11" i="75"/>
  <c r="J11" i="75"/>
  <c r="I11" i="75"/>
  <c r="F11" i="75"/>
  <c r="E11" i="75"/>
  <c r="D11" i="75"/>
  <c r="C11" i="75"/>
  <c r="K10" i="75"/>
  <c r="J10" i="75"/>
  <c r="I10" i="75"/>
  <c r="F10" i="75"/>
  <c r="E10" i="75"/>
  <c r="D10" i="75"/>
  <c r="C10" i="75"/>
  <c r="K9" i="75"/>
  <c r="J9" i="75"/>
  <c r="I9" i="75"/>
  <c r="F9" i="75"/>
  <c r="E9" i="75"/>
  <c r="D9" i="75"/>
  <c r="C9" i="75"/>
  <c r="K8" i="75"/>
  <c r="J8" i="75"/>
  <c r="I8" i="75"/>
  <c r="F8" i="75"/>
  <c r="E8" i="75"/>
  <c r="D8" i="75"/>
  <c r="C8" i="75"/>
  <c r="K7" i="75"/>
  <c r="J7" i="75"/>
  <c r="I7" i="75"/>
  <c r="F7" i="75"/>
  <c r="E7" i="75"/>
  <c r="D7" i="75"/>
  <c r="C7" i="75"/>
  <c r="K6" i="75"/>
  <c r="J6" i="75"/>
  <c r="I6" i="75"/>
  <c r="F6" i="75"/>
  <c r="E6" i="75"/>
  <c r="D6" i="75"/>
  <c r="C6" i="75"/>
  <c r="K5" i="75"/>
  <c r="J5" i="75"/>
  <c r="I5" i="75"/>
  <c r="F5" i="75"/>
  <c r="E5" i="75"/>
  <c r="D5" i="75"/>
  <c r="C5" i="75"/>
  <c r="K4" i="75"/>
  <c r="J4" i="75"/>
  <c r="I4" i="75"/>
  <c r="F4" i="75"/>
  <c r="E4" i="75"/>
  <c r="D4" i="75"/>
  <c r="C4" i="75"/>
  <c r="K23" i="67"/>
  <c r="J23" i="67"/>
  <c r="I23" i="67"/>
  <c r="H23" i="67"/>
  <c r="G23" i="67"/>
  <c r="F23" i="67"/>
  <c r="E23" i="67"/>
  <c r="D23" i="67"/>
  <c r="C23" i="67"/>
  <c r="K22" i="67"/>
  <c r="J22" i="67"/>
  <c r="I22" i="67"/>
  <c r="F22" i="67"/>
  <c r="E22" i="67"/>
  <c r="D22" i="67"/>
  <c r="C22" i="67"/>
  <c r="K21" i="67"/>
  <c r="J21" i="67"/>
  <c r="I21" i="67"/>
  <c r="F21" i="67"/>
  <c r="E21" i="67"/>
  <c r="D21" i="67"/>
  <c r="C21" i="67"/>
  <c r="K20" i="67"/>
  <c r="J20" i="67"/>
  <c r="I20" i="67"/>
  <c r="F20" i="67"/>
  <c r="E20" i="67"/>
  <c r="D20" i="67"/>
  <c r="C20" i="67"/>
  <c r="K19" i="67"/>
  <c r="J19" i="67"/>
  <c r="I19" i="67"/>
  <c r="F19" i="67"/>
  <c r="E19" i="67"/>
  <c r="D19" i="67"/>
  <c r="C19" i="67"/>
  <c r="K18" i="67"/>
  <c r="J18" i="67"/>
  <c r="I18" i="67"/>
  <c r="F18" i="67"/>
  <c r="E18" i="67"/>
  <c r="D18" i="67"/>
  <c r="C18" i="67"/>
  <c r="K17" i="67"/>
  <c r="J17" i="67"/>
  <c r="I17" i="67"/>
  <c r="F17" i="67"/>
  <c r="E17" i="67"/>
  <c r="D17" i="67"/>
  <c r="C17" i="67"/>
  <c r="K16" i="67"/>
  <c r="J16" i="67"/>
  <c r="I16" i="67"/>
  <c r="F16" i="67"/>
  <c r="E16" i="67"/>
  <c r="D16" i="67"/>
  <c r="C16" i="67"/>
  <c r="K15" i="67"/>
  <c r="J15" i="67"/>
  <c r="I15" i="67"/>
  <c r="F15" i="67"/>
  <c r="E15" i="67"/>
  <c r="D15" i="67"/>
  <c r="C15" i="67"/>
  <c r="K14" i="67"/>
  <c r="J14" i="67"/>
  <c r="I14" i="67"/>
  <c r="F14" i="67"/>
  <c r="E14" i="67"/>
  <c r="D14" i="67"/>
  <c r="C14" i="67"/>
  <c r="K13" i="67"/>
  <c r="J13" i="67"/>
  <c r="I13" i="67"/>
  <c r="F13" i="67"/>
  <c r="E13" i="67"/>
  <c r="D13" i="67"/>
  <c r="C13" i="67"/>
  <c r="K12" i="67"/>
  <c r="J12" i="67"/>
  <c r="I12" i="67"/>
  <c r="F12" i="67"/>
  <c r="E12" i="67"/>
  <c r="D12" i="67"/>
  <c r="C12" i="67"/>
  <c r="K11" i="67"/>
  <c r="J11" i="67"/>
  <c r="I11" i="67"/>
  <c r="F11" i="67"/>
  <c r="E11" i="67"/>
  <c r="D11" i="67"/>
  <c r="C11" i="67"/>
  <c r="K10" i="67"/>
  <c r="J10" i="67"/>
  <c r="I10" i="67"/>
  <c r="F10" i="67"/>
  <c r="E10" i="67"/>
  <c r="D10" i="67"/>
  <c r="C10" i="67"/>
  <c r="K9" i="67"/>
  <c r="J9" i="67"/>
  <c r="I9" i="67"/>
  <c r="F9" i="67"/>
  <c r="E9" i="67"/>
  <c r="D9" i="67"/>
  <c r="C9" i="67"/>
  <c r="K8" i="67"/>
  <c r="J8" i="67"/>
  <c r="I8" i="67"/>
  <c r="F8" i="67"/>
  <c r="E8" i="67"/>
  <c r="D8" i="67"/>
  <c r="C8" i="67"/>
  <c r="K7" i="67"/>
  <c r="J7" i="67"/>
  <c r="I7" i="67"/>
  <c r="F7" i="67"/>
  <c r="E7" i="67"/>
  <c r="D7" i="67"/>
  <c r="C7" i="67"/>
  <c r="K6" i="67"/>
  <c r="J6" i="67"/>
  <c r="I6" i="67"/>
  <c r="F6" i="67"/>
  <c r="E6" i="67"/>
  <c r="D6" i="67"/>
  <c r="C6" i="67"/>
  <c r="K5" i="67"/>
  <c r="J5" i="67"/>
  <c r="I5" i="67"/>
  <c r="F5" i="67"/>
  <c r="E5" i="67"/>
  <c r="D5" i="67"/>
  <c r="C5" i="67"/>
  <c r="K4" i="67"/>
  <c r="J4" i="67"/>
  <c r="I4" i="67"/>
  <c r="F4" i="67"/>
  <c r="E4" i="67"/>
  <c r="D4" i="67"/>
  <c r="C4" i="67"/>
  <c r="E22" i="64"/>
  <c r="D22" i="64"/>
  <c r="C22" i="64"/>
  <c r="E21" i="64"/>
  <c r="E20" i="64"/>
  <c r="E19" i="64"/>
  <c r="E18" i="64"/>
  <c r="E17" i="64"/>
  <c r="E16" i="64"/>
  <c r="E15" i="64"/>
  <c r="E14" i="64"/>
  <c r="E13" i="64"/>
  <c r="E12" i="64"/>
  <c r="E11" i="64"/>
  <c r="E10" i="64"/>
  <c r="E9" i="64"/>
  <c r="E8" i="64"/>
  <c r="E7" i="64"/>
  <c r="E6" i="64"/>
  <c r="E5" i="64"/>
  <c r="E4" i="64"/>
  <c r="E3" i="64"/>
  <c r="D12" i="133"/>
  <c r="D11" i="133"/>
  <c r="D10" i="133"/>
  <c r="D9" i="133"/>
  <c r="D7" i="133"/>
  <c r="D6" i="133"/>
  <c r="D24" i="131"/>
  <c r="C24" i="131"/>
  <c r="E23" i="114"/>
  <c r="D23" i="114"/>
  <c r="C23" i="114"/>
  <c r="E22" i="114"/>
  <c r="C22" i="114"/>
  <c r="E21" i="114"/>
  <c r="C21" i="114"/>
  <c r="E20" i="114"/>
  <c r="C20" i="114"/>
  <c r="E19" i="114"/>
  <c r="C19" i="114"/>
  <c r="E18" i="114"/>
  <c r="C18" i="114"/>
  <c r="E17" i="114"/>
  <c r="C17" i="114"/>
  <c r="E16" i="114"/>
  <c r="C16" i="114"/>
  <c r="E15" i="114"/>
  <c r="C15" i="114"/>
  <c r="E14" i="114"/>
  <c r="C14" i="114"/>
  <c r="E13" i="114"/>
  <c r="C13" i="114"/>
  <c r="E12" i="114"/>
  <c r="C12" i="114"/>
  <c r="E11" i="114"/>
  <c r="C11" i="114"/>
  <c r="E10" i="114"/>
  <c r="C10" i="114"/>
  <c r="E9" i="114"/>
  <c r="C9" i="114"/>
  <c r="E8" i="114"/>
  <c r="C8" i="114"/>
  <c r="E7" i="114"/>
  <c r="C7" i="114"/>
  <c r="E6" i="114"/>
  <c r="C6" i="114"/>
  <c r="E5" i="114"/>
  <c r="C5" i="114"/>
  <c r="E4" i="114"/>
  <c r="C4" i="114"/>
  <c r="E23" i="113"/>
  <c r="D23" i="113"/>
  <c r="C23" i="113"/>
  <c r="E22" i="113"/>
  <c r="D22" i="113"/>
  <c r="C22" i="113"/>
  <c r="E21" i="113"/>
  <c r="D21" i="113"/>
  <c r="C21" i="113"/>
  <c r="E20" i="113"/>
  <c r="D20" i="113"/>
  <c r="C20" i="113"/>
  <c r="E19" i="113"/>
  <c r="D19" i="113"/>
  <c r="C19" i="113"/>
  <c r="E18" i="113"/>
  <c r="D18" i="113"/>
  <c r="C18" i="113"/>
  <c r="E17" i="113"/>
  <c r="D17" i="113"/>
  <c r="C17" i="113"/>
  <c r="E16" i="113"/>
  <c r="D16" i="113"/>
  <c r="C16" i="113"/>
  <c r="E15" i="113"/>
  <c r="D15" i="113"/>
  <c r="C15" i="113"/>
  <c r="E14" i="113"/>
  <c r="D14" i="113"/>
  <c r="C14" i="113"/>
  <c r="E13" i="113"/>
  <c r="D13" i="113"/>
  <c r="C13" i="113"/>
  <c r="E12" i="113"/>
  <c r="D12" i="113"/>
  <c r="C12" i="113"/>
  <c r="E11" i="113"/>
  <c r="D11" i="113"/>
  <c r="C11" i="113"/>
  <c r="E10" i="113"/>
  <c r="D10" i="113"/>
  <c r="C10" i="113"/>
  <c r="E9" i="113"/>
  <c r="D9" i="113"/>
  <c r="C9" i="113"/>
  <c r="E8" i="113"/>
  <c r="D8" i="113"/>
  <c r="C8" i="113"/>
  <c r="E7" i="113"/>
  <c r="D7" i="113"/>
  <c r="C7" i="113"/>
  <c r="E6" i="113"/>
  <c r="D6" i="113"/>
  <c r="C6" i="113"/>
  <c r="E5" i="113"/>
  <c r="D5" i="113"/>
  <c r="C5" i="113"/>
  <c r="E4" i="113"/>
  <c r="D4" i="113"/>
  <c r="C4" i="113"/>
  <c r="E23" i="65"/>
  <c r="D23" i="65"/>
  <c r="C23" i="65"/>
  <c r="E22" i="65"/>
  <c r="E21" i="65"/>
  <c r="E20" i="65"/>
  <c r="E19" i="65"/>
  <c r="E18" i="65"/>
  <c r="E17" i="65"/>
  <c r="E16" i="65"/>
  <c r="E15" i="65"/>
  <c r="E14" i="65"/>
  <c r="E13" i="65"/>
  <c r="E12" i="65"/>
  <c r="E11" i="65"/>
  <c r="E10" i="65"/>
  <c r="E9" i="65"/>
  <c r="E8" i="65"/>
  <c r="E7" i="65"/>
  <c r="E6" i="65"/>
  <c r="E5" i="65"/>
  <c r="E4" i="65"/>
  <c r="R212" i="63"/>
  <c r="Q212" i="63"/>
  <c r="P212" i="63"/>
  <c r="O212" i="63"/>
  <c r="N212" i="63"/>
  <c r="M212" i="63"/>
  <c r="R211" i="63"/>
  <c r="Q211" i="63"/>
  <c r="P211" i="63"/>
  <c r="N211" i="63"/>
  <c r="R210" i="63"/>
  <c r="Q210" i="63"/>
  <c r="P210" i="63"/>
  <c r="N210" i="63"/>
  <c r="R209" i="63"/>
  <c r="Q209" i="63"/>
  <c r="P209" i="63"/>
  <c r="N209" i="63"/>
  <c r="R208" i="63"/>
  <c r="Q208" i="63"/>
  <c r="P208" i="63"/>
  <c r="N208" i="63"/>
  <c r="R207" i="63"/>
  <c r="Q207" i="63"/>
  <c r="P207" i="63"/>
  <c r="N207" i="63"/>
  <c r="R201" i="63"/>
  <c r="Q201" i="63"/>
  <c r="P201" i="63"/>
  <c r="O201" i="63"/>
  <c r="N201" i="63"/>
  <c r="M201" i="63"/>
  <c r="R200" i="63"/>
  <c r="Q200" i="63"/>
  <c r="P200" i="63"/>
  <c r="N200" i="63"/>
  <c r="R199" i="63"/>
  <c r="Q199" i="63"/>
  <c r="P199" i="63"/>
  <c r="N199" i="63"/>
  <c r="R198" i="63"/>
  <c r="Q198" i="63"/>
  <c r="P198" i="63"/>
  <c r="N198" i="63"/>
  <c r="R197" i="63"/>
  <c r="Q197" i="63"/>
  <c r="P197" i="63"/>
  <c r="N197" i="63"/>
  <c r="R196" i="63"/>
  <c r="Q196" i="63"/>
  <c r="P196" i="63"/>
  <c r="N196" i="63"/>
  <c r="R190" i="63"/>
  <c r="Q190" i="63"/>
  <c r="P190" i="63"/>
  <c r="O190" i="63"/>
  <c r="N190" i="63"/>
  <c r="M190" i="63"/>
  <c r="R189" i="63"/>
  <c r="Q189" i="63"/>
  <c r="P189" i="63"/>
  <c r="N189" i="63"/>
  <c r="R188" i="63"/>
  <c r="Q188" i="63"/>
  <c r="P188" i="63"/>
  <c r="N188" i="63"/>
  <c r="R187" i="63"/>
  <c r="Q187" i="63"/>
  <c r="P187" i="63"/>
  <c r="N187" i="63"/>
  <c r="R186" i="63"/>
  <c r="Q186" i="63"/>
  <c r="P186" i="63"/>
  <c r="N186" i="63"/>
  <c r="R185" i="63"/>
  <c r="Q185" i="63"/>
  <c r="P185" i="63"/>
  <c r="N185" i="63"/>
  <c r="R179" i="63"/>
  <c r="Q179" i="63"/>
  <c r="P179" i="63"/>
  <c r="O179" i="63"/>
  <c r="N179" i="63"/>
  <c r="M179" i="63"/>
  <c r="R178" i="63"/>
  <c r="Q178" i="63"/>
  <c r="P178" i="63"/>
  <c r="N178" i="63"/>
  <c r="R177" i="63"/>
  <c r="Q177" i="63"/>
  <c r="P177" i="63"/>
  <c r="N177" i="63"/>
  <c r="R176" i="63"/>
  <c r="Q176" i="63"/>
  <c r="P176" i="63"/>
  <c r="N176" i="63"/>
  <c r="R175" i="63"/>
  <c r="Q175" i="63"/>
  <c r="P175" i="63"/>
  <c r="N175" i="63"/>
  <c r="R174" i="63"/>
  <c r="Q174" i="63"/>
  <c r="P174" i="63"/>
  <c r="N174" i="63"/>
  <c r="R168" i="63"/>
  <c r="Q168" i="63"/>
  <c r="P168" i="63"/>
  <c r="O168" i="63"/>
  <c r="N168" i="63"/>
  <c r="M168" i="63"/>
  <c r="R167" i="63"/>
  <c r="Q167" i="63"/>
  <c r="P167" i="63"/>
  <c r="N167" i="63"/>
  <c r="R166" i="63"/>
  <c r="Q166" i="63"/>
  <c r="P166" i="63"/>
  <c r="N166" i="63"/>
  <c r="R165" i="63"/>
  <c r="Q165" i="63"/>
  <c r="P165" i="63"/>
  <c r="N165" i="63"/>
  <c r="R164" i="63"/>
  <c r="Q164" i="63"/>
  <c r="P164" i="63"/>
  <c r="N164" i="63"/>
  <c r="R163" i="63"/>
  <c r="Q163" i="63"/>
  <c r="P163" i="63"/>
  <c r="N163" i="63"/>
  <c r="R157" i="63"/>
  <c r="Q157" i="63"/>
  <c r="P157" i="63"/>
  <c r="O157" i="63"/>
  <c r="N157" i="63"/>
  <c r="M157" i="63"/>
  <c r="R156" i="63"/>
  <c r="Q156" i="63"/>
  <c r="P156" i="63"/>
  <c r="N156" i="63"/>
  <c r="R155" i="63"/>
  <c r="Q155" i="63"/>
  <c r="P155" i="63"/>
  <c r="N155" i="63"/>
  <c r="R154" i="63"/>
  <c r="Q154" i="63"/>
  <c r="P154" i="63"/>
  <c r="N154" i="63"/>
  <c r="R153" i="63"/>
  <c r="Q153" i="63"/>
  <c r="P153" i="63"/>
  <c r="N153" i="63"/>
  <c r="R152" i="63"/>
  <c r="Q152" i="63"/>
  <c r="P152" i="63"/>
  <c r="N152" i="63"/>
  <c r="R147" i="63"/>
  <c r="Q147" i="63"/>
  <c r="P147" i="63"/>
  <c r="O147" i="63"/>
  <c r="N147" i="63"/>
  <c r="M147" i="63"/>
  <c r="R146" i="63"/>
  <c r="Q146" i="63"/>
  <c r="P146" i="63"/>
  <c r="N146" i="63"/>
  <c r="R145" i="63"/>
  <c r="Q145" i="63"/>
  <c r="P145" i="63"/>
  <c r="N145" i="63"/>
  <c r="R144" i="63"/>
  <c r="Q144" i="63"/>
  <c r="P144" i="63"/>
  <c r="N144" i="63"/>
  <c r="R143" i="63"/>
  <c r="Q143" i="63"/>
  <c r="P143" i="63"/>
  <c r="N143" i="63"/>
  <c r="R142" i="63"/>
  <c r="Q142" i="63"/>
  <c r="P142" i="63"/>
  <c r="N142" i="63"/>
  <c r="R136" i="63"/>
  <c r="Q136" i="63"/>
  <c r="P136" i="63"/>
  <c r="O136" i="63"/>
  <c r="N136" i="63"/>
  <c r="M136" i="63"/>
  <c r="R135" i="63"/>
  <c r="Q135" i="63"/>
  <c r="P135" i="63"/>
  <c r="N135" i="63"/>
  <c r="R134" i="63"/>
  <c r="Q134" i="63"/>
  <c r="P134" i="63"/>
  <c r="N134" i="63"/>
  <c r="R133" i="63"/>
  <c r="Q133" i="63"/>
  <c r="P133" i="63"/>
  <c r="N133" i="63"/>
  <c r="R132" i="63"/>
  <c r="Q132" i="63"/>
  <c r="P132" i="63"/>
  <c r="N132" i="63"/>
  <c r="R131" i="63"/>
  <c r="Q131" i="63"/>
  <c r="P131" i="63"/>
  <c r="N131" i="63"/>
  <c r="R125" i="63"/>
  <c r="Q125" i="63"/>
  <c r="P125" i="63"/>
  <c r="O125" i="63"/>
  <c r="N125" i="63"/>
  <c r="M125" i="63"/>
  <c r="R124" i="63"/>
  <c r="Q124" i="63"/>
  <c r="P124" i="63"/>
  <c r="N124" i="63"/>
  <c r="R123" i="63"/>
  <c r="Q123" i="63"/>
  <c r="P123" i="63"/>
  <c r="N123" i="63"/>
  <c r="R122" i="63"/>
  <c r="Q122" i="63"/>
  <c r="P122" i="63"/>
  <c r="N122" i="63"/>
  <c r="R121" i="63"/>
  <c r="Q121" i="63"/>
  <c r="P121" i="63"/>
  <c r="N121" i="63"/>
  <c r="R120" i="63"/>
  <c r="Q120" i="63"/>
  <c r="P120" i="63"/>
  <c r="N120" i="63"/>
  <c r="R115" i="63"/>
  <c r="Q115" i="63"/>
  <c r="P115" i="63"/>
  <c r="O115" i="63"/>
  <c r="N115" i="63"/>
  <c r="M115" i="63"/>
  <c r="R114" i="63"/>
  <c r="Q114" i="63"/>
  <c r="P114" i="63"/>
  <c r="N114" i="63"/>
  <c r="R113" i="63"/>
  <c r="Q113" i="63"/>
  <c r="P113" i="63"/>
  <c r="N113" i="63"/>
  <c r="R112" i="63"/>
  <c r="Q112" i="63"/>
  <c r="P112" i="63"/>
  <c r="N112" i="63"/>
  <c r="R111" i="63"/>
  <c r="Q111" i="63"/>
  <c r="P111" i="63"/>
  <c r="N111" i="63"/>
  <c r="R110" i="63"/>
  <c r="Q110" i="63"/>
  <c r="P110" i="63"/>
  <c r="N110" i="63"/>
  <c r="R105" i="63"/>
  <c r="Q105" i="63"/>
  <c r="P105" i="63"/>
  <c r="O105" i="63"/>
  <c r="N105" i="63"/>
  <c r="M105" i="63"/>
  <c r="R104" i="63"/>
  <c r="Q104" i="63"/>
  <c r="P104" i="63"/>
  <c r="N104" i="63"/>
  <c r="R103" i="63"/>
  <c r="Q103" i="63"/>
  <c r="P103" i="63"/>
  <c r="N103" i="63"/>
  <c r="R102" i="63"/>
  <c r="Q102" i="63"/>
  <c r="P102" i="63"/>
  <c r="N102" i="63"/>
  <c r="R101" i="63"/>
  <c r="Q101" i="63"/>
  <c r="P101" i="63"/>
  <c r="N101" i="63"/>
  <c r="R100" i="63"/>
  <c r="Q100" i="63"/>
  <c r="P100" i="63"/>
  <c r="N100" i="63"/>
  <c r="R95" i="63"/>
  <c r="Q95" i="63"/>
  <c r="P95" i="63"/>
  <c r="O95" i="63"/>
  <c r="N95" i="63"/>
  <c r="M95" i="63"/>
  <c r="R94" i="63"/>
  <c r="Q94" i="63"/>
  <c r="P94" i="63"/>
  <c r="N94" i="63"/>
  <c r="R93" i="63"/>
  <c r="Q93" i="63"/>
  <c r="P93" i="63"/>
  <c r="N93" i="63"/>
  <c r="R92" i="63"/>
  <c r="Q92" i="63"/>
  <c r="P92" i="63"/>
  <c r="N92" i="63"/>
  <c r="R91" i="63"/>
  <c r="Q91" i="63"/>
  <c r="P91" i="63"/>
  <c r="N91" i="63"/>
  <c r="R90" i="63"/>
  <c r="Q90" i="63"/>
  <c r="P90" i="63"/>
  <c r="N90" i="63"/>
  <c r="R84" i="63"/>
  <c r="Q84" i="63"/>
  <c r="P84" i="63"/>
  <c r="O84" i="63"/>
  <c r="N84" i="63"/>
  <c r="M84" i="63"/>
  <c r="R83" i="63"/>
  <c r="Q83" i="63"/>
  <c r="P83" i="63"/>
  <c r="N83" i="63"/>
  <c r="R82" i="63"/>
  <c r="Q82" i="63"/>
  <c r="P82" i="63"/>
  <c r="N82" i="63"/>
  <c r="R81" i="63"/>
  <c r="Q81" i="63"/>
  <c r="P81" i="63"/>
  <c r="N81" i="63"/>
  <c r="R80" i="63"/>
  <c r="Q80" i="63"/>
  <c r="P80" i="63"/>
  <c r="N80" i="63"/>
  <c r="R79" i="63"/>
  <c r="Q79" i="63"/>
  <c r="P79" i="63"/>
  <c r="N79" i="63"/>
  <c r="R74" i="63"/>
  <c r="Q74" i="63"/>
  <c r="P74" i="63"/>
  <c r="O74" i="63"/>
  <c r="N74" i="63"/>
  <c r="M74" i="63"/>
  <c r="R73" i="63"/>
  <c r="Q73" i="63"/>
  <c r="P73" i="63"/>
  <c r="N73" i="63"/>
  <c r="R72" i="63"/>
  <c r="Q72" i="63"/>
  <c r="P72" i="63"/>
  <c r="N72" i="63"/>
  <c r="R71" i="63"/>
  <c r="Q71" i="63"/>
  <c r="P71" i="63"/>
  <c r="N71" i="63"/>
  <c r="R70" i="63"/>
  <c r="Q70" i="63"/>
  <c r="P70" i="63"/>
  <c r="N70" i="63"/>
  <c r="R69" i="63"/>
  <c r="Q69" i="63"/>
  <c r="P69" i="63"/>
  <c r="N69" i="63"/>
  <c r="R63" i="63"/>
  <c r="Q63" i="63"/>
  <c r="P63" i="63"/>
  <c r="O63" i="63"/>
  <c r="N63" i="63"/>
  <c r="M63" i="63"/>
  <c r="R62" i="63"/>
  <c r="Q62" i="63"/>
  <c r="P62" i="63"/>
  <c r="N62" i="63"/>
  <c r="R61" i="63"/>
  <c r="Q61" i="63"/>
  <c r="P61" i="63"/>
  <c r="N61" i="63"/>
  <c r="R60" i="63"/>
  <c r="Q60" i="63"/>
  <c r="P60" i="63"/>
  <c r="N60" i="63"/>
  <c r="R59" i="63"/>
  <c r="Q59" i="63"/>
  <c r="P59" i="63"/>
  <c r="N59" i="63"/>
  <c r="R58" i="63"/>
  <c r="Q58" i="63"/>
  <c r="P58" i="63"/>
  <c r="N58" i="63"/>
  <c r="R52" i="63"/>
  <c r="Q52" i="63"/>
  <c r="P52" i="63"/>
  <c r="O52" i="63"/>
  <c r="N52" i="63"/>
  <c r="M52" i="63"/>
  <c r="R51" i="63"/>
  <c r="Q51" i="63"/>
  <c r="P51" i="63"/>
  <c r="N51" i="63"/>
  <c r="R50" i="63"/>
  <c r="Q50" i="63"/>
  <c r="P50" i="63"/>
  <c r="N50" i="63"/>
  <c r="R49" i="63"/>
  <c r="Q49" i="63"/>
  <c r="P49" i="63"/>
  <c r="N49" i="63"/>
  <c r="R48" i="63"/>
  <c r="Q48" i="63"/>
  <c r="P48" i="63"/>
  <c r="N48" i="63"/>
  <c r="R47" i="63"/>
  <c r="Q47" i="63"/>
  <c r="P47" i="63"/>
  <c r="N47" i="63"/>
  <c r="R41" i="63"/>
  <c r="Q41" i="63"/>
  <c r="P41" i="63"/>
  <c r="O41" i="63"/>
  <c r="N41" i="63"/>
  <c r="M41" i="63"/>
  <c r="R40" i="63"/>
  <c r="Q40" i="63"/>
  <c r="P40" i="63"/>
  <c r="N40" i="63"/>
  <c r="R39" i="63"/>
  <c r="Q39" i="63"/>
  <c r="P39" i="63"/>
  <c r="N39" i="63"/>
  <c r="R38" i="63"/>
  <c r="Q38" i="63"/>
  <c r="P38" i="63"/>
  <c r="N38" i="63"/>
  <c r="R37" i="63"/>
  <c r="Q37" i="63"/>
  <c r="P37" i="63"/>
  <c r="N37" i="63"/>
  <c r="R36" i="63"/>
  <c r="Q36" i="63"/>
  <c r="P36" i="63"/>
  <c r="N36" i="63"/>
  <c r="R31" i="63"/>
  <c r="Q31" i="63"/>
  <c r="P31" i="63"/>
  <c r="O31" i="63"/>
  <c r="N31" i="63"/>
  <c r="M31" i="63"/>
  <c r="R30" i="63"/>
  <c r="Q30" i="63"/>
  <c r="P30" i="63"/>
  <c r="N30" i="63"/>
  <c r="R29" i="63"/>
  <c r="Q29" i="63"/>
  <c r="P29" i="63"/>
  <c r="N29" i="63"/>
  <c r="R28" i="63"/>
  <c r="Q28" i="63"/>
  <c r="P28" i="63"/>
  <c r="N28" i="63"/>
  <c r="R27" i="63"/>
  <c r="Q27" i="63"/>
  <c r="P27" i="63"/>
  <c r="N27" i="63"/>
  <c r="R26" i="63"/>
  <c r="Q26" i="63"/>
  <c r="P26" i="63"/>
  <c r="N26" i="63"/>
  <c r="R21" i="63"/>
  <c r="Q21" i="63"/>
  <c r="P21" i="63"/>
  <c r="O21" i="63"/>
  <c r="N21" i="63"/>
  <c r="M21" i="63"/>
  <c r="R20" i="63"/>
  <c r="Q20" i="63"/>
  <c r="P20" i="63"/>
  <c r="N20" i="63"/>
  <c r="R19" i="63"/>
  <c r="Q19" i="63"/>
  <c r="P19" i="63"/>
  <c r="N19" i="63"/>
  <c r="R18" i="63"/>
  <c r="Q18" i="63"/>
  <c r="P18" i="63"/>
  <c r="N18" i="63"/>
  <c r="R17" i="63"/>
  <c r="Q17" i="63"/>
  <c r="P17" i="63"/>
  <c r="N17" i="63"/>
  <c r="R16" i="63"/>
  <c r="Q16" i="63"/>
  <c r="P16" i="63"/>
  <c r="N16" i="63"/>
  <c r="R9" i="63"/>
  <c r="Q9" i="63"/>
  <c r="P9" i="63"/>
  <c r="O9" i="63"/>
  <c r="N9" i="63"/>
  <c r="M9" i="63"/>
  <c r="H9" i="63"/>
  <c r="G9" i="63"/>
  <c r="F9" i="63"/>
  <c r="E9" i="63"/>
  <c r="D9" i="63"/>
  <c r="C9" i="63"/>
  <c r="R8" i="63"/>
  <c r="Q8" i="63"/>
  <c r="P8" i="63"/>
  <c r="O8" i="63"/>
  <c r="N8" i="63"/>
  <c r="M8" i="63"/>
  <c r="H8" i="63"/>
  <c r="G8" i="63"/>
  <c r="F8" i="63"/>
  <c r="D8" i="63"/>
  <c r="R7" i="63"/>
  <c r="Q7" i="63"/>
  <c r="P7" i="63"/>
  <c r="O7" i="63"/>
  <c r="N7" i="63"/>
  <c r="M7" i="63"/>
  <c r="H7" i="63"/>
  <c r="G7" i="63"/>
  <c r="F7" i="63"/>
  <c r="D7" i="63"/>
  <c r="R6" i="63"/>
  <c r="Q6" i="63"/>
  <c r="P6" i="63"/>
  <c r="O6" i="63"/>
  <c r="N6" i="63"/>
  <c r="M6" i="63"/>
  <c r="H6" i="63"/>
  <c r="G6" i="63"/>
  <c r="F6" i="63"/>
  <c r="D6" i="63"/>
  <c r="R5" i="63"/>
  <c r="Q5" i="63"/>
  <c r="P5" i="63"/>
  <c r="O5" i="63"/>
  <c r="N5" i="63"/>
  <c r="M5" i="63"/>
  <c r="H5" i="63"/>
  <c r="G5" i="63"/>
  <c r="F5" i="63"/>
  <c r="D5" i="63"/>
  <c r="R4" i="63"/>
  <c r="Q4" i="63"/>
  <c r="P4" i="63"/>
  <c r="O4" i="63"/>
  <c r="N4" i="63"/>
  <c r="M4" i="63"/>
  <c r="H4" i="63"/>
  <c r="G4" i="63"/>
  <c r="F4" i="63"/>
  <c r="D4" i="63"/>
  <c r="S313" i="62"/>
  <c r="R313" i="62"/>
  <c r="Q313" i="62"/>
  <c r="P313" i="62"/>
  <c r="O313" i="62"/>
  <c r="N313" i="62"/>
  <c r="S312" i="62"/>
  <c r="R312" i="62"/>
  <c r="Q312" i="62"/>
  <c r="O312" i="62"/>
  <c r="S311" i="62"/>
  <c r="R311" i="62"/>
  <c r="Q311" i="62"/>
  <c r="O311" i="62"/>
  <c r="S310" i="62"/>
  <c r="R310" i="62"/>
  <c r="Q310" i="62"/>
  <c r="O310" i="62"/>
  <c r="S309" i="62"/>
  <c r="R309" i="62"/>
  <c r="Q309" i="62"/>
  <c r="O309" i="62"/>
  <c r="S308" i="62"/>
  <c r="R308" i="62"/>
  <c r="Q308" i="62"/>
  <c r="O308" i="62"/>
  <c r="S307" i="62"/>
  <c r="R307" i="62"/>
  <c r="Q307" i="62"/>
  <c r="O307" i="62"/>
  <c r="S306" i="62"/>
  <c r="R306" i="62"/>
  <c r="Q306" i="62"/>
  <c r="O306" i="62"/>
  <c r="S305" i="62"/>
  <c r="R305" i="62"/>
  <c r="Q305" i="62"/>
  <c r="O305" i="62"/>
  <c r="S304" i="62"/>
  <c r="R304" i="62"/>
  <c r="Q304" i="62"/>
  <c r="O304" i="62"/>
  <c r="S303" i="62"/>
  <c r="R303" i="62"/>
  <c r="Q303" i="62"/>
  <c r="O303" i="62"/>
  <c r="S296" i="62"/>
  <c r="R296" i="62"/>
  <c r="Q296" i="62"/>
  <c r="P296" i="62"/>
  <c r="O296" i="62"/>
  <c r="N296" i="62"/>
  <c r="S295" i="62"/>
  <c r="R295" i="62"/>
  <c r="Q295" i="62"/>
  <c r="O295" i="62"/>
  <c r="S294" i="62"/>
  <c r="R294" i="62"/>
  <c r="Q294" i="62"/>
  <c r="O294" i="62"/>
  <c r="S293" i="62"/>
  <c r="R293" i="62"/>
  <c r="Q293" i="62"/>
  <c r="O293" i="62"/>
  <c r="S292" i="62"/>
  <c r="R292" i="62"/>
  <c r="Q292" i="62"/>
  <c r="O292" i="62"/>
  <c r="S291" i="62"/>
  <c r="R291" i="62"/>
  <c r="Q291" i="62"/>
  <c r="O291" i="62"/>
  <c r="S290" i="62"/>
  <c r="R290" i="62"/>
  <c r="Q290" i="62"/>
  <c r="O290" i="62"/>
  <c r="S289" i="62"/>
  <c r="R289" i="62"/>
  <c r="Q289" i="62"/>
  <c r="O289" i="62"/>
  <c r="S288" i="62"/>
  <c r="R288" i="62"/>
  <c r="Q288" i="62"/>
  <c r="O288" i="62"/>
  <c r="S287" i="62"/>
  <c r="R287" i="62"/>
  <c r="Q287" i="62"/>
  <c r="O287" i="62"/>
  <c r="S286" i="62"/>
  <c r="R286" i="62"/>
  <c r="Q286" i="62"/>
  <c r="O286" i="62"/>
  <c r="S279" i="62"/>
  <c r="R279" i="62"/>
  <c r="Q279" i="62"/>
  <c r="P279" i="62"/>
  <c r="O279" i="62"/>
  <c r="N279" i="62"/>
  <c r="S278" i="62"/>
  <c r="R278" i="62"/>
  <c r="Q278" i="62"/>
  <c r="O278" i="62"/>
  <c r="S277" i="62"/>
  <c r="R277" i="62"/>
  <c r="Q277" i="62"/>
  <c r="O277" i="62"/>
  <c r="S276" i="62"/>
  <c r="R276" i="62"/>
  <c r="Q276" i="62"/>
  <c r="O276" i="62"/>
  <c r="S275" i="62"/>
  <c r="R275" i="62"/>
  <c r="Q275" i="62"/>
  <c r="O275" i="62"/>
  <c r="S274" i="62"/>
  <c r="R274" i="62"/>
  <c r="Q274" i="62"/>
  <c r="O274" i="62"/>
  <c r="S273" i="62"/>
  <c r="R273" i="62"/>
  <c r="Q273" i="62"/>
  <c r="O273" i="62"/>
  <c r="S272" i="62"/>
  <c r="R272" i="62"/>
  <c r="Q272" i="62"/>
  <c r="O272" i="62"/>
  <c r="S271" i="62"/>
  <c r="R271" i="62"/>
  <c r="Q271" i="62"/>
  <c r="O271" i="62"/>
  <c r="S270" i="62"/>
  <c r="R270" i="62"/>
  <c r="Q270" i="62"/>
  <c r="O270" i="62"/>
  <c r="S269" i="62"/>
  <c r="R269" i="62"/>
  <c r="Q269" i="62"/>
  <c r="O269" i="62"/>
  <c r="S264" i="62"/>
  <c r="R264" i="62"/>
  <c r="Q264" i="62"/>
  <c r="P264" i="62"/>
  <c r="O264" i="62"/>
  <c r="N264" i="62"/>
  <c r="S263" i="62"/>
  <c r="R263" i="62"/>
  <c r="Q263" i="62"/>
  <c r="O263" i="62"/>
  <c r="S262" i="62"/>
  <c r="R262" i="62"/>
  <c r="Q262" i="62"/>
  <c r="O262" i="62"/>
  <c r="S261" i="62"/>
  <c r="R261" i="62"/>
  <c r="Q261" i="62"/>
  <c r="O261" i="62"/>
  <c r="S260" i="62"/>
  <c r="R260" i="62"/>
  <c r="Q260" i="62"/>
  <c r="O260" i="62"/>
  <c r="S259" i="62"/>
  <c r="R259" i="62"/>
  <c r="Q259" i="62"/>
  <c r="O259" i="62"/>
  <c r="S258" i="62"/>
  <c r="R258" i="62"/>
  <c r="Q258" i="62"/>
  <c r="O258" i="62"/>
  <c r="S257" i="62"/>
  <c r="R257" i="62"/>
  <c r="Q257" i="62"/>
  <c r="O257" i="62"/>
  <c r="S256" i="62"/>
  <c r="R256" i="62"/>
  <c r="Q256" i="62"/>
  <c r="O256" i="62"/>
  <c r="S255" i="62"/>
  <c r="R255" i="62"/>
  <c r="Q255" i="62"/>
  <c r="O255" i="62"/>
  <c r="S254" i="62"/>
  <c r="R254" i="62"/>
  <c r="Q254" i="62"/>
  <c r="O254" i="62"/>
  <c r="S249" i="62"/>
  <c r="R249" i="62"/>
  <c r="Q249" i="62"/>
  <c r="P249" i="62"/>
  <c r="O249" i="62"/>
  <c r="N249" i="62"/>
  <c r="S248" i="62"/>
  <c r="R248" i="62"/>
  <c r="Q248" i="62"/>
  <c r="O248" i="62"/>
  <c r="S247" i="62"/>
  <c r="R247" i="62"/>
  <c r="Q247" i="62"/>
  <c r="O247" i="62"/>
  <c r="S246" i="62"/>
  <c r="R246" i="62"/>
  <c r="Q246" i="62"/>
  <c r="O246" i="62"/>
  <c r="S245" i="62"/>
  <c r="R245" i="62"/>
  <c r="Q245" i="62"/>
  <c r="O245" i="62"/>
  <c r="S244" i="62"/>
  <c r="R244" i="62"/>
  <c r="Q244" i="62"/>
  <c r="O244" i="62"/>
  <c r="S243" i="62"/>
  <c r="R243" i="62"/>
  <c r="Q243" i="62"/>
  <c r="O243" i="62"/>
  <c r="S242" i="62"/>
  <c r="R242" i="62"/>
  <c r="Q242" i="62"/>
  <c r="O242" i="62"/>
  <c r="S241" i="62"/>
  <c r="R241" i="62"/>
  <c r="Q241" i="62"/>
  <c r="O241" i="62"/>
  <c r="S240" i="62"/>
  <c r="R240" i="62"/>
  <c r="Q240" i="62"/>
  <c r="O240" i="62"/>
  <c r="S239" i="62"/>
  <c r="R239" i="62"/>
  <c r="Q239" i="62"/>
  <c r="O239" i="62"/>
  <c r="S232" i="62"/>
  <c r="R232" i="62"/>
  <c r="Q232" i="62"/>
  <c r="P232" i="62"/>
  <c r="O232" i="62"/>
  <c r="N232" i="62"/>
  <c r="S231" i="62"/>
  <c r="R231" i="62"/>
  <c r="Q231" i="62"/>
  <c r="O231" i="62"/>
  <c r="S230" i="62"/>
  <c r="R230" i="62"/>
  <c r="Q230" i="62"/>
  <c r="O230" i="62"/>
  <c r="S229" i="62"/>
  <c r="R229" i="62"/>
  <c r="Q229" i="62"/>
  <c r="O229" i="62"/>
  <c r="S228" i="62"/>
  <c r="R228" i="62"/>
  <c r="Q228" i="62"/>
  <c r="O228" i="62"/>
  <c r="S227" i="62"/>
  <c r="R227" i="62"/>
  <c r="Q227" i="62"/>
  <c r="O227" i="62"/>
  <c r="S226" i="62"/>
  <c r="R226" i="62"/>
  <c r="Q226" i="62"/>
  <c r="O226" i="62"/>
  <c r="S225" i="62"/>
  <c r="R225" i="62"/>
  <c r="Q225" i="62"/>
  <c r="O225" i="62"/>
  <c r="S224" i="62"/>
  <c r="R224" i="62"/>
  <c r="Q224" i="62"/>
  <c r="O224" i="62"/>
  <c r="S223" i="62"/>
  <c r="R223" i="62"/>
  <c r="Q223" i="62"/>
  <c r="O223" i="62"/>
  <c r="S222" i="62"/>
  <c r="R222" i="62"/>
  <c r="Q222" i="62"/>
  <c r="O222" i="62"/>
  <c r="S216" i="62"/>
  <c r="R216" i="62"/>
  <c r="Q216" i="62"/>
  <c r="P216" i="62"/>
  <c r="O216" i="62"/>
  <c r="N216" i="62"/>
  <c r="S215" i="62"/>
  <c r="R215" i="62"/>
  <c r="Q215" i="62"/>
  <c r="O215" i="62"/>
  <c r="S214" i="62"/>
  <c r="R214" i="62"/>
  <c r="Q214" i="62"/>
  <c r="O214" i="62"/>
  <c r="S213" i="62"/>
  <c r="R213" i="62"/>
  <c r="Q213" i="62"/>
  <c r="O213" i="62"/>
  <c r="S212" i="62"/>
  <c r="R212" i="62"/>
  <c r="Q212" i="62"/>
  <c r="O212" i="62"/>
  <c r="S211" i="62"/>
  <c r="R211" i="62"/>
  <c r="Q211" i="62"/>
  <c r="O211" i="62"/>
  <c r="S210" i="62"/>
  <c r="R210" i="62"/>
  <c r="Q210" i="62"/>
  <c r="O210" i="62"/>
  <c r="S209" i="62"/>
  <c r="R209" i="62"/>
  <c r="Q209" i="62"/>
  <c r="O209" i="62"/>
  <c r="S208" i="62"/>
  <c r="R208" i="62"/>
  <c r="Q208" i="62"/>
  <c r="O208" i="62"/>
  <c r="S207" i="62"/>
  <c r="R207" i="62"/>
  <c r="Q207" i="62"/>
  <c r="O207" i="62"/>
  <c r="S206" i="62"/>
  <c r="R206" i="62"/>
  <c r="Q206" i="62"/>
  <c r="O206" i="62"/>
  <c r="S200" i="62"/>
  <c r="R200" i="62"/>
  <c r="Q200" i="62"/>
  <c r="P200" i="62"/>
  <c r="O200" i="62"/>
  <c r="N200" i="62"/>
  <c r="S199" i="62"/>
  <c r="R199" i="62"/>
  <c r="Q199" i="62"/>
  <c r="O199" i="62"/>
  <c r="S198" i="62"/>
  <c r="R198" i="62"/>
  <c r="Q198" i="62"/>
  <c r="O198" i="62"/>
  <c r="S197" i="62"/>
  <c r="R197" i="62"/>
  <c r="Q197" i="62"/>
  <c r="O197" i="62"/>
  <c r="S196" i="62"/>
  <c r="R196" i="62"/>
  <c r="Q196" i="62"/>
  <c r="O196" i="62"/>
  <c r="S195" i="62"/>
  <c r="R195" i="62"/>
  <c r="Q195" i="62"/>
  <c r="O195" i="62"/>
  <c r="S194" i="62"/>
  <c r="R194" i="62"/>
  <c r="Q194" i="62"/>
  <c r="O194" i="62"/>
  <c r="S193" i="62"/>
  <c r="R193" i="62"/>
  <c r="Q193" i="62"/>
  <c r="O193" i="62"/>
  <c r="S192" i="62"/>
  <c r="R192" i="62"/>
  <c r="Q192" i="62"/>
  <c r="O192" i="62"/>
  <c r="S191" i="62"/>
  <c r="R191" i="62"/>
  <c r="Q191" i="62"/>
  <c r="O191" i="62"/>
  <c r="S190" i="62"/>
  <c r="R190" i="62"/>
  <c r="Q190" i="62"/>
  <c r="O190" i="62"/>
  <c r="S185" i="62"/>
  <c r="R185" i="62"/>
  <c r="Q185" i="62"/>
  <c r="P185" i="62"/>
  <c r="O185" i="62"/>
  <c r="N185" i="62"/>
  <c r="S184" i="62"/>
  <c r="R184" i="62"/>
  <c r="Q184" i="62"/>
  <c r="O184" i="62"/>
  <c r="S183" i="62"/>
  <c r="R183" i="62"/>
  <c r="Q183" i="62"/>
  <c r="O183" i="62"/>
  <c r="S182" i="62"/>
  <c r="R182" i="62"/>
  <c r="Q182" i="62"/>
  <c r="O182" i="62"/>
  <c r="S181" i="62"/>
  <c r="R181" i="62"/>
  <c r="Q181" i="62"/>
  <c r="O181" i="62"/>
  <c r="S180" i="62"/>
  <c r="R180" i="62"/>
  <c r="Q180" i="62"/>
  <c r="O180" i="62"/>
  <c r="S179" i="62"/>
  <c r="R179" i="62"/>
  <c r="Q179" i="62"/>
  <c r="O179" i="62"/>
  <c r="S178" i="62"/>
  <c r="R178" i="62"/>
  <c r="Q178" i="62"/>
  <c r="O178" i="62"/>
  <c r="S177" i="62"/>
  <c r="R177" i="62"/>
  <c r="Q177" i="62"/>
  <c r="O177" i="62"/>
  <c r="S176" i="62"/>
  <c r="R176" i="62"/>
  <c r="Q176" i="62"/>
  <c r="O176" i="62"/>
  <c r="S175" i="62"/>
  <c r="R175" i="62"/>
  <c r="Q175" i="62"/>
  <c r="O175" i="62"/>
  <c r="S169" i="62"/>
  <c r="R169" i="62"/>
  <c r="Q169" i="62"/>
  <c r="P169" i="62"/>
  <c r="O169" i="62"/>
  <c r="N169" i="62"/>
  <c r="S168" i="62"/>
  <c r="R168" i="62"/>
  <c r="Q168" i="62"/>
  <c r="O168" i="62"/>
  <c r="S167" i="62"/>
  <c r="R167" i="62"/>
  <c r="Q167" i="62"/>
  <c r="O167" i="62"/>
  <c r="S166" i="62"/>
  <c r="R166" i="62"/>
  <c r="Q166" i="62"/>
  <c r="O166" i="62"/>
  <c r="S165" i="62"/>
  <c r="R165" i="62"/>
  <c r="Q165" i="62"/>
  <c r="O165" i="62"/>
  <c r="S164" i="62"/>
  <c r="R164" i="62"/>
  <c r="Q164" i="62"/>
  <c r="O164" i="62"/>
  <c r="S163" i="62"/>
  <c r="R163" i="62"/>
  <c r="Q163" i="62"/>
  <c r="O163" i="62"/>
  <c r="S162" i="62"/>
  <c r="R162" i="62"/>
  <c r="Q162" i="62"/>
  <c r="O162" i="62"/>
  <c r="S161" i="62"/>
  <c r="R161" i="62"/>
  <c r="Q161" i="62"/>
  <c r="O161" i="62"/>
  <c r="S160" i="62"/>
  <c r="R160" i="62"/>
  <c r="Q160" i="62"/>
  <c r="O160" i="62"/>
  <c r="S159" i="62"/>
  <c r="R159" i="62"/>
  <c r="Q159" i="62"/>
  <c r="O159" i="62"/>
  <c r="S154" i="62"/>
  <c r="R154" i="62"/>
  <c r="Q154" i="62"/>
  <c r="P154" i="62"/>
  <c r="O154" i="62"/>
  <c r="N154" i="62"/>
  <c r="S153" i="62"/>
  <c r="R153" i="62"/>
  <c r="Q153" i="62"/>
  <c r="O153" i="62"/>
  <c r="S152" i="62"/>
  <c r="R152" i="62"/>
  <c r="Q152" i="62"/>
  <c r="O152" i="62"/>
  <c r="S151" i="62"/>
  <c r="R151" i="62"/>
  <c r="Q151" i="62"/>
  <c r="O151" i="62"/>
  <c r="S150" i="62"/>
  <c r="R150" i="62"/>
  <c r="Q150" i="62"/>
  <c r="O150" i="62"/>
  <c r="S149" i="62"/>
  <c r="R149" i="62"/>
  <c r="Q149" i="62"/>
  <c r="O149" i="62"/>
  <c r="S148" i="62"/>
  <c r="R148" i="62"/>
  <c r="Q148" i="62"/>
  <c r="O148" i="62"/>
  <c r="S147" i="62"/>
  <c r="R147" i="62"/>
  <c r="Q147" i="62"/>
  <c r="O147" i="62"/>
  <c r="S146" i="62"/>
  <c r="R146" i="62"/>
  <c r="Q146" i="62"/>
  <c r="O146" i="62"/>
  <c r="S145" i="62"/>
  <c r="R145" i="62"/>
  <c r="Q145" i="62"/>
  <c r="O145" i="62"/>
  <c r="S144" i="62"/>
  <c r="R144" i="62"/>
  <c r="Q144" i="62"/>
  <c r="O144" i="62"/>
  <c r="S139" i="62"/>
  <c r="R139" i="62"/>
  <c r="Q139" i="62"/>
  <c r="P139" i="62"/>
  <c r="O139" i="62"/>
  <c r="N139" i="62"/>
  <c r="S138" i="62"/>
  <c r="R138" i="62"/>
  <c r="Q138" i="62"/>
  <c r="O138" i="62"/>
  <c r="S137" i="62"/>
  <c r="R137" i="62"/>
  <c r="Q137" i="62"/>
  <c r="O137" i="62"/>
  <c r="S136" i="62"/>
  <c r="R136" i="62"/>
  <c r="Q136" i="62"/>
  <c r="O136" i="62"/>
  <c r="S135" i="62"/>
  <c r="R135" i="62"/>
  <c r="Q135" i="62"/>
  <c r="O135" i="62"/>
  <c r="S134" i="62"/>
  <c r="R134" i="62"/>
  <c r="Q134" i="62"/>
  <c r="O134" i="62"/>
  <c r="S133" i="62"/>
  <c r="R133" i="62"/>
  <c r="Q133" i="62"/>
  <c r="O133" i="62"/>
  <c r="S132" i="62"/>
  <c r="R132" i="62"/>
  <c r="Q132" i="62"/>
  <c r="O132" i="62"/>
  <c r="S131" i="62"/>
  <c r="R131" i="62"/>
  <c r="Q131" i="62"/>
  <c r="O131" i="62"/>
  <c r="S130" i="62"/>
  <c r="R130" i="62"/>
  <c r="Q130" i="62"/>
  <c r="O130" i="62"/>
  <c r="S129" i="62"/>
  <c r="R129" i="62"/>
  <c r="Q129" i="62"/>
  <c r="O129" i="62"/>
  <c r="S124" i="62"/>
  <c r="R124" i="62"/>
  <c r="Q124" i="62"/>
  <c r="P124" i="62"/>
  <c r="O124" i="62"/>
  <c r="N124" i="62"/>
  <c r="S123" i="62"/>
  <c r="R123" i="62"/>
  <c r="Q123" i="62"/>
  <c r="O123" i="62"/>
  <c r="S122" i="62"/>
  <c r="R122" i="62"/>
  <c r="Q122" i="62"/>
  <c r="O122" i="62"/>
  <c r="S121" i="62"/>
  <c r="R121" i="62"/>
  <c r="Q121" i="62"/>
  <c r="O121" i="62"/>
  <c r="S120" i="62"/>
  <c r="R120" i="62"/>
  <c r="Q120" i="62"/>
  <c r="O120" i="62"/>
  <c r="S119" i="62"/>
  <c r="R119" i="62"/>
  <c r="Q119" i="62"/>
  <c r="O119" i="62"/>
  <c r="S118" i="62"/>
  <c r="R118" i="62"/>
  <c r="Q118" i="62"/>
  <c r="O118" i="62"/>
  <c r="S117" i="62"/>
  <c r="R117" i="62"/>
  <c r="Q117" i="62"/>
  <c r="O117" i="62"/>
  <c r="S116" i="62"/>
  <c r="R116" i="62"/>
  <c r="Q116" i="62"/>
  <c r="O116" i="62"/>
  <c r="S115" i="62"/>
  <c r="R115" i="62"/>
  <c r="Q115" i="62"/>
  <c r="O115" i="62"/>
  <c r="S114" i="62"/>
  <c r="R114" i="62"/>
  <c r="Q114" i="62"/>
  <c r="O114" i="62"/>
  <c r="S108" i="62"/>
  <c r="R108" i="62"/>
  <c r="Q108" i="62"/>
  <c r="P108" i="62"/>
  <c r="O108" i="62"/>
  <c r="N108" i="62"/>
  <c r="S107" i="62"/>
  <c r="R107" i="62"/>
  <c r="Q107" i="62"/>
  <c r="O107" i="62"/>
  <c r="S106" i="62"/>
  <c r="R106" i="62"/>
  <c r="Q106" i="62"/>
  <c r="O106" i="62"/>
  <c r="S105" i="62"/>
  <c r="R105" i="62"/>
  <c r="Q105" i="62"/>
  <c r="O105" i="62"/>
  <c r="S104" i="62"/>
  <c r="R104" i="62"/>
  <c r="Q104" i="62"/>
  <c r="O104" i="62"/>
  <c r="S103" i="62"/>
  <c r="R103" i="62"/>
  <c r="Q103" i="62"/>
  <c r="O103" i="62"/>
  <c r="S102" i="62"/>
  <c r="R102" i="62"/>
  <c r="Q102" i="62"/>
  <c r="O102" i="62"/>
  <c r="S101" i="62"/>
  <c r="R101" i="62"/>
  <c r="Q101" i="62"/>
  <c r="O101" i="62"/>
  <c r="S100" i="62"/>
  <c r="R100" i="62"/>
  <c r="Q100" i="62"/>
  <c r="O100" i="62"/>
  <c r="S99" i="62"/>
  <c r="R99" i="62"/>
  <c r="Q99" i="62"/>
  <c r="O99" i="62"/>
  <c r="S98" i="62"/>
  <c r="R98" i="62"/>
  <c r="Q98" i="62"/>
  <c r="O98" i="62"/>
  <c r="S93" i="62"/>
  <c r="R93" i="62"/>
  <c r="Q93" i="62"/>
  <c r="P93" i="62"/>
  <c r="O93" i="62"/>
  <c r="N93" i="62"/>
  <c r="S92" i="62"/>
  <c r="R92" i="62"/>
  <c r="Q92" i="62"/>
  <c r="O92" i="62"/>
  <c r="S91" i="62"/>
  <c r="R91" i="62"/>
  <c r="Q91" i="62"/>
  <c r="O91" i="62"/>
  <c r="S90" i="62"/>
  <c r="R90" i="62"/>
  <c r="Q90" i="62"/>
  <c r="O90" i="62"/>
  <c r="S89" i="62"/>
  <c r="R89" i="62"/>
  <c r="Q89" i="62"/>
  <c r="O89" i="62"/>
  <c r="S88" i="62"/>
  <c r="R88" i="62"/>
  <c r="Q88" i="62"/>
  <c r="O88" i="62"/>
  <c r="S87" i="62"/>
  <c r="R87" i="62"/>
  <c r="Q87" i="62"/>
  <c r="O87" i="62"/>
  <c r="S86" i="62"/>
  <c r="R86" i="62"/>
  <c r="Q86" i="62"/>
  <c r="O86" i="62"/>
  <c r="S85" i="62"/>
  <c r="R85" i="62"/>
  <c r="Q85" i="62"/>
  <c r="O85" i="62"/>
  <c r="S84" i="62"/>
  <c r="R84" i="62"/>
  <c r="Q84" i="62"/>
  <c r="O84" i="62"/>
  <c r="S83" i="62"/>
  <c r="R83" i="62"/>
  <c r="Q83" i="62"/>
  <c r="O83" i="62"/>
  <c r="S78" i="62"/>
  <c r="R78" i="62"/>
  <c r="Q78" i="62"/>
  <c r="P78" i="62"/>
  <c r="O78" i="62"/>
  <c r="N78" i="62"/>
  <c r="S77" i="62"/>
  <c r="R77" i="62"/>
  <c r="Q77" i="62"/>
  <c r="O77" i="62"/>
  <c r="S76" i="62"/>
  <c r="R76" i="62"/>
  <c r="Q76" i="62"/>
  <c r="O76" i="62"/>
  <c r="S75" i="62"/>
  <c r="R75" i="62"/>
  <c r="Q75" i="62"/>
  <c r="O75" i="62"/>
  <c r="S74" i="62"/>
  <c r="R74" i="62"/>
  <c r="Q74" i="62"/>
  <c r="O74" i="62"/>
  <c r="S73" i="62"/>
  <c r="R73" i="62"/>
  <c r="Q73" i="62"/>
  <c r="O73" i="62"/>
  <c r="S72" i="62"/>
  <c r="R72" i="62"/>
  <c r="Q72" i="62"/>
  <c r="O72" i="62"/>
  <c r="S71" i="62"/>
  <c r="R71" i="62"/>
  <c r="Q71" i="62"/>
  <c r="O71" i="62"/>
  <c r="S70" i="62"/>
  <c r="R70" i="62"/>
  <c r="Q70" i="62"/>
  <c r="O70" i="62"/>
  <c r="S69" i="62"/>
  <c r="R69" i="62"/>
  <c r="Q69" i="62"/>
  <c r="O69" i="62"/>
  <c r="S68" i="62"/>
  <c r="R68" i="62"/>
  <c r="Q68" i="62"/>
  <c r="O68" i="62"/>
  <c r="S62" i="62"/>
  <c r="R62" i="62"/>
  <c r="Q62" i="62"/>
  <c r="P62" i="62"/>
  <c r="O62" i="62"/>
  <c r="N62" i="62"/>
  <c r="S61" i="62"/>
  <c r="R61" i="62"/>
  <c r="Q61" i="62"/>
  <c r="O61" i="62"/>
  <c r="S60" i="62"/>
  <c r="R60" i="62"/>
  <c r="Q60" i="62"/>
  <c r="O60" i="62"/>
  <c r="S59" i="62"/>
  <c r="R59" i="62"/>
  <c r="Q59" i="62"/>
  <c r="O59" i="62"/>
  <c r="S58" i="62"/>
  <c r="R58" i="62"/>
  <c r="Q58" i="62"/>
  <c r="O58" i="62"/>
  <c r="S57" i="62"/>
  <c r="R57" i="62"/>
  <c r="Q57" i="62"/>
  <c r="O57" i="62"/>
  <c r="S56" i="62"/>
  <c r="R56" i="62"/>
  <c r="Q56" i="62"/>
  <c r="O56" i="62"/>
  <c r="S55" i="62"/>
  <c r="R55" i="62"/>
  <c r="Q55" i="62"/>
  <c r="O55" i="62"/>
  <c r="S54" i="62"/>
  <c r="R54" i="62"/>
  <c r="Q54" i="62"/>
  <c r="O54" i="62"/>
  <c r="S53" i="62"/>
  <c r="R53" i="62"/>
  <c r="Q53" i="62"/>
  <c r="O53" i="62"/>
  <c r="S52" i="62"/>
  <c r="R52" i="62"/>
  <c r="Q52" i="62"/>
  <c r="O52" i="62"/>
  <c r="S47" i="62"/>
  <c r="R47" i="62"/>
  <c r="Q47" i="62"/>
  <c r="P47" i="62"/>
  <c r="O47" i="62"/>
  <c r="N47" i="62"/>
  <c r="S46" i="62"/>
  <c r="R46" i="62"/>
  <c r="Q46" i="62"/>
  <c r="O46" i="62"/>
  <c r="S45" i="62"/>
  <c r="R45" i="62"/>
  <c r="Q45" i="62"/>
  <c r="O45" i="62"/>
  <c r="S44" i="62"/>
  <c r="R44" i="62"/>
  <c r="Q44" i="62"/>
  <c r="O44" i="62"/>
  <c r="S43" i="62"/>
  <c r="R43" i="62"/>
  <c r="Q43" i="62"/>
  <c r="O43" i="62"/>
  <c r="S42" i="62"/>
  <c r="R42" i="62"/>
  <c r="Q42" i="62"/>
  <c r="O42" i="62"/>
  <c r="S41" i="62"/>
  <c r="R41" i="62"/>
  <c r="Q41" i="62"/>
  <c r="O41" i="62"/>
  <c r="S40" i="62"/>
  <c r="R40" i="62"/>
  <c r="Q40" i="62"/>
  <c r="O40" i="62"/>
  <c r="S39" i="62"/>
  <c r="R39" i="62"/>
  <c r="Q39" i="62"/>
  <c r="O39" i="62"/>
  <c r="S38" i="62"/>
  <c r="R38" i="62"/>
  <c r="Q38" i="62"/>
  <c r="O38" i="62"/>
  <c r="S37" i="62"/>
  <c r="R37" i="62"/>
  <c r="Q37" i="62"/>
  <c r="O37" i="62"/>
  <c r="S31" i="62"/>
  <c r="R31" i="62"/>
  <c r="Q31" i="62"/>
  <c r="P31" i="62"/>
  <c r="O31" i="62"/>
  <c r="N31" i="62"/>
  <c r="S30" i="62"/>
  <c r="R30" i="62"/>
  <c r="Q30" i="62"/>
  <c r="O30" i="62"/>
  <c r="S29" i="62"/>
  <c r="R29" i="62"/>
  <c r="Q29" i="62"/>
  <c r="O29" i="62"/>
  <c r="S28" i="62"/>
  <c r="R28" i="62"/>
  <c r="Q28" i="62"/>
  <c r="O28" i="62"/>
  <c r="S27" i="62"/>
  <c r="R27" i="62"/>
  <c r="Q27" i="62"/>
  <c r="O27" i="62"/>
  <c r="S26" i="62"/>
  <c r="R26" i="62"/>
  <c r="Q26" i="62"/>
  <c r="O26" i="62"/>
  <c r="S25" i="62"/>
  <c r="R25" i="62"/>
  <c r="Q25" i="62"/>
  <c r="O25" i="62"/>
  <c r="S24" i="62"/>
  <c r="R24" i="62"/>
  <c r="Q24" i="62"/>
  <c r="O24" i="62"/>
  <c r="S23" i="62"/>
  <c r="R23" i="62"/>
  <c r="Q23" i="62"/>
  <c r="O23" i="62"/>
  <c r="S22" i="62"/>
  <c r="R22" i="62"/>
  <c r="Q22" i="62"/>
  <c r="O22" i="62"/>
  <c r="S21" i="62"/>
  <c r="R21" i="62"/>
  <c r="Q21" i="62"/>
  <c r="O21" i="62"/>
  <c r="R14" i="62"/>
  <c r="H14" i="62"/>
  <c r="G14" i="62"/>
  <c r="F14" i="62"/>
  <c r="E14" i="62"/>
  <c r="D14" i="62"/>
  <c r="C14" i="62"/>
  <c r="R13" i="62"/>
  <c r="Q13" i="62"/>
  <c r="P13" i="62"/>
  <c r="O13" i="62"/>
  <c r="N13" i="62"/>
  <c r="H13" i="62"/>
  <c r="G13" i="62"/>
  <c r="F13" i="62"/>
  <c r="D13" i="62"/>
  <c r="R12" i="62"/>
  <c r="Q12" i="62"/>
  <c r="P12" i="62"/>
  <c r="O12" i="62"/>
  <c r="N12" i="62"/>
  <c r="H12" i="62"/>
  <c r="G12" i="62"/>
  <c r="F12" i="62"/>
  <c r="D12" i="62"/>
  <c r="R11" i="62"/>
  <c r="Q11" i="62"/>
  <c r="P11" i="62"/>
  <c r="O11" i="62"/>
  <c r="N11" i="62"/>
  <c r="H11" i="62"/>
  <c r="G11" i="62"/>
  <c r="F11" i="62"/>
  <c r="D11" i="62"/>
  <c r="R10" i="62"/>
  <c r="Q10" i="62"/>
  <c r="P10" i="62"/>
  <c r="O10" i="62"/>
  <c r="N10" i="62"/>
  <c r="H10" i="62"/>
  <c r="G10" i="62"/>
  <c r="F10" i="62"/>
  <c r="D10" i="62"/>
  <c r="R9" i="62"/>
  <c r="Q9" i="62"/>
  <c r="P9" i="62"/>
  <c r="O9" i="62"/>
  <c r="N9" i="62"/>
  <c r="H9" i="62"/>
  <c r="G9" i="62"/>
  <c r="F9" i="62"/>
  <c r="D9" i="62"/>
  <c r="R8" i="62"/>
  <c r="Q8" i="62"/>
  <c r="P8" i="62"/>
  <c r="O8" i="62"/>
  <c r="N8" i="62"/>
  <c r="H8" i="62"/>
  <c r="G8" i="62"/>
  <c r="F8" i="62"/>
  <c r="D8" i="62"/>
  <c r="R7" i="62"/>
  <c r="Q7" i="62"/>
  <c r="P7" i="62"/>
  <c r="O7" i="62"/>
  <c r="N7" i="62"/>
  <c r="H7" i="62"/>
  <c r="G7" i="62"/>
  <c r="F7" i="62"/>
  <c r="D7" i="62"/>
  <c r="R6" i="62"/>
  <c r="Q6" i="62"/>
  <c r="P6" i="62"/>
  <c r="O6" i="62"/>
  <c r="N6" i="62"/>
  <c r="H6" i="62"/>
  <c r="G6" i="62"/>
  <c r="F6" i="62"/>
  <c r="D6" i="62"/>
  <c r="R5" i="62"/>
  <c r="Q5" i="62"/>
  <c r="P5" i="62"/>
  <c r="O5" i="62"/>
  <c r="N5" i="62"/>
  <c r="H5" i="62"/>
  <c r="G5" i="62"/>
  <c r="F5" i="62"/>
  <c r="D5" i="62"/>
  <c r="R4" i="62"/>
  <c r="Q4" i="62"/>
  <c r="P4" i="62"/>
  <c r="O4" i="62"/>
  <c r="N4" i="62"/>
  <c r="H4" i="62"/>
  <c r="G4" i="62"/>
  <c r="F4" i="62"/>
  <c r="D4" i="62"/>
  <c r="R185" i="61"/>
  <c r="Q185" i="61"/>
  <c r="P185" i="61"/>
  <c r="O185" i="61"/>
  <c r="N185" i="61"/>
  <c r="M185" i="61"/>
  <c r="R184" i="61"/>
  <c r="Q184" i="61"/>
  <c r="P184" i="61"/>
  <c r="N184" i="61"/>
  <c r="R183" i="61"/>
  <c r="Q183" i="61"/>
  <c r="P183" i="61"/>
  <c r="N183" i="61"/>
  <c r="R182" i="61"/>
  <c r="Q182" i="61"/>
  <c r="P182" i="61"/>
  <c r="N182" i="61"/>
  <c r="R181" i="61"/>
  <c r="Q181" i="61"/>
  <c r="P181" i="61"/>
  <c r="N181" i="61"/>
  <c r="R176" i="61"/>
  <c r="Q176" i="61"/>
  <c r="P176" i="61"/>
  <c r="O176" i="61"/>
  <c r="N176" i="61"/>
  <c r="M176" i="61"/>
  <c r="R175" i="61"/>
  <c r="Q175" i="61"/>
  <c r="P175" i="61"/>
  <c r="N175" i="61"/>
  <c r="R174" i="61"/>
  <c r="Q174" i="61"/>
  <c r="P174" i="61"/>
  <c r="N174" i="61"/>
  <c r="R173" i="61"/>
  <c r="Q173" i="61"/>
  <c r="P173" i="61"/>
  <c r="N173" i="61"/>
  <c r="R172" i="61"/>
  <c r="Q172" i="61"/>
  <c r="P172" i="61"/>
  <c r="N172" i="61"/>
  <c r="R167" i="61"/>
  <c r="Q167" i="61"/>
  <c r="P167" i="61"/>
  <c r="O167" i="61"/>
  <c r="N167" i="61"/>
  <c r="M167" i="61"/>
  <c r="R166" i="61"/>
  <c r="Q166" i="61"/>
  <c r="P166" i="61"/>
  <c r="N166" i="61"/>
  <c r="R165" i="61"/>
  <c r="Q165" i="61"/>
  <c r="P165" i="61"/>
  <c r="N165" i="61"/>
  <c r="R164" i="61"/>
  <c r="Q164" i="61"/>
  <c r="P164" i="61"/>
  <c r="N164" i="61"/>
  <c r="R163" i="61"/>
  <c r="Q163" i="61"/>
  <c r="P163" i="61"/>
  <c r="N163" i="61"/>
  <c r="R158" i="61"/>
  <c r="Q158" i="61"/>
  <c r="P158" i="61"/>
  <c r="O158" i="61"/>
  <c r="N158" i="61"/>
  <c r="M158" i="61"/>
  <c r="R157" i="61"/>
  <c r="Q157" i="61"/>
  <c r="P157" i="61"/>
  <c r="N157" i="61"/>
  <c r="R156" i="61"/>
  <c r="Q156" i="61"/>
  <c r="P156" i="61"/>
  <c r="N156" i="61"/>
  <c r="R155" i="61"/>
  <c r="Q155" i="61"/>
  <c r="P155" i="61"/>
  <c r="N155" i="61"/>
  <c r="R154" i="61"/>
  <c r="Q154" i="61"/>
  <c r="P154" i="61"/>
  <c r="N154" i="61"/>
  <c r="R148" i="61"/>
  <c r="Q148" i="61"/>
  <c r="P148" i="61"/>
  <c r="O148" i="61"/>
  <c r="N148" i="61"/>
  <c r="M148" i="61"/>
  <c r="R147" i="61"/>
  <c r="Q147" i="61"/>
  <c r="P147" i="61"/>
  <c r="N147" i="61"/>
  <c r="R146" i="61"/>
  <c r="Q146" i="61"/>
  <c r="P146" i="61"/>
  <c r="N146" i="61"/>
  <c r="R145" i="61"/>
  <c r="Q145" i="61"/>
  <c r="P145" i="61"/>
  <c r="N145" i="61"/>
  <c r="R144" i="61"/>
  <c r="Q144" i="61"/>
  <c r="P144" i="61"/>
  <c r="N144" i="61"/>
  <c r="R139" i="61"/>
  <c r="Q139" i="61"/>
  <c r="P139" i="61"/>
  <c r="O139" i="61"/>
  <c r="N139" i="61"/>
  <c r="M139" i="61"/>
  <c r="R138" i="61"/>
  <c r="Q138" i="61"/>
  <c r="P138" i="61"/>
  <c r="N138" i="61"/>
  <c r="R137" i="61"/>
  <c r="Q137" i="61"/>
  <c r="P137" i="61"/>
  <c r="N137" i="61"/>
  <c r="R136" i="61"/>
  <c r="Q136" i="61"/>
  <c r="P136" i="61"/>
  <c r="N136" i="61"/>
  <c r="R135" i="61"/>
  <c r="Q135" i="61"/>
  <c r="P135" i="61"/>
  <c r="N135" i="61"/>
  <c r="R130" i="61"/>
  <c r="Q130" i="61"/>
  <c r="P130" i="61"/>
  <c r="O130" i="61"/>
  <c r="N130" i="61"/>
  <c r="M130" i="61"/>
  <c r="R129" i="61"/>
  <c r="Q129" i="61"/>
  <c r="P129" i="61"/>
  <c r="N129" i="61"/>
  <c r="R128" i="61"/>
  <c r="Q128" i="61"/>
  <c r="P128" i="61"/>
  <c r="N128" i="61"/>
  <c r="R127" i="61"/>
  <c r="Q127" i="61"/>
  <c r="P127" i="61"/>
  <c r="N127" i="61"/>
  <c r="R126" i="61"/>
  <c r="Q126" i="61"/>
  <c r="P126" i="61"/>
  <c r="N126" i="61"/>
  <c r="R121" i="61"/>
  <c r="Q121" i="61"/>
  <c r="P121" i="61"/>
  <c r="O121" i="61"/>
  <c r="N121" i="61"/>
  <c r="M121" i="61"/>
  <c r="R120" i="61"/>
  <c r="Q120" i="61"/>
  <c r="P120" i="61"/>
  <c r="N120" i="61"/>
  <c r="R119" i="61"/>
  <c r="Q119" i="61"/>
  <c r="P119" i="61"/>
  <c r="N119" i="61"/>
  <c r="R118" i="61"/>
  <c r="Q118" i="61"/>
  <c r="P118" i="61"/>
  <c r="N118" i="61"/>
  <c r="R117" i="61"/>
  <c r="Q117" i="61"/>
  <c r="P117" i="61"/>
  <c r="N117" i="61"/>
  <c r="R112" i="61"/>
  <c r="Q112" i="61"/>
  <c r="P112" i="61"/>
  <c r="O112" i="61"/>
  <c r="N112" i="61"/>
  <c r="M112" i="61"/>
  <c r="R111" i="61"/>
  <c r="Q111" i="61"/>
  <c r="P111" i="61"/>
  <c r="N111" i="61"/>
  <c r="R110" i="61"/>
  <c r="Q110" i="61"/>
  <c r="P110" i="61"/>
  <c r="N110" i="61"/>
  <c r="R109" i="61"/>
  <c r="Q109" i="61"/>
  <c r="P109" i="61"/>
  <c r="N109" i="61"/>
  <c r="R108" i="61"/>
  <c r="Q108" i="61"/>
  <c r="P108" i="61"/>
  <c r="N108" i="61"/>
  <c r="R103" i="61"/>
  <c r="Q103" i="61"/>
  <c r="P103" i="61"/>
  <c r="O103" i="61"/>
  <c r="N103" i="61"/>
  <c r="M103" i="61"/>
  <c r="R102" i="61"/>
  <c r="Q102" i="61"/>
  <c r="P102" i="61"/>
  <c r="N102" i="61"/>
  <c r="R101" i="61"/>
  <c r="Q101" i="61"/>
  <c r="P101" i="61"/>
  <c r="N101" i="61"/>
  <c r="R100" i="61"/>
  <c r="Q100" i="61"/>
  <c r="P100" i="61"/>
  <c r="N100" i="61"/>
  <c r="R99" i="61"/>
  <c r="Q99" i="61"/>
  <c r="P99" i="61"/>
  <c r="N99" i="61"/>
  <c r="R94" i="61"/>
  <c r="Q94" i="61"/>
  <c r="P94" i="61"/>
  <c r="O94" i="61"/>
  <c r="N94" i="61"/>
  <c r="M94" i="61"/>
  <c r="R93" i="61"/>
  <c r="Q93" i="61"/>
  <c r="P93" i="61"/>
  <c r="N93" i="61"/>
  <c r="R92" i="61"/>
  <c r="Q92" i="61"/>
  <c r="P92" i="61"/>
  <c r="N92" i="61"/>
  <c r="R91" i="61"/>
  <c r="Q91" i="61"/>
  <c r="P91" i="61"/>
  <c r="N91" i="61"/>
  <c r="R90" i="61"/>
  <c r="Q90" i="61"/>
  <c r="P90" i="61"/>
  <c r="N90" i="61"/>
  <c r="R85" i="61"/>
  <c r="Q85" i="61"/>
  <c r="P85" i="61"/>
  <c r="O85" i="61"/>
  <c r="N85" i="61"/>
  <c r="M85" i="61"/>
  <c r="R84" i="61"/>
  <c r="Q84" i="61"/>
  <c r="P84" i="61"/>
  <c r="N84" i="61"/>
  <c r="R83" i="61"/>
  <c r="Q83" i="61"/>
  <c r="P83" i="61"/>
  <c r="N83" i="61"/>
  <c r="R82" i="61"/>
  <c r="Q82" i="61"/>
  <c r="P82" i="61"/>
  <c r="N82" i="61"/>
  <c r="R81" i="61"/>
  <c r="Q81" i="61"/>
  <c r="P81" i="61"/>
  <c r="N81" i="61"/>
  <c r="R75" i="61"/>
  <c r="Q75" i="61"/>
  <c r="P75" i="61"/>
  <c r="O75" i="61"/>
  <c r="N75" i="61"/>
  <c r="M75" i="61"/>
  <c r="R74" i="61"/>
  <c r="Q74" i="61"/>
  <c r="P74" i="61"/>
  <c r="N74" i="61"/>
  <c r="R73" i="61"/>
  <c r="Q73" i="61"/>
  <c r="P73" i="61"/>
  <c r="N73" i="61"/>
  <c r="R72" i="61"/>
  <c r="Q72" i="61"/>
  <c r="P72" i="61"/>
  <c r="N72" i="61"/>
  <c r="R71" i="61"/>
  <c r="Q71" i="61"/>
  <c r="P71" i="61"/>
  <c r="N71" i="61"/>
  <c r="R65" i="61"/>
  <c r="Q65" i="61"/>
  <c r="P65" i="61"/>
  <c r="O65" i="61"/>
  <c r="N65" i="61"/>
  <c r="M65" i="61"/>
  <c r="R64" i="61"/>
  <c r="Q64" i="61"/>
  <c r="P64" i="61"/>
  <c r="N64" i="61"/>
  <c r="R63" i="61"/>
  <c r="Q63" i="61"/>
  <c r="P63" i="61"/>
  <c r="N63" i="61"/>
  <c r="R62" i="61"/>
  <c r="Q62" i="61"/>
  <c r="P62" i="61"/>
  <c r="N62" i="61"/>
  <c r="R61" i="61"/>
  <c r="Q61" i="61"/>
  <c r="P61" i="61"/>
  <c r="N61" i="61"/>
  <c r="R56" i="61"/>
  <c r="Q56" i="61"/>
  <c r="P56" i="61"/>
  <c r="O56" i="61"/>
  <c r="N56" i="61"/>
  <c r="M56" i="61"/>
  <c r="R55" i="61"/>
  <c r="Q55" i="61"/>
  <c r="P55" i="61"/>
  <c r="N55" i="61"/>
  <c r="R54" i="61"/>
  <c r="Q54" i="61"/>
  <c r="P54" i="61"/>
  <c r="N54" i="61"/>
  <c r="R53" i="61"/>
  <c r="Q53" i="61"/>
  <c r="P53" i="61"/>
  <c r="N53" i="61"/>
  <c r="R52" i="61"/>
  <c r="Q52" i="61"/>
  <c r="P52" i="61"/>
  <c r="N52" i="61"/>
  <c r="R47" i="61"/>
  <c r="Q47" i="61"/>
  <c r="P47" i="61"/>
  <c r="O47" i="61"/>
  <c r="N47" i="61"/>
  <c r="M47" i="61"/>
  <c r="R46" i="61"/>
  <c r="Q46" i="61"/>
  <c r="P46" i="61"/>
  <c r="N46" i="61"/>
  <c r="R45" i="61"/>
  <c r="Q45" i="61"/>
  <c r="P45" i="61"/>
  <c r="N45" i="61"/>
  <c r="R44" i="61"/>
  <c r="Q44" i="61"/>
  <c r="P44" i="61"/>
  <c r="N44" i="61"/>
  <c r="R43" i="61"/>
  <c r="Q43" i="61"/>
  <c r="P43" i="61"/>
  <c r="N43" i="61"/>
  <c r="R38" i="61"/>
  <c r="Q38" i="61"/>
  <c r="P38" i="61"/>
  <c r="O38" i="61"/>
  <c r="N38" i="61"/>
  <c r="M38" i="61"/>
  <c r="R37" i="61"/>
  <c r="Q37" i="61"/>
  <c r="P37" i="61"/>
  <c r="N37" i="61"/>
  <c r="R36" i="61"/>
  <c r="Q36" i="61"/>
  <c r="P36" i="61"/>
  <c r="N36" i="61"/>
  <c r="R35" i="61"/>
  <c r="Q35" i="61"/>
  <c r="P35" i="61"/>
  <c r="N35" i="61"/>
  <c r="R34" i="61"/>
  <c r="Q34" i="61"/>
  <c r="P34" i="61"/>
  <c r="N34" i="61"/>
  <c r="R28" i="61"/>
  <c r="Q28" i="61"/>
  <c r="P28" i="61"/>
  <c r="O28" i="61"/>
  <c r="N28" i="61"/>
  <c r="M28" i="61"/>
  <c r="R27" i="61"/>
  <c r="Q27" i="61"/>
  <c r="P27" i="61"/>
  <c r="N27" i="61"/>
  <c r="R26" i="61"/>
  <c r="Q26" i="61"/>
  <c r="P26" i="61"/>
  <c r="N26" i="61"/>
  <c r="R25" i="61"/>
  <c r="Q25" i="61"/>
  <c r="P25" i="61"/>
  <c r="N25" i="61"/>
  <c r="R24" i="61"/>
  <c r="Q24" i="61"/>
  <c r="P24" i="61"/>
  <c r="N24" i="61"/>
  <c r="R19" i="61"/>
  <c r="Q19" i="61"/>
  <c r="P19" i="61"/>
  <c r="O19" i="61"/>
  <c r="N19" i="61"/>
  <c r="M19" i="61"/>
  <c r="R18" i="61"/>
  <c r="Q18" i="61"/>
  <c r="P18" i="61"/>
  <c r="N18" i="61"/>
  <c r="R17" i="61"/>
  <c r="Q17" i="61"/>
  <c r="P17" i="61"/>
  <c r="N17" i="61"/>
  <c r="R16" i="61"/>
  <c r="Q16" i="61"/>
  <c r="P16" i="61"/>
  <c r="N16" i="61"/>
  <c r="R15" i="61"/>
  <c r="Q15" i="61"/>
  <c r="P15" i="61"/>
  <c r="N15" i="61"/>
  <c r="H9" i="61"/>
  <c r="G9" i="61"/>
  <c r="F9" i="61"/>
  <c r="E9" i="61"/>
  <c r="D9" i="61"/>
  <c r="C9" i="61"/>
  <c r="Q8" i="61"/>
  <c r="H8" i="61"/>
  <c r="G8" i="61"/>
  <c r="F8" i="61"/>
  <c r="D8" i="61"/>
  <c r="Q7" i="61"/>
  <c r="O7" i="61"/>
  <c r="M7" i="61"/>
  <c r="H7" i="61"/>
  <c r="G7" i="61"/>
  <c r="F7" i="61"/>
  <c r="D7" i="61"/>
  <c r="Q6" i="61"/>
  <c r="O6" i="61"/>
  <c r="M6" i="61"/>
  <c r="H6" i="61"/>
  <c r="G6" i="61"/>
  <c r="F6" i="61"/>
  <c r="D6" i="61"/>
  <c r="Q5" i="61"/>
  <c r="O5" i="61"/>
  <c r="M5" i="61"/>
  <c r="H5" i="61"/>
  <c r="G5" i="61"/>
  <c r="F5" i="61"/>
  <c r="D5" i="61"/>
  <c r="Q4" i="61"/>
  <c r="O4" i="61"/>
  <c r="M4" i="61"/>
  <c r="S306" i="60"/>
  <c r="R306" i="60"/>
  <c r="Q306" i="60"/>
  <c r="P306" i="60"/>
  <c r="O306" i="60"/>
  <c r="N306" i="60"/>
  <c r="S305" i="60"/>
  <c r="R305" i="60"/>
  <c r="Q305" i="60"/>
  <c r="O305" i="60"/>
  <c r="S304" i="60"/>
  <c r="R304" i="60"/>
  <c r="Q304" i="60"/>
  <c r="O304" i="60"/>
  <c r="S303" i="60"/>
  <c r="R303" i="60"/>
  <c r="Q303" i="60"/>
  <c r="O303" i="60"/>
  <c r="S302" i="60"/>
  <c r="R302" i="60"/>
  <c r="Q302" i="60"/>
  <c r="O302" i="60"/>
  <c r="S297" i="60"/>
  <c r="R297" i="60"/>
  <c r="Q297" i="60"/>
  <c r="P297" i="60"/>
  <c r="O297" i="60"/>
  <c r="N297" i="60"/>
  <c r="S296" i="60"/>
  <c r="R296" i="60"/>
  <c r="Q296" i="60"/>
  <c r="O296" i="60"/>
  <c r="S295" i="60"/>
  <c r="R295" i="60"/>
  <c r="Q295" i="60"/>
  <c r="O295" i="60"/>
  <c r="S294" i="60"/>
  <c r="R294" i="60"/>
  <c r="Q294" i="60"/>
  <c r="O294" i="60"/>
  <c r="S293" i="60"/>
  <c r="R293" i="60"/>
  <c r="Q293" i="60"/>
  <c r="O293" i="60"/>
  <c r="S292" i="60"/>
  <c r="R292" i="60"/>
  <c r="Q292" i="60"/>
  <c r="O292" i="60"/>
  <c r="S286" i="60"/>
  <c r="R286" i="60"/>
  <c r="Q286" i="60"/>
  <c r="P286" i="60"/>
  <c r="O286" i="60"/>
  <c r="N286" i="60"/>
  <c r="S285" i="60"/>
  <c r="R285" i="60"/>
  <c r="Q285" i="60"/>
  <c r="O285" i="60"/>
  <c r="S284" i="60"/>
  <c r="R284" i="60"/>
  <c r="Q284" i="60"/>
  <c r="O284" i="60"/>
  <c r="S283" i="60"/>
  <c r="R283" i="60"/>
  <c r="Q283" i="60"/>
  <c r="O283" i="60"/>
  <c r="S278" i="60"/>
  <c r="R278" i="60"/>
  <c r="Q278" i="60"/>
  <c r="P278" i="60"/>
  <c r="O278" i="60"/>
  <c r="N278" i="60"/>
  <c r="S277" i="60"/>
  <c r="R277" i="60"/>
  <c r="Q277" i="60"/>
  <c r="O277" i="60"/>
  <c r="S276" i="60"/>
  <c r="R276" i="60"/>
  <c r="Q276" i="60"/>
  <c r="O276" i="60"/>
  <c r="S271" i="60"/>
  <c r="R271" i="60"/>
  <c r="Q271" i="60"/>
  <c r="P271" i="60"/>
  <c r="O271" i="60"/>
  <c r="N271" i="60"/>
  <c r="S270" i="60"/>
  <c r="R270" i="60"/>
  <c r="Q270" i="60"/>
  <c r="O270" i="60"/>
  <c r="S269" i="60"/>
  <c r="R269" i="60"/>
  <c r="Q269" i="60"/>
  <c r="O269" i="60"/>
  <c r="S268" i="60"/>
  <c r="R268" i="60"/>
  <c r="Q268" i="60"/>
  <c r="O268" i="60"/>
  <c r="S267" i="60"/>
  <c r="R267" i="60"/>
  <c r="Q267" i="60"/>
  <c r="O267" i="60"/>
  <c r="S261" i="60"/>
  <c r="R261" i="60"/>
  <c r="Q261" i="60"/>
  <c r="P261" i="60"/>
  <c r="O261" i="60"/>
  <c r="N261" i="60"/>
  <c r="S260" i="60"/>
  <c r="R260" i="60"/>
  <c r="Q260" i="60"/>
  <c r="O260" i="60"/>
  <c r="S259" i="60"/>
  <c r="R259" i="60"/>
  <c r="Q259" i="60"/>
  <c r="O259" i="60"/>
  <c r="S254" i="60"/>
  <c r="R254" i="60"/>
  <c r="Q254" i="60"/>
  <c r="P254" i="60"/>
  <c r="O254" i="60"/>
  <c r="N254" i="60"/>
  <c r="S253" i="60"/>
  <c r="R253" i="60"/>
  <c r="Q253" i="60"/>
  <c r="O253" i="60"/>
  <c r="S252" i="60"/>
  <c r="R252" i="60"/>
  <c r="Q252" i="60"/>
  <c r="O252" i="60"/>
  <c r="S251" i="60"/>
  <c r="R251" i="60"/>
  <c r="Q251" i="60"/>
  <c r="O251" i="60"/>
  <c r="S250" i="60"/>
  <c r="R250" i="60"/>
  <c r="Q250" i="60"/>
  <c r="O250" i="60"/>
  <c r="S249" i="60"/>
  <c r="R249" i="60"/>
  <c r="Q249" i="60"/>
  <c r="O249" i="60"/>
  <c r="S248" i="60"/>
  <c r="R248" i="60"/>
  <c r="Q248" i="60"/>
  <c r="O248" i="60"/>
  <c r="S247" i="60"/>
  <c r="R247" i="60"/>
  <c r="Q247" i="60"/>
  <c r="O247" i="60"/>
  <c r="S246" i="60"/>
  <c r="R246" i="60"/>
  <c r="Q246" i="60"/>
  <c r="O246" i="60"/>
  <c r="S245" i="60"/>
  <c r="R245" i="60"/>
  <c r="Q245" i="60"/>
  <c r="O245" i="60"/>
  <c r="S244" i="60"/>
  <c r="R244" i="60"/>
  <c r="Q244" i="60"/>
  <c r="O244" i="60"/>
  <c r="S243" i="60"/>
  <c r="R243" i="60"/>
  <c r="Q243" i="60"/>
  <c r="O243" i="60"/>
  <c r="S239" i="60"/>
  <c r="R239" i="60"/>
  <c r="Q239" i="60"/>
  <c r="P239" i="60"/>
  <c r="O239" i="60"/>
  <c r="N239" i="60"/>
  <c r="S238" i="60"/>
  <c r="R238" i="60"/>
  <c r="Q238" i="60"/>
  <c r="O238" i="60"/>
  <c r="S237" i="60"/>
  <c r="R237" i="60"/>
  <c r="Q237" i="60"/>
  <c r="O237" i="60"/>
  <c r="S236" i="60"/>
  <c r="R236" i="60"/>
  <c r="Q236" i="60"/>
  <c r="O236" i="60"/>
  <c r="S235" i="60"/>
  <c r="R235" i="60"/>
  <c r="Q235" i="60"/>
  <c r="O235" i="60"/>
  <c r="S234" i="60"/>
  <c r="R234" i="60"/>
  <c r="Q234" i="60"/>
  <c r="O234" i="60"/>
  <c r="S233" i="60"/>
  <c r="R233" i="60"/>
  <c r="Q233" i="60"/>
  <c r="O233" i="60"/>
  <c r="S232" i="60"/>
  <c r="R232" i="60"/>
  <c r="Q232" i="60"/>
  <c r="O232" i="60"/>
  <c r="S231" i="60"/>
  <c r="R231" i="60"/>
  <c r="Q231" i="60"/>
  <c r="O231" i="60"/>
  <c r="S230" i="60"/>
  <c r="R230" i="60"/>
  <c r="Q230" i="60"/>
  <c r="O230" i="60"/>
  <c r="S229" i="60"/>
  <c r="R229" i="60"/>
  <c r="Q229" i="60"/>
  <c r="O229" i="60"/>
  <c r="S228" i="60"/>
  <c r="R228" i="60"/>
  <c r="Q228" i="60"/>
  <c r="O228" i="60"/>
  <c r="S223" i="60"/>
  <c r="R223" i="60"/>
  <c r="Q223" i="60"/>
  <c r="P223" i="60"/>
  <c r="O223" i="60"/>
  <c r="N223" i="60"/>
  <c r="S222" i="60"/>
  <c r="R222" i="60"/>
  <c r="Q222" i="60"/>
  <c r="O222" i="60"/>
  <c r="S221" i="60"/>
  <c r="R221" i="60"/>
  <c r="Q221" i="60"/>
  <c r="O221" i="60"/>
  <c r="S220" i="60"/>
  <c r="R220" i="60"/>
  <c r="Q220" i="60"/>
  <c r="O220" i="60"/>
  <c r="S219" i="60"/>
  <c r="R219" i="60"/>
  <c r="Q219" i="60"/>
  <c r="O219" i="60"/>
  <c r="S218" i="60"/>
  <c r="R218" i="60"/>
  <c r="Q218" i="60"/>
  <c r="O218" i="60"/>
  <c r="S217" i="60"/>
  <c r="R217" i="60"/>
  <c r="Q217" i="60"/>
  <c r="O217" i="60"/>
  <c r="S216" i="60"/>
  <c r="R216" i="60"/>
  <c r="Q216" i="60"/>
  <c r="O216" i="60"/>
  <c r="S210" i="60"/>
  <c r="R210" i="60"/>
  <c r="Q210" i="60"/>
  <c r="P210" i="60"/>
  <c r="O210" i="60"/>
  <c r="N210" i="60"/>
  <c r="S209" i="60"/>
  <c r="R209" i="60"/>
  <c r="Q209" i="60"/>
  <c r="O209" i="60"/>
  <c r="S208" i="60"/>
  <c r="R208" i="60"/>
  <c r="Q208" i="60"/>
  <c r="O208" i="60"/>
  <c r="S207" i="60"/>
  <c r="R207" i="60"/>
  <c r="Q207" i="60"/>
  <c r="O207" i="60"/>
  <c r="S206" i="60"/>
  <c r="R206" i="60"/>
  <c r="Q206" i="60"/>
  <c r="O206" i="60"/>
  <c r="S205" i="60"/>
  <c r="R205" i="60"/>
  <c r="Q205" i="60"/>
  <c r="O205" i="60"/>
  <c r="S204" i="60"/>
  <c r="R204" i="60"/>
  <c r="Q204" i="60"/>
  <c r="O204" i="60"/>
  <c r="S203" i="60"/>
  <c r="R203" i="60"/>
  <c r="Q203" i="60"/>
  <c r="O203" i="60"/>
  <c r="S202" i="60"/>
  <c r="R202" i="60"/>
  <c r="Q202" i="60"/>
  <c r="O202" i="60"/>
  <c r="S201" i="60"/>
  <c r="R201" i="60"/>
  <c r="Q201" i="60"/>
  <c r="O201" i="60"/>
  <c r="S200" i="60"/>
  <c r="R200" i="60"/>
  <c r="Q200" i="60"/>
  <c r="O200" i="60"/>
  <c r="S199" i="60"/>
  <c r="R199" i="60"/>
  <c r="Q199" i="60"/>
  <c r="O199" i="60"/>
  <c r="S194" i="60"/>
  <c r="R194" i="60"/>
  <c r="Q194" i="60"/>
  <c r="P194" i="60"/>
  <c r="O194" i="60"/>
  <c r="N194" i="60"/>
  <c r="S193" i="60"/>
  <c r="R193" i="60"/>
  <c r="Q193" i="60"/>
  <c r="O193" i="60"/>
  <c r="S192" i="60"/>
  <c r="R192" i="60"/>
  <c r="Q192" i="60"/>
  <c r="O192" i="60"/>
  <c r="S191" i="60"/>
  <c r="R191" i="60"/>
  <c r="Q191" i="60"/>
  <c r="O191" i="60"/>
  <c r="S190" i="60"/>
  <c r="R190" i="60"/>
  <c r="Q190" i="60"/>
  <c r="O190" i="60"/>
  <c r="S189" i="60"/>
  <c r="R189" i="60"/>
  <c r="Q189" i="60"/>
  <c r="O189" i="60"/>
  <c r="S188" i="60"/>
  <c r="R188" i="60"/>
  <c r="Q188" i="60"/>
  <c r="O188" i="60"/>
  <c r="S187" i="60"/>
  <c r="R187" i="60"/>
  <c r="Q187" i="60"/>
  <c r="O187" i="60"/>
  <c r="S186" i="60"/>
  <c r="R186" i="60"/>
  <c r="Q186" i="60"/>
  <c r="O186" i="60"/>
  <c r="S185" i="60"/>
  <c r="R185" i="60"/>
  <c r="Q185" i="60"/>
  <c r="O185" i="60"/>
  <c r="S184" i="60"/>
  <c r="R184" i="60"/>
  <c r="Q184" i="60"/>
  <c r="O184" i="60"/>
  <c r="S179" i="60"/>
  <c r="R179" i="60"/>
  <c r="Q179" i="60"/>
  <c r="P179" i="60"/>
  <c r="O179" i="60"/>
  <c r="N179" i="60"/>
  <c r="S178" i="60"/>
  <c r="R178" i="60"/>
  <c r="Q178" i="60"/>
  <c r="O178" i="60"/>
  <c r="S177" i="60"/>
  <c r="R177" i="60"/>
  <c r="Q177" i="60"/>
  <c r="O177" i="60"/>
  <c r="S176" i="60"/>
  <c r="R176" i="60"/>
  <c r="Q176" i="60"/>
  <c r="O176" i="60"/>
  <c r="S175" i="60"/>
  <c r="R175" i="60"/>
  <c r="Q175" i="60"/>
  <c r="O175" i="60"/>
  <c r="S174" i="60"/>
  <c r="R174" i="60"/>
  <c r="Q174" i="60"/>
  <c r="O174" i="60"/>
  <c r="S173" i="60"/>
  <c r="R173" i="60"/>
  <c r="Q173" i="60"/>
  <c r="O173" i="60"/>
  <c r="S172" i="60"/>
  <c r="R172" i="60"/>
  <c r="Q172" i="60"/>
  <c r="O172" i="60"/>
  <c r="S171" i="60"/>
  <c r="R171" i="60"/>
  <c r="Q171" i="60"/>
  <c r="O171" i="60"/>
  <c r="S170" i="60"/>
  <c r="R170" i="60"/>
  <c r="Q170" i="60"/>
  <c r="O170" i="60"/>
  <c r="S169" i="60"/>
  <c r="R169" i="60"/>
  <c r="Q169" i="60"/>
  <c r="O169" i="60"/>
  <c r="S168" i="60"/>
  <c r="R168" i="60"/>
  <c r="Q168" i="60"/>
  <c r="O168" i="60"/>
  <c r="S167" i="60"/>
  <c r="R167" i="60"/>
  <c r="Q167" i="60"/>
  <c r="O167" i="60"/>
  <c r="S161" i="60"/>
  <c r="R161" i="60"/>
  <c r="Q161" i="60"/>
  <c r="P161" i="60"/>
  <c r="O161" i="60"/>
  <c r="N161" i="60"/>
  <c r="S160" i="60"/>
  <c r="R160" i="60"/>
  <c r="Q160" i="60"/>
  <c r="O160" i="60"/>
  <c r="S159" i="60"/>
  <c r="R159" i="60"/>
  <c r="Q159" i="60"/>
  <c r="O159" i="60"/>
  <c r="S158" i="60"/>
  <c r="R158" i="60"/>
  <c r="Q158" i="60"/>
  <c r="O158" i="60"/>
  <c r="S157" i="60"/>
  <c r="R157" i="60"/>
  <c r="Q157" i="60"/>
  <c r="O157" i="60"/>
  <c r="S156" i="60"/>
  <c r="R156" i="60"/>
  <c r="Q156" i="60"/>
  <c r="O156" i="60"/>
  <c r="S155" i="60"/>
  <c r="R155" i="60"/>
  <c r="Q155" i="60"/>
  <c r="O155" i="60"/>
  <c r="S154" i="60"/>
  <c r="R154" i="60"/>
  <c r="Q154" i="60"/>
  <c r="O154" i="60"/>
  <c r="S153" i="60"/>
  <c r="R153" i="60"/>
  <c r="Q153" i="60"/>
  <c r="O153" i="60"/>
  <c r="S152" i="60"/>
  <c r="R152" i="60"/>
  <c r="Q152" i="60"/>
  <c r="O152" i="60"/>
  <c r="S151" i="60"/>
  <c r="R151" i="60"/>
  <c r="Q151" i="60"/>
  <c r="O151" i="60"/>
  <c r="S150" i="60"/>
  <c r="R150" i="60"/>
  <c r="Q150" i="60"/>
  <c r="O150" i="60"/>
  <c r="S149" i="60"/>
  <c r="R149" i="60"/>
  <c r="Q149" i="60"/>
  <c r="O149" i="60"/>
  <c r="S148" i="60"/>
  <c r="R148" i="60"/>
  <c r="Q148" i="60"/>
  <c r="O148" i="60"/>
  <c r="S142" i="60"/>
  <c r="R142" i="60"/>
  <c r="Q142" i="60"/>
  <c r="P142" i="60"/>
  <c r="O142" i="60"/>
  <c r="N142" i="60"/>
  <c r="S141" i="60"/>
  <c r="R141" i="60"/>
  <c r="Q141" i="60"/>
  <c r="O141" i="60"/>
  <c r="S140" i="60"/>
  <c r="R140" i="60"/>
  <c r="Q140" i="60"/>
  <c r="O140" i="60"/>
  <c r="S139" i="60"/>
  <c r="R139" i="60"/>
  <c r="Q139" i="60"/>
  <c r="O139" i="60"/>
  <c r="S138" i="60"/>
  <c r="R138" i="60"/>
  <c r="Q138" i="60"/>
  <c r="O138" i="60"/>
  <c r="S137" i="60"/>
  <c r="R137" i="60"/>
  <c r="Q137" i="60"/>
  <c r="O137" i="60"/>
  <c r="S136" i="60"/>
  <c r="R136" i="60"/>
  <c r="Q136" i="60"/>
  <c r="O136" i="60"/>
  <c r="S135" i="60"/>
  <c r="R135" i="60"/>
  <c r="Q135" i="60"/>
  <c r="O135" i="60"/>
  <c r="S134" i="60"/>
  <c r="R134" i="60"/>
  <c r="Q134" i="60"/>
  <c r="O134" i="60"/>
  <c r="S133" i="60"/>
  <c r="R133" i="60"/>
  <c r="Q133" i="60"/>
  <c r="O133" i="60"/>
  <c r="S132" i="60"/>
  <c r="R132" i="60"/>
  <c r="Q132" i="60"/>
  <c r="O132" i="60"/>
  <c r="S131" i="60"/>
  <c r="R131" i="60"/>
  <c r="Q131" i="60"/>
  <c r="O131" i="60"/>
  <c r="S130" i="60"/>
  <c r="R130" i="60"/>
  <c r="Q130" i="60"/>
  <c r="O130" i="60"/>
  <c r="S129" i="60"/>
  <c r="R129" i="60"/>
  <c r="Q129" i="60"/>
  <c r="O129" i="60"/>
  <c r="S128" i="60"/>
  <c r="R128" i="60"/>
  <c r="Q128" i="60"/>
  <c r="O128" i="60"/>
  <c r="S127" i="60"/>
  <c r="R127" i="60"/>
  <c r="Q127" i="60"/>
  <c r="O127" i="60"/>
  <c r="S126" i="60"/>
  <c r="R126" i="60"/>
  <c r="Q126" i="60"/>
  <c r="O126" i="60"/>
  <c r="S121" i="60"/>
  <c r="R121" i="60"/>
  <c r="Q121" i="60"/>
  <c r="P121" i="60"/>
  <c r="O121" i="60"/>
  <c r="N121" i="60"/>
  <c r="S120" i="60"/>
  <c r="R120" i="60"/>
  <c r="Q120" i="60"/>
  <c r="O120" i="60"/>
  <c r="S119" i="60"/>
  <c r="R119" i="60"/>
  <c r="Q119" i="60"/>
  <c r="O119" i="60"/>
  <c r="S118" i="60"/>
  <c r="R118" i="60"/>
  <c r="Q118" i="60"/>
  <c r="O118" i="60"/>
  <c r="S117" i="60"/>
  <c r="R117" i="60"/>
  <c r="Q117" i="60"/>
  <c r="O117" i="60"/>
  <c r="S116" i="60"/>
  <c r="R116" i="60"/>
  <c r="Q116" i="60"/>
  <c r="O116" i="60"/>
  <c r="S115" i="60"/>
  <c r="R115" i="60"/>
  <c r="Q115" i="60"/>
  <c r="O115" i="60"/>
  <c r="S114" i="60"/>
  <c r="R114" i="60"/>
  <c r="Q114" i="60"/>
  <c r="O114" i="60"/>
  <c r="S113" i="60"/>
  <c r="R113" i="60"/>
  <c r="Q113" i="60"/>
  <c r="O113" i="60"/>
  <c r="S112" i="60"/>
  <c r="R112" i="60"/>
  <c r="Q112" i="60"/>
  <c r="O112" i="60"/>
  <c r="S111" i="60"/>
  <c r="R111" i="60"/>
  <c r="Q111" i="60"/>
  <c r="O111" i="60"/>
  <c r="S110" i="60"/>
  <c r="R110" i="60"/>
  <c r="Q110" i="60"/>
  <c r="O110" i="60"/>
  <c r="S109" i="60"/>
  <c r="R109" i="60"/>
  <c r="Q109" i="60"/>
  <c r="O109" i="60"/>
  <c r="S108" i="60"/>
  <c r="R108" i="60"/>
  <c r="Q108" i="60"/>
  <c r="O108" i="60"/>
  <c r="S107" i="60"/>
  <c r="R107" i="60"/>
  <c r="Q107" i="60"/>
  <c r="O107" i="60"/>
  <c r="S106" i="60"/>
  <c r="R106" i="60"/>
  <c r="Q106" i="60"/>
  <c r="O106" i="60"/>
  <c r="S105" i="60"/>
  <c r="R105" i="60"/>
  <c r="Q105" i="60"/>
  <c r="O105" i="60"/>
  <c r="S104" i="60"/>
  <c r="R104" i="60"/>
  <c r="Q104" i="60"/>
  <c r="O104" i="60"/>
  <c r="S99" i="60"/>
  <c r="R99" i="60"/>
  <c r="Q99" i="60"/>
  <c r="P99" i="60"/>
  <c r="O99" i="60"/>
  <c r="N99" i="60"/>
  <c r="S98" i="60"/>
  <c r="R98" i="60"/>
  <c r="Q98" i="60"/>
  <c r="O98" i="60"/>
  <c r="S97" i="60"/>
  <c r="R97" i="60"/>
  <c r="Q97" i="60"/>
  <c r="O97" i="60"/>
  <c r="S96" i="60"/>
  <c r="R96" i="60"/>
  <c r="Q96" i="60"/>
  <c r="O96" i="60"/>
  <c r="S95" i="60"/>
  <c r="R95" i="60"/>
  <c r="Q95" i="60"/>
  <c r="O95" i="60"/>
  <c r="S94" i="60"/>
  <c r="R94" i="60"/>
  <c r="Q94" i="60"/>
  <c r="O94" i="60"/>
  <c r="S93" i="60"/>
  <c r="R93" i="60"/>
  <c r="Q93" i="60"/>
  <c r="O93" i="60"/>
  <c r="S92" i="60"/>
  <c r="R92" i="60"/>
  <c r="Q92" i="60"/>
  <c r="O92" i="60"/>
  <c r="S91" i="60"/>
  <c r="R91" i="60"/>
  <c r="Q91" i="60"/>
  <c r="O91" i="60"/>
  <c r="S90" i="60"/>
  <c r="R90" i="60"/>
  <c r="Q90" i="60"/>
  <c r="O90" i="60"/>
  <c r="S89" i="60"/>
  <c r="R89" i="60"/>
  <c r="Q89" i="60"/>
  <c r="O89" i="60"/>
  <c r="S88" i="60"/>
  <c r="R88" i="60"/>
  <c r="Q88" i="60"/>
  <c r="O88" i="60"/>
  <c r="S87" i="60"/>
  <c r="R87" i="60"/>
  <c r="Q87" i="60"/>
  <c r="O87" i="60"/>
  <c r="S86" i="60"/>
  <c r="R86" i="60"/>
  <c r="Q86" i="60"/>
  <c r="O86" i="60"/>
  <c r="S85" i="60"/>
  <c r="R85" i="60"/>
  <c r="Q85" i="60"/>
  <c r="O85" i="60"/>
  <c r="S79" i="60"/>
  <c r="R79" i="60"/>
  <c r="Q79" i="60"/>
  <c r="P79" i="60"/>
  <c r="O79" i="60"/>
  <c r="N79" i="60"/>
  <c r="S78" i="60"/>
  <c r="R78" i="60"/>
  <c r="Q78" i="60"/>
  <c r="O78" i="60"/>
  <c r="S77" i="60"/>
  <c r="R77" i="60"/>
  <c r="Q77" i="60"/>
  <c r="O77" i="60"/>
  <c r="S76" i="60"/>
  <c r="R76" i="60"/>
  <c r="Q76" i="60"/>
  <c r="O76" i="60"/>
  <c r="S75" i="60"/>
  <c r="R75" i="60"/>
  <c r="Q75" i="60"/>
  <c r="O75" i="60"/>
  <c r="S74" i="60"/>
  <c r="R74" i="60"/>
  <c r="Q74" i="60"/>
  <c r="O74" i="60"/>
  <c r="S73" i="60"/>
  <c r="R73" i="60"/>
  <c r="Q73" i="60"/>
  <c r="O73" i="60"/>
  <c r="S72" i="60"/>
  <c r="R72" i="60"/>
  <c r="Q72" i="60"/>
  <c r="O72" i="60"/>
  <c r="S71" i="60"/>
  <c r="R71" i="60"/>
  <c r="Q71" i="60"/>
  <c r="O71" i="60"/>
  <c r="S65" i="60"/>
  <c r="R65" i="60"/>
  <c r="Q65" i="60"/>
  <c r="P65" i="60"/>
  <c r="O65" i="60"/>
  <c r="N65" i="60"/>
  <c r="S64" i="60"/>
  <c r="R64" i="60"/>
  <c r="Q64" i="60"/>
  <c r="O64" i="60"/>
  <c r="S63" i="60"/>
  <c r="R63" i="60"/>
  <c r="Q63" i="60"/>
  <c r="O63" i="60"/>
  <c r="S62" i="60"/>
  <c r="R62" i="60"/>
  <c r="Q62" i="60"/>
  <c r="O62" i="60"/>
  <c r="S61" i="60"/>
  <c r="R61" i="60"/>
  <c r="Q61" i="60"/>
  <c r="O61" i="60"/>
  <c r="S60" i="60"/>
  <c r="R60" i="60"/>
  <c r="Q60" i="60"/>
  <c r="O60" i="60"/>
  <c r="S59" i="60"/>
  <c r="R59" i="60"/>
  <c r="Q59" i="60"/>
  <c r="O59" i="60"/>
  <c r="S58" i="60"/>
  <c r="R58" i="60"/>
  <c r="Q58" i="60"/>
  <c r="O58" i="60"/>
  <c r="S57" i="60"/>
  <c r="R57" i="60"/>
  <c r="Q57" i="60"/>
  <c r="O57" i="60"/>
  <c r="S56" i="60"/>
  <c r="R56" i="60"/>
  <c r="Q56" i="60"/>
  <c r="O56" i="60"/>
  <c r="S55" i="60"/>
  <c r="R55" i="60"/>
  <c r="Q55" i="60"/>
  <c r="O55" i="60"/>
  <c r="S54" i="60"/>
  <c r="R54" i="60"/>
  <c r="Q54" i="60"/>
  <c r="O54" i="60"/>
  <c r="S53" i="60"/>
  <c r="R53" i="60"/>
  <c r="Q53" i="60"/>
  <c r="O53" i="60"/>
  <c r="S52" i="60"/>
  <c r="R52" i="60"/>
  <c r="Q52" i="60"/>
  <c r="O52" i="60"/>
  <c r="S51" i="60"/>
  <c r="R51" i="60"/>
  <c r="Q51" i="60"/>
  <c r="O51" i="60"/>
  <c r="S45" i="60"/>
  <c r="R45" i="60"/>
  <c r="Q45" i="60"/>
  <c r="P45" i="60"/>
  <c r="O45" i="60"/>
  <c r="N45" i="60"/>
  <c r="S44" i="60"/>
  <c r="R44" i="60"/>
  <c r="Q44" i="60"/>
  <c r="O44" i="60"/>
  <c r="S43" i="60"/>
  <c r="R43" i="60"/>
  <c r="Q43" i="60"/>
  <c r="O43" i="60"/>
  <c r="S42" i="60"/>
  <c r="R42" i="60"/>
  <c r="Q42" i="60"/>
  <c r="O42" i="60"/>
  <c r="S41" i="60"/>
  <c r="R41" i="60"/>
  <c r="Q41" i="60"/>
  <c r="O41" i="60"/>
  <c r="S40" i="60"/>
  <c r="R40" i="60"/>
  <c r="Q40" i="60"/>
  <c r="O40" i="60"/>
  <c r="S39" i="60"/>
  <c r="R39" i="60"/>
  <c r="Q39" i="60"/>
  <c r="O39" i="60"/>
  <c r="S38" i="60"/>
  <c r="R38" i="60"/>
  <c r="Q38" i="60"/>
  <c r="O38" i="60"/>
  <c r="S37" i="60"/>
  <c r="R37" i="60"/>
  <c r="Q37" i="60"/>
  <c r="O37" i="60"/>
  <c r="S36" i="60"/>
  <c r="R36" i="60"/>
  <c r="Q36" i="60"/>
  <c r="O36" i="60"/>
  <c r="S35" i="60"/>
  <c r="R35" i="60"/>
  <c r="Q35" i="60"/>
  <c r="O35" i="60"/>
  <c r="S34" i="60"/>
  <c r="R34" i="60"/>
  <c r="Q34" i="60"/>
  <c r="O34" i="60"/>
  <c r="S33" i="60"/>
  <c r="R33" i="60"/>
  <c r="Q33" i="60"/>
  <c r="O33" i="60"/>
  <c r="S32" i="60"/>
  <c r="R32" i="60"/>
  <c r="Q32" i="60"/>
  <c r="O32" i="60"/>
  <c r="S31" i="60"/>
  <c r="R31" i="60"/>
  <c r="Q31" i="60"/>
  <c r="O31" i="60"/>
  <c r="S30" i="60"/>
  <c r="R30" i="60"/>
  <c r="Q30" i="60"/>
  <c r="O30" i="60"/>
  <c r="H23" i="60"/>
  <c r="G23" i="60"/>
  <c r="F23" i="60"/>
  <c r="E23" i="60"/>
  <c r="D23" i="60"/>
  <c r="C23" i="60"/>
  <c r="H22" i="60"/>
  <c r="G22" i="60"/>
  <c r="F22" i="60"/>
  <c r="D22" i="60"/>
  <c r="H21" i="60"/>
  <c r="G21" i="60"/>
  <c r="F21" i="60"/>
  <c r="D21" i="60"/>
  <c r="H20" i="60"/>
  <c r="G20" i="60"/>
  <c r="F20" i="60"/>
  <c r="D20" i="60"/>
  <c r="H19" i="60"/>
  <c r="G19" i="60"/>
  <c r="F19" i="60"/>
  <c r="D19" i="60"/>
  <c r="H18" i="60"/>
  <c r="G18" i="60"/>
  <c r="F18" i="60"/>
  <c r="D18" i="60"/>
  <c r="H17" i="60"/>
  <c r="G17" i="60"/>
  <c r="F17" i="60"/>
  <c r="D17" i="60"/>
  <c r="H16" i="60"/>
  <c r="G16" i="60"/>
  <c r="F16" i="60"/>
  <c r="D16" i="60"/>
  <c r="H15" i="60"/>
  <c r="G15" i="60"/>
  <c r="F15" i="60"/>
  <c r="D15" i="60"/>
  <c r="H14" i="60"/>
  <c r="G14" i="60"/>
  <c r="F14" i="60"/>
  <c r="D14" i="60"/>
  <c r="H13" i="60"/>
  <c r="G13" i="60"/>
  <c r="F13" i="60"/>
  <c r="D13" i="60"/>
  <c r="H12" i="60"/>
  <c r="G12" i="60"/>
  <c r="F12" i="60"/>
  <c r="D12" i="60"/>
  <c r="H11" i="60"/>
  <c r="G11" i="60"/>
  <c r="F11" i="60"/>
  <c r="D11" i="60"/>
  <c r="H10" i="60"/>
  <c r="G10" i="60"/>
  <c r="F10" i="60"/>
  <c r="D10" i="60"/>
  <c r="H9" i="60"/>
  <c r="G9" i="60"/>
  <c r="F9" i="60"/>
  <c r="D9" i="60"/>
  <c r="H8" i="60"/>
  <c r="G8" i="60"/>
  <c r="F8" i="60"/>
  <c r="D8" i="60"/>
  <c r="H7" i="60"/>
  <c r="G7" i="60"/>
  <c r="F7" i="60"/>
  <c r="D7" i="60"/>
  <c r="H6" i="60"/>
  <c r="G6" i="60"/>
  <c r="F6" i="60"/>
  <c r="D6" i="60"/>
  <c r="H5" i="60"/>
  <c r="G5" i="60"/>
  <c r="F5" i="60"/>
  <c r="D5" i="60"/>
  <c r="H4" i="60"/>
  <c r="G4" i="60"/>
  <c r="F4" i="60"/>
  <c r="D4" i="60"/>
  <c r="S426" i="59"/>
  <c r="R426" i="59"/>
  <c r="Q426" i="59"/>
  <c r="P426" i="59"/>
  <c r="O426" i="59"/>
  <c r="N426" i="59"/>
  <c r="S425" i="59"/>
  <c r="R425" i="59"/>
  <c r="Q425" i="59"/>
  <c r="O425" i="59"/>
  <c r="S424" i="59"/>
  <c r="R424" i="59"/>
  <c r="Q424" i="59"/>
  <c r="O424" i="59"/>
  <c r="S423" i="59"/>
  <c r="R423" i="59"/>
  <c r="Q423" i="59"/>
  <c r="O423" i="59"/>
  <c r="S422" i="59"/>
  <c r="R422" i="59"/>
  <c r="Q422" i="59"/>
  <c r="O422" i="59"/>
  <c r="S421" i="59"/>
  <c r="R421" i="59"/>
  <c r="Q421" i="59"/>
  <c r="O421" i="59"/>
  <c r="S420" i="59"/>
  <c r="R420" i="59"/>
  <c r="Q420" i="59"/>
  <c r="O420" i="59"/>
  <c r="S419" i="59"/>
  <c r="R419" i="59"/>
  <c r="Q419" i="59"/>
  <c r="O419" i="59"/>
  <c r="S418" i="59"/>
  <c r="R418" i="59"/>
  <c r="Q418" i="59"/>
  <c r="O418" i="59"/>
  <c r="S417" i="59"/>
  <c r="R417" i="59"/>
  <c r="Q417" i="59"/>
  <c r="O417" i="59"/>
  <c r="S416" i="59"/>
  <c r="R416" i="59"/>
  <c r="Q416" i="59"/>
  <c r="O416" i="59"/>
  <c r="S415" i="59"/>
  <c r="R415" i="59"/>
  <c r="Q415" i="59"/>
  <c r="O415" i="59"/>
  <c r="S414" i="59"/>
  <c r="R414" i="59"/>
  <c r="Q414" i="59"/>
  <c r="O414" i="59"/>
  <c r="S413" i="59"/>
  <c r="R413" i="59"/>
  <c r="Q413" i="59"/>
  <c r="O413" i="59"/>
  <c r="S412" i="59"/>
  <c r="R412" i="59"/>
  <c r="Q412" i="59"/>
  <c r="O412" i="59"/>
  <c r="S411" i="59"/>
  <c r="R411" i="59"/>
  <c r="Q411" i="59"/>
  <c r="O411" i="59"/>
  <c r="S410" i="59"/>
  <c r="R410" i="59"/>
  <c r="Q410" i="59"/>
  <c r="O410" i="59"/>
  <c r="S404" i="59"/>
  <c r="R404" i="59"/>
  <c r="Q404" i="59"/>
  <c r="P404" i="59"/>
  <c r="O404" i="59"/>
  <c r="N404" i="59"/>
  <c r="S403" i="59"/>
  <c r="R403" i="59"/>
  <c r="Q403" i="59"/>
  <c r="O403" i="59"/>
  <c r="S402" i="59"/>
  <c r="R402" i="59"/>
  <c r="Q402" i="59"/>
  <c r="O402" i="59"/>
  <c r="S401" i="59"/>
  <c r="R401" i="59"/>
  <c r="Q401" i="59"/>
  <c r="O401" i="59"/>
  <c r="S400" i="59"/>
  <c r="R400" i="59"/>
  <c r="Q400" i="59"/>
  <c r="O400" i="59"/>
  <c r="S399" i="59"/>
  <c r="R399" i="59"/>
  <c r="Q399" i="59"/>
  <c r="O399" i="59"/>
  <c r="S398" i="59"/>
  <c r="R398" i="59"/>
  <c r="Q398" i="59"/>
  <c r="O398" i="59"/>
  <c r="S397" i="59"/>
  <c r="R397" i="59"/>
  <c r="Q397" i="59"/>
  <c r="O397" i="59"/>
  <c r="S396" i="59"/>
  <c r="R396" i="59"/>
  <c r="Q396" i="59"/>
  <c r="O396" i="59"/>
  <c r="S395" i="59"/>
  <c r="R395" i="59"/>
  <c r="Q395" i="59"/>
  <c r="O395" i="59"/>
  <c r="S394" i="59"/>
  <c r="R394" i="59"/>
  <c r="Q394" i="59"/>
  <c r="O394" i="59"/>
  <c r="S393" i="59"/>
  <c r="R393" i="59"/>
  <c r="Q393" i="59"/>
  <c r="O393" i="59"/>
  <c r="S392" i="59"/>
  <c r="R392" i="59"/>
  <c r="Q392" i="59"/>
  <c r="O392" i="59"/>
  <c r="S391" i="59"/>
  <c r="R391" i="59"/>
  <c r="Q391" i="59"/>
  <c r="O391" i="59"/>
  <c r="S390" i="59"/>
  <c r="R390" i="59"/>
  <c r="Q390" i="59"/>
  <c r="O390" i="59"/>
  <c r="S389" i="59"/>
  <c r="R389" i="59"/>
  <c r="Q389" i="59"/>
  <c r="O389" i="59"/>
  <c r="S388" i="59"/>
  <c r="R388" i="59"/>
  <c r="Q388" i="59"/>
  <c r="O388" i="59"/>
  <c r="S382" i="59"/>
  <c r="R382" i="59"/>
  <c r="Q382" i="59"/>
  <c r="P382" i="59"/>
  <c r="O382" i="59"/>
  <c r="N382" i="59"/>
  <c r="S381" i="59"/>
  <c r="R381" i="59"/>
  <c r="Q381" i="59"/>
  <c r="O381" i="59"/>
  <c r="S380" i="59"/>
  <c r="R380" i="59"/>
  <c r="Q380" i="59"/>
  <c r="O380" i="59"/>
  <c r="S379" i="59"/>
  <c r="R379" i="59"/>
  <c r="Q379" i="59"/>
  <c r="O379" i="59"/>
  <c r="S378" i="59"/>
  <c r="R378" i="59"/>
  <c r="Q378" i="59"/>
  <c r="O378" i="59"/>
  <c r="S377" i="59"/>
  <c r="R377" i="59"/>
  <c r="Q377" i="59"/>
  <c r="O377" i="59"/>
  <c r="S376" i="59"/>
  <c r="R376" i="59"/>
  <c r="Q376" i="59"/>
  <c r="O376" i="59"/>
  <c r="S375" i="59"/>
  <c r="R375" i="59"/>
  <c r="Q375" i="59"/>
  <c r="O375" i="59"/>
  <c r="S374" i="59"/>
  <c r="R374" i="59"/>
  <c r="Q374" i="59"/>
  <c r="O374" i="59"/>
  <c r="S373" i="59"/>
  <c r="R373" i="59"/>
  <c r="Q373" i="59"/>
  <c r="O373" i="59"/>
  <c r="S372" i="59"/>
  <c r="R372" i="59"/>
  <c r="Q372" i="59"/>
  <c r="O372" i="59"/>
  <c r="S371" i="59"/>
  <c r="R371" i="59"/>
  <c r="Q371" i="59"/>
  <c r="O371" i="59"/>
  <c r="S370" i="59"/>
  <c r="R370" i="59"/>
  <c r="Q370" i="59"/>
  <c r="O370" i="59"/>
  <c r="S369" i="59"/>
  <c r="R369" i="59"/>
  <c r="Q369" i="59"/>
  <c r="O369" i="59"/>
  <c r="S368" i="59"/>
  <c r="R368" i="59"/>
  <c r="Q368" i="59"/>
  <c r="O368" i="59"/>
  <c r="S367" i="59"/>
  <c r="R367" i="59"/>
  <c r="Q367" i="59"/>
  <c r="O367" i="59"/>
  <c r="S366" i="59"/>
  <c r="R366" i="59"/>
  <c r="Q366" i="59"/>
  <c r="O366" i="59"/>
  <c r="S361" i="59"/>
  <c r="R361" i="59"/>
  <c r="Q361" i="59"/>
  <c r="P361" i="59"/>
  <c r="O361" i="59"/>
  <c r="N361" i="59"/>
  <c r="S360" i="59"/>
  <c r="R360" i="59"/>
  <c r="Q360" i="59"/>
  <c r="O360" i="59"/>
  <c r="S359" i="59"/>
  <c r="R359" i="59"/>
  <c r="Q359" i="59"/>
  <c r="O359" i="59"/>
  <c r="S358" i="59"/>
  <c r="R358" i="59"/>
  <c r="Q358" i="59"/>
  <c r="O358" i="59"/>
  <c r="S357" i="59"/>
  <c r="R357" i="59"/>
  <c r="Q357" i="59"/>
  <c r="O357" i="59"/>
  <c r="S356" i="59"/>
  <c r="R356" i="59"/>
  <c r="Q356" i="59"/>
  <c r="O356" i="59"/>
  <c r="S355" i="59"/>
  <c r="R355" i="59"/>
  <c r="Q355" i="59"/>
  <c r="O355" i="59"/>
  <c r="S354" i="59"/>
  <c r="R354" i="59"/>
  <c r="Q354" i="59"/>
  <c r="O354" i="59"/>
  <c r="S353" i="59"/>
  <c r="R353" i="59"/>
  <c r="Q353" i="59"/>
  <c r="O353" i="59"/>
  <c r="S352" i="59"/>
  <c r="R352" i="59"/>
  <c r="Q352" i="59"/>
  <c r="O352" i="59"/>
  <c r="S351" i="59"/>
  <c r="R351" i="59"/>
  <c r="Q351" i="59"/>
  <c r="O351" i="59"/>
  <c r="S350" i="59"/>
  <c r="R350" i="59"/>
  <c r="Q350" i="59"/>
  <c r="O350" i="59"/>
  <c r="S349" i="59"/>
  <c r="R349" i="59"/>
  <c r="Q349" i="59"/>
  <c r="O349" i="59"/>
  <c r="S348" i="59"/>
  <c r="R348" i="59"/>
  <c r="Q348" i="59"/>
  <c r="O348" i="59"/>
  <c r="S347" i="59"/>
  <c r="R347" i="59"/>
  <c r="Q347" i="59"/>
  <c r="O347" i="59"/>
  <c r="S346" i="59"/>
  <c r="R346" i="59"/>
  <c r="Q346" i="59"/>
  <c r="O346" i="59"/>
  <c r="S345" i="59"/>
  <c r="R345" i="59"/>
  <c r="Q345" i="59"/>
  <c r="O345" i="59"/>
  <c r="S340" i="59"/>
  <c r="R340" i="59"/>
  <c r="Q340" i="59"/>
  <c r="P340" i="59"/>
  <c r="O340" i="59"/>
  <c r="N340" i="59"/>
  <c r="S339" i="59"/>
  <c r="R339" i="59"/>
  <c r="Q339" i="59"/>
  <c r="O339" i="59"/>
  <c r="S338" i="59"/>
  <c r="R338" i="59"/>
  <c r="Q338" i="59"/>
  <c r="O338" i="59"/>
  <c r="S337" i="59"/>
  <c r="R337" i="59"/>
  <c r="Q337" i="59"/>
  <c r="O337" i="59"/>
  <c r="S336" i="59"/>
  <c r="R336" i="59"/>
  <c r="Q336" i="59"/>
  <c r="O336" i="59"/>
  <c r="S335" i="59"/>
  <c r="R335" i="59"/>
  <c r="Q335" i="59"/>
  <c r="O335" i="59"/>
  <c r="S334" i="59"/>
  <c r="R334" i="59"/>
  <c r="Q334" i="59"/>
  <c r="O334" i="59"/>
  <c r="S333" i="59"/>
  <c r="R333" i="59"/>
  <c r="Q333" i="59"/>
  <c r="O333" i="59"/>
  <c r="S332" i="59"/>
  <c r="R332" i="59"/>
  <c r="Q332" i="59"/>
  <c r="O332" i="59"/>
  <c r="S331" i="59"/>
  <c r="R331" i="59"/>
  <c r="Q331" i="59"/>
  <c r="O331" i="59"/>
  <c r="S330" i="59"/>
  <c r="R330" i="59"/>
  <c r="Q330" i="59"/>
  <c r="O330" i="59"/>
  <c r="S329" i="59"/>
  <c r="R329" i="59"/>
  <c r="Q329" i="59"/>
  <c r="O329" i="59"/>
  <c r="S328" i="59"/>
  <c r="R328" i="59"/>
  <c r="Q328" i="59"/>
  <c r="O328" i="59"/>
  <c r="S327" i="59"/>
  <c r="R327" i="59"/>
  <c r="Q327" i="59"/>
  <c r="O327" i="59"/>
  <c r="S326" i="59"/>
  <c r="R326" i="59"/>
  <c r="Q326" i="59"/>
  <c r="O326" i="59"/>
  <c r="S325" i="59"/>
  <c r="R325" i="59"/>
  <c r="Q325" i="59"/>
  <c r="O325" i="59"/>
  <c r="S324" i="59"/>
  <c r="R324" i="59"/>
  <c r="Q324" i="59"/>
  <c r="O324" i="59"/>
  <c r="S318" i="59"/>
  <c r="R318" i="59"/>
  <c r="Q318" i="59"/>
  <c r="P318" i="59"/>
  <c r="O318" i="59"/>
  <c r="N318" i="59"/>
  <c r="S317" i="59"/>
  <c r="R317" i="59"/>
  <c r="Q317" i="59"/>
  <c r="O317" i="59"/>
  <c r="S316" i="59"/>
  <c r="R316" i="59"/>
  <c r="Q316" i="59"/>
  <c r="O316" i="59"/>
  <c r="S315" i="59"/>
  <c r="R315" i="59"/>
  <c r="Q315" i="59"/>
  <c r="O315" i="59"/>
  <c r="S314" i="59"/>
  <c r="R314" i="59"/>
  <c r="Q314" i="59"/>
  <c r="O314" i="59"/>
  <c r="S313" i="59"/>
  <c r="R313" i="59"/>
  <c r="Q313" i="59"/>
  <c r="O313" i="59"/>
  <c r="S312" i="59"/>
  <c r="R312" i="59"/>
  <c r="Q312" i="59"/>
  <c r="O312" i="59"/>
  <c r="S311" i="59"/>
  <c r="R311" i="59"/>
  <c r="Q311" i="59"/>
  <c r="O311" i="59"/>
  <c r="S310" i="59"/>
  <c r="R310" i="59"/>
  <c r="Q310" i="59"/>
  <c r="O310" i="59"/>
  <c r="S309" i="59"/>
  <c r="R309" i="59"/>
  <c r="Q309" i="59"/>
  <c r="O309" i="59"/>
  <c r="S308" i="59"/>
  <c r="R308" i="59"/>
  <c r="Q308" i="59"/>
  <c r="O308" i="59"/>
  <c r="S307" i="59"/>
  <c r="R307" i="59"/>
  <c r="Q307" i="59"/>
  <c r="O307" i="59"/>
  <c r="S306" i="59"/>
  <c r="R306" i="59"/>
  <c r="Q306" i="59"/>
  <c r="O306" i="59"/>
  <c r="S305" i="59"/>
  <c r="R305" i="59"/>
  <c r="Q305" i="59"/>
  <c r="O305" i="59"/>
  <c r="S304" i="59"/>
  <c r="R304" i="59"/>
  <c r="Q304" i="59"/>
  <c r="O304" i="59"/>
  <c r="S303" i="59"/>
  <c r="R303" i="59"/>
  <c r="Q303" i="59"/>
  <c r="O303" i="59"/>
  <c r="S302" i="59"/>
  <c r="R302" i="59"/>
  <c r="Q302" i="59"/>
  <c r="O302" i="59"/>
  <c r="S295" i="59"/>
  <c r="R295" i="59"/>
  <c r="Q295" i="59"/>
  <c r="P295" i="59"/>
  <c r="O295" i="59"/>
  <c r="N295" i="59"/>
  <c r="S294" i="59"/>
  <c r="R294" i="59"/>
  <c r="Q294" i="59"/>
  <c r="O294" i="59"/>
  <c r="S293" i="59"/>
  <c r="R293" i="59"/>
  <c r="Q293" i="59"/>
  <c r="O293" i="59"/>
  <c r="S292" i="59"/>
  <c r="R292" i="59"/>
  <c r="Q292" i="59"/>
  <c r="O292" i="59"/>
  <c r="S291" i="59"/>
  <c r="R291" i="59"/>
  <c r="Q291" i="59"/>
  <c r="O291" i="59"/>
  <c r="S290" i="59"/>
  <c r="R290" i="59"/>
  <c r="Q290" i="59"/>
  <c r="O290" i="59"/>
  <c r="S289" i="59"/>
  <c r="R289" i="59"/>
  <c r="Q289" i="59"/>
  <c r="O289" i="59"/>
  <c r="S288" i="59"/>
  <c r="R288" i="59"/>
  <c r="Q288" i="59"/>
  <c r="O288" i="59"/>
  <c r="S287" i="59"/>
  <c r="R287" i="59"/>
  <c r="Q287" i="59"/>
  <c r="O287" i="59"/>
  <c r="S286" i="59"/>
  <c r="R286" i="59"/>
  <c r="Q286" i="59"/>
  <c r="O286" i="59"/>
  <c r="S285" i="59"/>
  <c r="R285" i="59"/>
  <c r="Q285" i="59"/>
  <c r="O285" i="59"/>
  <c r="S284" i="59"/>
  <c r="R284" i="59"/>
  <c r="Q284" i="59"/>
  <c r="O284" i="59"/>
  <c r="S283" i="59"/>
  <c r="R283" i="59"/>
  <c r="Q283" i="59"/>
  <c r="O283" i="59"/>
  <c r="S282" i="59"/>
  <c r="R282" i="59"/>
  <c r="Q282" i="59"/>
  <c r="O282" i="59"/>
  <c r="S281" i="59"/>
  <c r="R281" i="59"/>
  <c r="Q281" i="59"/>
  <c r="O281" i="59"/>
  <c r="S280" i="59"/>
  <c r="R280" i="59"/>
  <c r="Q280" i="59"/>
  <c r="O280" i="59"/>
  <c r="S279" i="59"/>
  <c r="R279" i="59"/>
  <c r="Q279" i="59"/>
  <c r="O279" i="59"/>
  <c r="S273" i="59"/>
  <c r="R273" i="59"/>
  <c r="Q273" i="59"/>
  <c r="P273" i="59"/>
  <c r="O273" i="59"/>
  <c r="N273" i="59"/>
  <c r="S272" i="59"/>
  <c r="R272" i="59"/>
  <c r="Q272" i="59"/>
  <c r="O272" i="59"/>
  <c r="S271" i="59"/>
  <c r="R271" i="59"/>
  <c r="Q271" i="59"/>
  <c r="O271" i="59"/>
  <c r="S270" i="59"/>
  <c r="R270" i="59"/>
  <c r="Q270" i="59"/>
  <c r="O270" i="59"/>
  <c r="S269" i="59"/>
  <c r="R269" i="59"/>
  <c r="Q269" i="59"/>
  <c r="O269" i="59"/>
  <c r="S268" i="59"/>
  <c r="R268" i="59"/>
  <c r="Q268" i="59"/>
  <c r="O268" i="59"/>
  <c r="S267" i="59"/>
  <c r="R267" i="59"/>
  <c r="Q267" i="59"/>
  <c r="O267" i="59"/>
  <c r="S266" i="59"/>
  <c r="R266" i="59"/>
  <c r="Q266" i="59"/>
  <c r="O266" i="59"/>
  <c r="S265" i="59"/>
  <c r="R265" i="59"/>
  <c r="Q265" i="59"/>
  <c r="O265" i="59"/>
  <c r="S264" i="59"/>
  <c r="R264" i="59"/>
  <c r="Q264" i="59"/>
  <c r="O264" i="59"/>
  <c r="S263" i="59"/>
  <c r="R263" i="59"/>
  <c r="Q263" i="59"/>
  <c r="O263" i="59"/>
  <c r="S262" i="59"/>
  <c r="R262" i="59"/>
  <c r="Q262" i="59"/>
  <c r="O262" i="59"/>
  <c r="S261" i="59"/>
  <c r="R261" i="59"/>
  <c r="Q261" i="59"/>
  <c r="O261" i="59"/>
  <c r="S260" i="59"/>
  <c r="R260" i="59"/>
  <c r="Q260" i="59"/>
  <c r="O260" i="59"/>
  <c r="S259" i="59"/>
  <c r="R259" i="59"/>
  <c r="Q259" i="59"/>
  <c r="O259" i="59"/>
  <c r="S258" i="59"/>
  <c r="R258" i="59"/>
  <c r="Q258" i="59"/>
  <c r="O258" i="59"/>
  <c r="S257" i="59"/>
  <c r="R257" i="59"/>
  <c r="Q257" i="59"/>
  <c r="O257" i="59"/>
  <c r="S252" i="59"/>
  <c r="R252" i="59"/>
  <c r="Q252" i="59"/>
  <c r="P252" i="59"/>
  <c r="O252" i="59"/>
  <c r="N252" i="59"/>
  <c r="S251" i="59"/>
  <c r="R251" i="59"/>
  <c r="Q251" i="59"/>
  <c r="O251" i="59"/>
  <c r="S250" i="59"/>
  <c r="R250" i="59"/>
  <c r="Q250" i="59"/>
  <c r="O250" i="59"/>
  <c r="S249" i="59"/>
  <c r="R249" i="59"/>
  <c r="Q249" i="59"/>
  <c r="O249" i="59"/>
  <c r="S248" i="59"/>
  <c r="R248" i="59"/>
  <c r="Q248" i="59"/>
  <c r="O248" i="59"/>
  <c r="S247" i="59"/>
  <c r="R247" i="59"/>
  <c r="Q247" i="59"/>
  <c r="O247" i="59"/>
  <c r="S246" i="59"/>
  <c r="R246" i="59"/>
  <c r="Q246" i="59"/>
  <c r="O246" i="59"/>
  <c r="S245" i="59"/>
  <c r="R245" i="59"/>
  <c r="Q245" i="59"/>
  <c r="O245" i="59"/>
  <c r="S244" i="59"/>
  <c r="R244" i="59"/>
  <c r="Q244" i="59"/>
  <c r="O244" i="59"/>
  <c r="S243" i="59"/>
  <c r="R243" i="59"/>
  <c r="Q243" i="59"/>
  <c r="O243" i="59"/>
  <c r="S242" i="59"/>
  <c r="R242" i="59"/>
  <c r="Q242" i="59"/>
  <c r="O242" i="59"/>
  <c r="S241" i="59"/>
  <c r="R241" i="59"/>
  <c r="Q241" i="59"/>
  <c r="O241" i="59"/>
  <c r="S240" i="59"/>
  <c r="R240" i="59"/>
  <c r="Q240" i="59"/>
  <c r="O240" i="59"/>
  <c r="S239" i="59"/>
  <c r="R239" i="59"/>
  <c r="Q239" i="59"/>
  <c r="O239" i="59"/>
  <c r="S238" i="59"/>
  <c r="R238" i="59"/>
  <c r="Q238" i="59"/>
  <c r="O238" i="59"/>
  <c r="S237" i="59"/>
  <c r="R237" i="59"/>
  <c r="Q237" i="59"/>
  <c r="O237" i="59"/>
  <c r="S236" i="59"/>
  <c r="R236" i="59"/>
  <c r="Q236" i="59"/>
  <c r="O236" i="59"/>
  <c r="S231" i="59"/>
  <c r="R231" i="59"/>
  <c r="Q231" i="59"/>
  <c r="P231" i="59"/>
  <c r="O231" i="59"/>
  <c r="N231" i="59"/>
  <c r="S230" i="59"/>
  <c r="R230" i="59"/>
  <c r="Q230" i="59"/>
  <c r="O230" i="59"/>
  <c r="S229" i="59"/>
  <c r="R229" i="59"/>
  <c r="Q229" i="59"/>
  <c r="O229" i="59"/>
  <c r="S228" i="59"/>
  <c r="R228" i="59"/>
  <c r="Q228" i="59"/>
  <c r="O228" i="59"/>
  <c r="S227" i="59"/>
  <c r="R227" i="59"/>
  <c r="Q227" i="59"/>
  <c r="O227" i="59"/>
  <c r="S226" i="59"/>
  <c r="R226" i="59"/>
  <c r="Q226" i="59"/>
  <c r="O226" i="59"/>
  <c r="S225" i="59"/>
  <c r="R225" i="59"/>
  <c r="Q225" i="59"/>
  <c r="O225" i="59"/>
  <c r="S224" i="59"/>
  <c r="R224" i="59"/>
  <c r="Q224" i="59"/>
  <c r="O224" i="59"/>
  <c r="S223" i="59"/>
  <c r="R223" i="59"/>
  <c r="Q223" i="59"/>
  <c r="O223" i="59"/>
  <c r="S222" i="59"/>
  <c r="R222" i="59"/>
  <c r="Q222" i="59"/>
  <c r="O222" i="59"/>
  <c r="S221" i="59"/>
  <c r="R221" i="59"/>
  <c r="Q221" i="59"/>
  <c r="O221" i="59"/>
  <c r="S220" i="59"/>
  <c r="R220" i="59"/>
  <c r="Q220" i="59"/>
  <c r="O220" i="59"/>
  <c r="S219" i="59"/>
  <c r="R219" i="59"/>
  <c r="Q219" i="59"/>
  <c r="O219" i="59"/>
  <c r="S218" i="59"/>
  <c r="R218" i="59"/>
  <c r="Q218" i="59"/>
  <c r="O218" i="59"/>
  <c r="S217" i="59"/>
  <c r="R217" i="59"/>
  <c r="Q217" i="59"/>
  <c r="O217" i="59"/>
  <c r="S216" i="59"/>
  <c r="R216" i="59"/>
  <c r="Q216" i="59"/>
  <c r="O216" i="59"/>
  <c r="S215" i="59"/>
  <c r="R215" i="59"/>
  <c r="Q215" i="59"/>
  <c r="O215" i="59"/>
  <c r="S210" i="59"/>
  <c r="R210" i="59"/>
  <c r="Q210" i="59"/>
  <c r="P210" i="59"/>
  <c r="O210" i="59"/>
  <c r="N210" i="59"/>
  <c r="S209" i="59"/>
  <c r="R209" i="59"/>
  <c r="Q209" i="59"/>
  <c r="O209" i="59"/>
  <c r="S208" i="59"/>
  <c r="R208" i="59"/>
  <c r="Q208" i="59"/>
  <c r="O208" i="59"/>
  <c r="S207" i="59"/>
  <c r="R207" i="59"/>
  <c r="Q207" i="59"/>
  <c r="O207" i="59"/>
  <c r="S206" i="59"/>
  <c r="R206" i="59"/>
  <c r="Q206" i="59"/>
  <c r="O206" i="59"/>
  <c r="S205" i="59"/>
  <c r="R205" i="59"/>
  <c r="Q205" i="59"/>
  <c r="O205" i="59"/>
  <c r="S204" i="59"/>
  <c r="R204" i="59"/>
  <c r="Q204" i="59"/>
  <c r="O204" i="59"/>
  <c r="S203" i="59"/>
  <c r="R203" i="59"/>
  <c r="Q203" i="59"/>
  <c r="O203" i="59"/>
  <c r="S202" i="59"/>
  <c r="R202" i="59"/>
  <c r="Q202" i="59"/>
  <c r="O202" i="59"/>
  <c r="S201" i="59"/>
  <c r="R201" i="59"/>
  <c r="Q201" i="59"/>
  <c r="O201" i="59"/>
  <c r="S200" i="59"/>
  <c r="R200" i="59"/>
  <c r="Q200" i="59"/>
  <c r="O200" i="59"/>
  <c r="S199" i="59"/>
  <c r="R199" i="59"/>
  <c r="Q199" i="59"/>
  <c r="O199" i="59"/>
  <c r="S198" i="59"/>
  <c r="R198" i="59"/>
  <c r="Q198" i="59"/>
  <c r="O198" i="59"/>
  <c r="S197" i="59"/>
  <c r="R197" i="59"/>
  <c r="Q197" i="59"/>
  <c r="O197" i="59"/>
  <c r="S196" i="59"/>
  <c r="R196" i="59"/>
  <c r="Q196" i="59"/>
  <c r="O196" i="59"/>
  <c r="S195" i="59"/>
  <c r="R195" i="59"/>
  <c r="Q195" i="59"/>
  <c r="O195" i="59"/>
  <c r="S194" i="59"/>
  <c r="R194" i="59"/>
  <c r="Q194" i="59"/>
  <c r="O194" i="59"/>
  <c r="S189" i="59"/>
  <c r="R189" i="59"/>
  <c r="Q189" i="59"/>
  <c r="P189" i="59"/>
  <c r="O189" i="59"/>
  <c r="N189" i="59"/>
  <c r="S188" i="59"/>
  <c r="R188" i="59"/>
  <c r="Q188" i="59"/>
  <c r="O188" i="59"/>
  <c r="S187" i="59"/>
  <c r="R187" i="59"/>
  <c r="Q187" i="59"/>
  <c r="O187" i="59"/>
  <c r="S186" i="59"/>
  <c r="R186" i="59"/>
  <c r="Q186" i="59"/>
  <c r="O186" i="59"/>
  <c r="S185" i="59"/>
  <c r="R185" i="59"/>
  <c r="Q185" i="59"/>
  <c r="O185" i="59"/>
  <c r="S184" i="59"/>
  <c r="R184" i="59"/>
  <c r="Q184" i="59"/>
  <c r="O184" i="59"/>
  <c r="S183" i="59"/>
  <c r="R183" i="59"/>
  <c r="Q183" i="59"/>
  <c r="O183" i="59"/>
  <c r="S182" i="59"/>
  <c r="R182" i="59"/>
  <c r="Q182" i="59"/>
  <c r="O182" i="59"/>
  <c r="S181" i="59"/>
  <c r="R181" i="59"/>
  <c r="Q181" i="59"/>
  <c r="O181" i="59"/>
  <c r="S180" i="59"/>
  <c r="R180" i="59"/>
  <c r="Q180" i="59"/>
  <c r="O180" i="59"/>
  <c r="S179" i="59"/>
  <c r="R179" i="59"/>
  <c r="Q179" i="59"/>
  <c r="O179" i="59"/>
  <c r="S178" i="59"/>
  <c r="R178" i="59"/>
  <c r="Q178" i="59"/>
  <c r="O178" i="59"/>
  <c r="S177" i="59"/>
  <c r="R177" i="59"/>
  <c r="Q177" i="59"/>
  <c r="O177" i="59"/>
  <c r="S176" i="59"/>
  <c r="R176" i="59"/>
  <c r="Q176" i="59"/>
  <c r="O176" i="59"/>
  <c r="S175" i="59"/>
  <c r="R175" i="59"/>
  <c r="Q175" i="59"/>
  <c r="O175" i="59"/>
  <c r="S174" i="59"/>
  <c r="R174" i="59"/>
  <c r="Q174" i="59"/>
  <c r="O174" i="59"/>
  <c r="S173" i="59"/>
  <c r="R173" i="59"/>
  <c r="Q173" i="59"/>
  <c r="O173" i="59"/>
  <c r="S167" i="59"/>
  <c r="R167" i="59"/>
  <c r="Q167" i="59"/>
  <c r="P167" i="59"/>
  <c r="O167" i="59"/>
  <c r="N167" i="59"/>
  <c r="S166" i="59"/>
  <c r="R166" i="59"/>
  <c r="Q166" i="59"/>
  <c r="O166" i="59"/>
  <c r="S165" i="59"/>
  <c r="R165" i="59"/>
  <c r="Q165" i="59"/>
  <c r="O165" i="59"/>
  <c r="S164" i="59"/>
  <c r="R164" i="59"/>
  <c r="Q164" i="59"/>
  <c r="O164" i="59"/>
  <c r="S163" i="59"/>
  <c r="R163" i="59"/>
  <c r="Q163" i="59"/>
  <c r="O163" i="59"/>
  <c r="S162" i="59"/>
  <c r="R162" i="59"/>
  <c r="Q162" i="59"/>
  <c r="O162" i="59"/>
  <c r="S161" i="59"/>
  <c r="R161" i="59"/>
  <c r="Q161" i="59"/>
  <c r="O161" i="59"/>
  <c r="S160" i="59"/>
  <c r="R160" i="59"/>
  <c r="Q160" i="59"/>
  <c r="O160" i="59"/>
  <c r="S159" i="59"/>
  <c r="R159" i="59"/>
  <c r="Q159" i="59"/>
  <c r="O159" i="59"/>
  <c r="S158" i="59"/>
  <c r="R158" i="59"/>
  <c r="Q158" i="59"/>
  <c r="O158" i="59"/>
  <c r="S157" i="59"/>
  <c r="R157" i="59"/>
  <c r="Q157" i="59"/>
  <c r="O157" i="59"/>
  <c r="S156" i="59"/>
  <c r="R156" i="59"/>
  <c r="Q156" i="59"/>
  <c r="O156" i="59"/>
  <c r="S155" i="59"/>
  <c r="R155" i="59"/>
  <c r="Q155" i="59"/>
  <c r="O155" i="59"/>
  <c r="S154" i="59"/>
  <c r="R154" i="59"/>
  <c r="Q154" i="59"/>
  <c r="O154" i="59"/>
  <c r="S153" i="59"/>
  <c r="R153" i="59"/>
  <c r="Q153" i="59"/>
  <c r="O153" i="59"/>
  <c r="S152" i="59"/>
  <c r="R152" i="59"/>
  <c r="Q152" i="59"/>
  <c r="O152" i="59"/>
  <c r="S151" i="59"/>
  <c r="R151" i="59"/>
  <c r="Q151" i="59"/>
  <c r="O151" i="59"/>
  <c r="S145" i="59"/>
  <c r="R145" i="59"/>
  <c r="Q145" i="59"/>
  <c r="P145" i="59"/>
  <c r="O145" i="59"/>
  <c r="N145" i="59"/>
  <c r="S144" i="59"/>
  <c r="R144" i="59"/>
  <c r="Q144" i="59"/>
  <c r="O144" i="59"/>
  <c r="S143" i="59"/>
  <c r="R143" i="59"/>
  <c r="Q143" i="59"/>
  <c r="O143" i="59"/>
  <c r="S142" i="59"/>
  <c r="R142" i="59"/>
  <c r="Q142" i="59"/>
  <c r="O142" i="59"/>
  <c r="S141" i="59"/>
  <c r="R141" i="59"/>
  <c r="Q141" i="59"/>
  <c r="O141" i="59"/>
  <c r="S140" i="59"/>
  <c r="R140" i="59"/>
  <c r="Q140" i="59"/>
  <c r="O140" i="59"/>
  <c r="S139" i="59"/>
  <c r="R139" i="59"/>
  <c r="Q139" i="59"/>
  <c r="O139" i="59"/>
  <c r="S138" i="59"/>
  <c r="R138" i="59"/>
  <c r="Q138" i="59"/>
  <c r="O138" i="59"/>
  <c r="S137" i="59"/>
  <c r="R137" i="59"/>
  <c r="Q137" i="59"/>
  <c r="O137" i="59"/>
  <c r="S136" i="59"/>
  <c r="R136" i="59"/>
  <c r="Q136" i="59"/>
  <c r="O136" i="59"/>
  <c r="S135" i="59"/>
  <c r="R135" i="59"/>
  <c r="Q135" i="59"/>
  <c r="O135" i="59"/>
  <c r="S134" i="59"/>
  <c r="R134" i="59"/>
  <c r="Q134" i="59"/>
  <c r="O134" i="59"/>
  <c r="S133" i="59"/>
  <c r="R133" i="59"/>
  <c r="Q133" i="59"/>
  <c r="O133" i="59"/>
  <c r="S132" i="59"/>
  <c r="R132" i="59"/>
  <c r="Q132" i="59"/>
  <c r="O132" i="59"/>
  <c r="S131" i="59"/>
  <c r="R131" i="59"/>
  <c r="Q131" i="59"/>
  <c r="O131" i="59"/>
  <c r="S130" i="59"/>
  <c r="R130" i="59"/>
  <c r="Q130" i="59"/>
  <c r="O130" i="59"/>
  <c r="S129" i="59"/>
  <c r="R129" i="59"/>
  <c r="Q129" i="59"/>
  <c r="O129" i="59"/>
  <c r="S124" i="59"/>
  <c r="R124" i="59"/>
  <c r="Q124" i="59"/>
  <c r="P124" i="59"/>
  <c r="O124" i="59"/>
  <c r="N124" i="59"/>
  <c r="S123" i="59"/>
  <c r="R123" i="59"/>
  <c r="Q123" i="59"/>
  <c r="O123" i="59"/>
  <c r="S122" i="59"/>
  <c r="R122" i="59"/>
  <c r="Q122" i="59"/>
  <c r="O122" i="59"/>
  <c r="S121" i="59"/>
  <c r="R121" i="59"/>
  <c r="Q121" i="59"/>
  <c r="O121" i="59"/>
  <c r="S120" i="59"/>
  <c r="R120" i="59"/>
  <c r="Q120" i="59"/>
  <c r="O120" i="59"/>
  <c r="S119" i="59"/>
  <c r="R119" i="59"/>
  <c r="Q119" i="59"/>
  <c r="O119" i="59"/>
  <c r="S118" i="59"/>
  <c r="R118" i="59"/>
  <c r="Q118" i="59"/>
  <c r="O118" i="59"/>
  <c r="S117" i="59"/>
  <c r="R117" i="59"/>
  <c r="Q117" i="59"/>
  <c r="O117" i="59"/>
  <c r="S116" i="59"/>
  <c r="R116" i="59"/>
  <c r="Q116" i="59"/>
  <c r="O116" i="59"/>
  <c r="S115" i="59"/>
  <c r="R115" i="59"/>
  <c r="Q115" i="59"/>
  <c r="O115" i="59"/>
  <c r="S114" i="59"/>
  <c r="R114" i="59"/>
  <c r="Q114" i="59"/>
  <c r="O114" i="59"/>
  <c r="S113" i="59"/>
  <c r="R113" i="59"/>
  <c r="Q113" i="59"/>
  <c r="O113" i="59"/>
  <c r="S112" i="59"/>
  <c r="R112" i="59"/>
  <c r="Q112" i="59"/>
  <c r="O112" i="59"/>
  <c r="S111" i="59"/>
  <c r="R111" i="59"/>
  <c r="Q111" i="59"/>
  <c r="O111" i="59"/>
  <c r="S110" i="59"/>
  <c r="R110" i="59"/>
  <c r="Q110" i="59"/>
  <c r="O110" i="59"/>
  <c r="S109" i="59"/>
  <c r="R109" i="59"/>
  <c r="Q109" i="59"/>
  <c r="O109" i="59"/>
  <c r="S108" i="59"/>
  <c r="R108" i="59"/>
  <c r="Q108" i="59"/>
  <c r="O108" i="59"/>
  <c r="S103" i="59"/>
  <c r="R103" i="59"/>
  <c r="Q103" i="59"/>
  <c r="P103" i="59"/>
  <c r="O103" i="59"/>
  <c r="N103" i="59"/>
  <c r="S102" i="59"/>
  <c r="R102" i="59"/>
  <c r="Q102" i="59"/>
  <c r="O102" i="59"/>
  <c r="S101" i="59"/>
  <c r="R101" i="59"/>
  <c r="Q101" i="59"/>
  <c r="O101" i="59"/>
  <c r="S100" i="59"/>
  <c r="R100" i="59"/>
  <c r="Q100" i="59"/>
  <c r="O100" i="59"/>
  <c r="S99" i="59"/>
  <c r="R99" i="59"/>
  <c r="Q99" i="59"/>
  <c r="O99" i="59"/>
  <c r="S98" i="59"/>
  <c r="R98" i="59"/>
  <c r="Q98" i="59"/>
  <c r="O98" i="59"/>
  <c r="S97" i="59"/>
  <c r="R97" i="59"/>
  <c r="Q97" i="59"/>
  <c r="O97" i="59"/>
  <c r="S96" i="59"/>
  <c r="R96" i="59"/>
  <c r="Q96" i="59"/>
  <c r="O96" i="59"/>
  <c r="S95" i="59"/>
  <c r="R95" i="59"/>
  <c r="Q95" i="59"/>
  <c r="O95" i="59"/>
  <c r="S94" i="59"/>
  <c r="R94" i="59"/>
  <c r="Q94" i="59"/>
  <c r="O94" i="59"/>
  <c r="S93" i="59"/>
  <c r="R93" i="59"/>
  <c r="Q93" i="59"/>
  <c r="O93" i="59"/>
  <c r="S92" i="59"/>
  <c r="R92" i="59"/>
  <c r="Q92" i="59"/>
  <c r="O92" i="59"/>
  <c r="S91" i="59"/>
  <c r="R91" i="59"/>
  <c r="Q91" i="59"/>
  <c r="O91" i="59"/>
  <c r="S90" i="59"/>
  <c r="R90" i="59"/>
  <c r="Q90" i="59"/>
  <c r="O90" i="59"/>
  <c r="S89" i="59"/>
  <c r="R89" i="59"/>
  <c r="Q89" i="59"/>
  <c r="O89" i="59"/>
  <c r="S88" i="59"/>
  <c r="R88" i="59"/>
  <c r="Q88" i="59"/>
  <c r="O88" i="59"/>
  <c r="S87" i="59"/>
  <c r="R87" i="59"/>
  <c r="Q87" i="59"/>
  <c r="O87" i="59"/>
  <c r="S82" i="59"/>
  <c r="R82" i="59"/>
  <c r="Q82" i="59"/>
  <c r="P82" i="59"/>
  <c r="O82" i="59"/>
  <c r="N82" i="59"/>
  <c r="S81" i="59"/>
  <c r="R81" i="59"/>
  <c r="Q81" i="59"/>
  <c r="O81" i="59"/>
  <c r="S80" i="59"/>
  <c r="R80" i="59"/>
  <c r="Q80" i="59"/>
  <c r="O80" i="59"/>
  <c r="S79" i="59"/>
  <c r="R79" i="59"/>
  <c r="Q79" i="59"/>
  <c r="O79" i="59"/>
  <c r="S78" i="59"/>
  <c r="R78" i="59"/>
  <c r="Q78" i="59"/>
  <c r="O78" i="59"/>
  <c r="S77" i="59"/>
  <c r="R77" i="59"/>
  <c r="Q77" i="59"/>
  <c r="O77" i="59"/>
  <c r="S76" i="59"/>
  <c r="R76" i="59"/>
  <c r="Q76" i="59"/>
  <c r="O76" i="59"/>
  <c r="S75" i="59"/>
  <c r="R75" i="59"/>
  <c r="Q75" i="59"/>
  <c r="O75" i="59"/>
  <c r="S74" i="59"/>
  <c r="R74" i="59"/>
  <c r="Q74" i="59"/>
  <c r="O74" i="59"/>
  <c r="S73" i="59"/>
  <c r="R73" i="59"/>
  <c r="Q73" i="59"/>
  <c r="O73" i="59"/>
  <c r="S72" i="59"/>
  <c r="R72" i="59"/>
  <c r="Q72" i="59"/>
  <c r="O72" i="59"/>
  <c r="S71" i="59"/>
  <c r="R71" i="59"/>
  <c r="Q71" i="59"/>
  <c r="O71" i="59"/>
  <c r="S70" i="59"/>
  <c r="R70" i="59"/>
  <c r="Q70" i="59"/>
  <c r="O70" i="59"/>
  <c r="S69" i="59"/>
  <c r="R69" i="59"/>
  <c r="Q69" i="59"/>
  <c r="O69" i="59"/>
  <c r="S68" i="59"/>
  <c r="R68" i="59"/>
  <c r="Q68" i="59"/>
  <c r="O68" i="59"/>
  <c r="S67" i="59"/>
  <c r="R67" i="59"/>
  <c r="Q67" i="59"/>
  <c r="O67" i="59"/>
  <c r="S66" i="59"/>
  <c r="R66" i="59"/>
  <c r="Q66" i="59"/>
  <c r="O66" i="59"/>
  <c r="S62" i="59"/>
  <c r="R62" i="59"/>
  <c r="Q62" i="59"/>
  <c r="P62" i="59"/>
  <c r="O62" i="59"/>
  <c r="N62" i="59"/>
  <c r="S61" i="59"/>
  <c r="R61" i="59"/>
  <c r="Q61" i="59"/>
  <c r="O61" i="59"/>
  <c r="S60" i="59"/>
  <c r="R60" i="59"/>
  <c r="Q60" i="59"/>
  <c r="O60" i="59"/>
  <c r="S59" i="59"/>
  <c r="R59" i="59"/>
  <c r="Q59" i="59"/>
  <c r="O59" i="59"/>
  <c r="S58" i="59"/>
  <c r="R58" i="59"/>
  <c r="Q58" i="59"/>
  <c r="O58" i="59"/>
  <c r="S57" i="59"/>
  <c r="R57" i="59"/>
  <c r="Q57" i="59"/>
  <c r="O57" i="59"/>
  <c r="S56" i="59"/>
  <c r="R56" i="59"/>
  <c r="Q56" i="59"/>
  <c r="O56" i="59"/>
  <c r="S55" i="59"/>
  <c r="R55" i="59"/>
  <c r="Q55" i="59"/>
  <c r="O55" i="59"/>
  <c r="S54" i="59"/>
  <c r="R54" i="59"/>
  <c r="Q54" i="59"/>
  <c r="O54" i="59"/>
  <c r="S53" i="59"/>
  <c r="R53" i="59"/>
  <c r="Q53" i="59"/>
  <c r="O53" i="59"/>
  <c r="S52" i="59"/>
  <c r="R52" i="59"/>
  <c r="Q52" i="59"/>
  <c r="O52" i="59"/>
  <c r="S51" i="59"/>
  <c r="R51" i="59"/>
  <c r="Q51" i="59"/>
  <c r="O51" i="59"/>
  <c r="S50" i="59"/>
  <c r="R50" i="59"/>
  <c r="Q50" i="59"/>
  <c r="O50" i="59"/>
  <c r="S49" i="59"/>
  <c r="R49" i="59"/>
  <c r="Q49" i="59"/>
  <c r="O49" i="59"/>
  <c r="S48" i="59"/>
  <c r="R48" i="59"/>
  <c r="Q48" i="59"/>
  <c r="O48" i="59"/>
  <c r="S47" i="59"/>
  <c r="R47" i="59"/>
  <c r="Q47" i="59"/>
  <c r="O47" i="59"/>
  <c r="S46" i="59"/>
  <c r="R46" i="59"/>
  <c r="Q46" i="59"/>
  <c r="O46" i="59"/>
  <c r="S41" i="59"/>
  <c r="R41" i="59"/>
  <c r="Q41" i="59"/>
  <c r="P41" i="59"/>
  <c r="O41" i="59"/>
  <c r="N41" i="59"/>
  <c r="S40" i="59"/>
  <c r="R40" i="59"/>
  <c r="Q40" i="59"/>
  <c r="O40" i="59"/>
  <c r="S39" i="59"/>
  <c r="R39" i="59"/>
  <c r="Q39" i="59"/>
  <c r="O39" i="59"/>
  <c r="S38" i="59"/>
  <c r="R38" i="59"/>
  <c r="Q38" i="59"/>
  <c r="O38" i="59"/>
  <c r="S37" i="59"/>
  <c r="R37" i="59"/>
  <c r="Q37" i="59"/>
  <c r="O37" i="59"/>
  <c r="S36" i="59"/>
  <c r="R36" i="59"/>
  <c r="Q36" i="59"/>
  <c r="O36" i="59"/>
  <c r="S35" i="59"/>
  <c r="R35" i="59"/>
  <c r="Q35" i="59"/>
  <c r="O35" i="59"/>
  <c r="S34" i="59"/>
  <c r="R34" i="59"/>
  <c r="Q34" i="59"/>
  <c r="O34" i="59"/>
  <c r="S33" i="59"/>
  <c r="R33" i="59"/>
  <c r="Q33" i="59"/>
  <c r="O33" i="59"/>
  <c r="S32" i="59"/>
  <c r="R32" i="59"/>
  <c r="Q32" i="59"/>
  <c r="O32" i="59"/>
  <c r="S31" i="59"/>
  <c r="R31" i="59"/>
  <c r="Q31" i="59"/>
  <c r="O31" i="59"/>
  <c r="S30" i="59"/>
  <c r="R30" i="59"/>
  <c r="Q30" i="59"/>
  <c r="O30" i="59"/>
  <c r="S29" i="59"/>
  <c r="R29" i="59"/>
  <c r="Q29" i="59"/>
  <c r="O29" i="59"/>
  <c r="S28" i="59"/>
  <c r="R28" i="59"/>
  <c r="Q28" i="59"/>
  <c r="O28" i="59"/>
  <c r="S27" i="59"/>
  <c r="R27" i="59"/>
  <c r="Q27" i="59"/>
  <c r="O27" i="59"/>
  <c r="S26" i="59"/>
  <c r="R26" i="59"/>
  <c r="Q26" i="59"/>
  <c r="O26" i="59"/>
  <c r="S25" i="59"/>
  <c r="R25" i="59"/>
  <c r="Q25" i="59"/>
  <c r="O25" i="59"/>
  <c r="J23" i="59"/>
  <c r="H20" i="59"/>
  <c r="G20" i="59"/>
  <c r="F20" i="59"/>
  <c r="E20" i="59"/>
  <c r="D20" i="59"/>
  <c r="C20" i="59"/>
  <c r="H19" i="59"/>
  <c r="G19" i="59"/>
  <c r="F19" i="59"/>
  <c r="D19" i="59"/>
  <c r="P18" i="59"/>
  <c r="N18" i="59"/>
  <c r="H18" i="59"/>
  <c r="G18" i="59"/>
  <c r="F18" i="59"/>
  <c r="D18" i="59"/>
  <c r="P17" i="59"/>
  <c r="N17" i="59"/>
  <c r="H17" i="59"/>
  <c r="G17" i="59"/>
  <c r="F17" i="59"/>
  <c r="D17" i="59"/>
  <c r="P16" i="59"/>
  <c r="N16" i="59"/>
  <c r="H16" i="59"/>
  <c r="G16" i="59"/>
  <c r="F16" i="59"/>
  <c r="D16" i="59"/>
  <c r="P15" i="59"/>
  <c r="N15" i="59"/>
  <c r="H15" i="59"/>
  <c r="G15" i="59"/>
  <c r="F15" i="59"/>
  <c r="D15" i="59"/>
  <c r="P14" i="59"/>
  <c r="N14" i="59"/>
  <c r="H14" i="59"/>
  <c r="G14" i="59"/>
  <c r="F14" i="59"/>
  <c r="D14" i="59"/>
  <c r="P13" i="59"/>
  <c r="N13" i="59"/>
  <c r="H13" i="59"/>
  <c r="G13" i="59"/>
  <c r="F13" i="59"/>
  <c r="D13" i="59"/>
  <c r="P12" i="59"/>
  <c r="N12" i="59"/>
  <c r="H12" i="59"/>
  <c r="G12" i="59"/>
  <c r="F12" i="59"/>
  <c r="D12" i="59"/>
  <c r="P11" i="59"/>
  <c r="N11" i="59"/>
  <c r="H11" i="59"/>
  <c r="G11" i="59"/>
  <c r="F11" i="59"/>
  <c r="D11" i="59"/>
  <c r="P10" i="59"/>
  <c r="N10" i="59"/>
  <c r="H10" i="59"/>
  <c r="G10" i="59"/>
  <c r="F10" i="59"/>
  <c r="D10" i="59"/>
  <c r="P9" i="59"/>
  <c r="N9" i="59"/>
  <c r="H9" i="59"/>
  <c r="G9" i="59"/>
  <c r="F9" i="59"/>
  <c r="D9" i="59"/>
  <c r="P8" i="59"/>
  <c r="N8" i="59"/>
  <c r="H8" i="59"/>
  <c r="G8" i="59"/>
  <c r="F8" i="59"/>
  <c r="D8" i="59"/>
  <c r="P7" i="59"/>
  <c r="N7" i="59"/>
  <c r="H7" i="59"/>
  <c r="G7" i="59"/>
  <c r="F7" i="59"/>
  <c r="D7" i="59"/>
  <c r="P6" i="59"/>
  <c r="N6" i="59"/>
  <c r="H6" i="59"/>
  <c r="G6" i="59"/>
  <c r="F6" i="59"/>
  <c r="D6" i="59"/>
  <c r="P5" i="59"/>
  <c r="N5" i="59"/>
  <c r="H5" i="59"/>
  <c r="G5" i="59"/>
  <c r="F5" i="59"/>
  <c r="D5" i="59"/>
  <c r="P4" i="59"/>
  <c r="N4" i="59"/>
  <c r="H4" i="59"/>
  <c r="G4" i="59"/>
  <c r="F4" i="59"/>
  <c r="D4" i="59"/>
  <c r="P3" i="59"/>
  <c r="N3" i="59"/>
  <c r="S316" i="58"/>
  <c r="R316" i="58"/>
  <c r="Q316" i="58"/>
  <c r="P316" i="58"/>
  <c r="O316" i="58"/>
  <c r="N316" i="58"/>
  <c r="S315" i="58"/>
  <c r="R315" i="58"/>
  <c r="Q315" i="58"/>
  <c r="O315" i="58"/>
  <c r="S314" i="58"/>
  <c r="R314" i="58"/>
  <c r="Q314" i="58"/>
  <c r="O314" i="58"/>
  <c r="S313" i="58"/>
  <c r="R313" i="58"/>
  <c r="Q313" i="58"/>
  <c r="O313" i="58"/>
  <c r="S312" i="58"/>
  <c r="R312" i="58"/>
  <c r="Q312" i="58"/>
  <c r="O312" i="58"/>
  <c r="S311" i="58"/>
  <c r="R311" i="58"/>
  <c r="Q311" i="58"/>
  <c r="O311" i="58"/>
  <c r="S310" i="58"/>
  <c r="R310" i="58"/>
  <c r="Q310" i="58"/>
  <c r="O310" i="58"/>
  <c r="S309" i="58"/>
  <c r="R309" i="58"/>
  <c r="Q309" i="58"/>
  <c r="O309" i="58"/>
  <c r="S308" i="58"/>
  <c r="R308" i="58"/>
  <c r="Q308" i="58"/>
  <c r="O308" i="58"/>
  <c r="S307" i="58"/>
  <c r="R307" i="58"/>
  <c r="Q307" i="58"/>
  <c r="O307" i="58"/>
  <c r="S306" i="58"/>
  <c r="R306" i="58"/>
  <c r="Q306" i="58"/>
  <c r="O306" i="58"/>
  <c r="S305" i="58"/>
  <c r="R305" i="58"/>
  <c r="Q305" i="58"/>
  <c r="O305" i="58"/>
  <c r="S300" i="58"/>
  <c r="R300" i="58"/>
  <c r="Q300" i="58"/>
  <c r="P300" i="58"/>
  <c r="O300" i="58"/>
  <c r="N300" i="58"/>
  <c r="S299" i="58"/>
  <c r="R299" i="58"/>
  <c r="Q299" i="58"/>
  <c r="O299" i="58"/>
  <c r="S298" i="58"/>
  <c r="R298" i="58"/>
  <c r="Q298" i="58"/>
  <c r="O298" i="58"/>
  <c r="S297" i="58"/>
  <c r="R297" i="58"/>
  <c r="Q297" i="58"/>
  <c r="O297" i="58"/>
  <c r="S296" i="58"/>
  <c r="R296" i="58"/>
  <c r="Q296" i="58"/>
  <c r="O296" i="58"/>
  <c r="S295" i="58"/>
  <c r="R295" i="58"/>
  <c r="Q295" i="58"/>
  <c r="O295" i="58"/>
  <c r="S294" i="58"/>
  <c r="R294" i="58"/>
  <c r="Q294" i="58"/>
  <c r="O294" i="58"/>
  <c r="S293" i="58"/>
  <c r="R293" i="58"/>
  <c r="Q293" i="58"/>
  <c r="O293" i="58"/>
  <c r="S292" i="58"/>
  <c r="R292" i="58"/>
  <c r="Q292" i="58"/>
  <c r="O292" i="58"/>
  <c r="S291" i="58"/>
  <c r="R291" i="58"/>
  <c r="Q291" i="58"/>
  <c r="O291" i="58"/>
  <c r="S290" i="58"/>
  <c r="R290" i="58"/>
  <c r="Q290" i="58"/>
  <c r="O290" i="58"/>
  <c r="S289" i="58"/>
  <c r="R289" i="58"/>
  <c r="Q289" i="58"/>
  <c r="O289" i="58"/>
  <c r="S283" i="58"/>
  <c r="R283" i="58"/>
  <c r="Q283" i="58"/>
  <c r="P283" i="58"/>
  <c r="O283" i="58"/>
  <c r="N283" i="58"/>
  <c r="S282" i="58"/>
  <c r="R282" i="58"/>
  <c r="Q282" i="58"/>
  <c r="O282" i="58"/>
  <c r="S281" i="58"/>
  <c r="R281" i="58"/>
  <c r="Q281" i="58"/>
  <c r="O281" i="58"/>
  <c r="S280" i="58"/>
  <c r="R280" i="58"/>
  <c r="Q280" i="58"/>
  <c r="O280" i="58"/>
  <c r="S279" i="58"/>
  <c r="R279" i="58"/>
  <c r="Q279" i="58"/>
  <c r="O279" i="58"/>
  <c r="S278" i="58"/>
  <c r="R278" i="58"/>
  <c r="Q278" i="58"/>
  <c r="O278" i="58"/>
  <c r="S277" i="58"/>
  <c r="R277" i="58"/>
  <c r="Q277" i="58"/>
  <c r="O277" i="58"/>
  <c r="S276" i="58"/>
  <c r="R276" i="58"/>
  <c r="Q276" i="58"/>
  <c r="O276" i="58"/>
  <c r="S275" i="58"/>
  <c r="R275" i="58"/>
  <c r="Q275" i="58"/>
  <c r="O275" i="58"/>
  <c r="S274" i="58"/>
  <c r="R274" i="58"/>
  <c r="Q274" i="58"/>
  <c r="O274" i="58"/>
  <c r="S273" i="58"/>
  <c r="R273" i="58"/>
  <c r="Q273" i="58"/>
  <c r="O273" i="58"/>
  <c r="S272" i="58"/>
  <c r="R272" i="58"/>
  <c r="Q272" i="58"/>
  <c r="O272" i="58"/>
  <c r="S266" i="58"/>
  <c r="R266" i="58"/>
  <c r="Q266" i="58"/>
  <c r="P266" i="58"/>
  <c r="O266" i="58"/>
  <c r="N266" i="58"/>
  <c r="S265" i="58"/>
  <c r="R265" i="58"/>
  <c r="Q265" i="58"/>
  <c r="O265" i="58"/>
  <c r="S264" i="58"/>
  <c r="R264" i="58"/>
  <c r="Q264" i="58"/>
  <c r="O264" i="58"/>
  <c r="S263" i="58"/>
  <c r="R263" i="58"/>
  <c r="Q263" i="58"/>
  <c r="O263" i="58"/>
  <c r="S262" i="58"/>
  <c r="R262" i="58"/>
  <c r="Q262" i="58"/>
  <c r="O262" i="58"/>
  <c r="S261" i="58"/>
  <c r="R261" i="58"/>
  <c r="Q261" i="58"/>
  <c r="O261" i="58"/>
  <c r="S260" i="58"/>
  <c r="R260" i="58"/>
  <c r="Q260" i="58"/>
  <c r="O260" i="58"/>
  <c r="S259" i="58"/>
  <c r="R259" i="58"/>
  <c r="Q259" i="58"/>
  <c r="O259" i="58"/>
  <c r="S258" i="58"/>
  <c r="R258" i="58"/>
  <c r="Q258" i="58"/>
  <c r="O258" i="58"/>
  <c r="S257" i="58"/>
  <c r="R257" i="58"/>
  <c r="Q257" i="58"/>
  <c r="O257" i="58"/>
  <c r="S256" i="58"/>
  <c r="R256" i="58"/>
  <c r="Q256" i="58"/>
  <c r="O256" i="58"/>
  <c r="S255" i="58"/>
  <c r="R255" i="58"/>
  <c r="Q255" i="58"/>
  <c r="O255" i="58"/>
  <c r="S250" i="58"/>
  <c r="R250" i="58"/>
  <c r="Q250" i="58"/>
  <c r="P250" i="58"/>
  <c r="O250" i="58"/>
  <c r="N250" i="58"/>
  <c r="S249" i="58"/>
  <c r="R249" i="58"/>
  <c r="Q249" i="58"/>
  <c r="O249" i="58"/>
  <c r="S248" i="58"/>
  <c r="R248" i="58"/>
  <c r="Q248" i="58"/>
  <c r="O248" i="58"/>
  <c r="S247" i="58"/>
  <c r="R247" i="58"/>
  <c r="Q247" i="58"/>
  <c r="O247" i="58"/>
  <c r="S246" i="58"/>
  <c r="R246" i="58"/>
  <c r="Q246" i="58"/>
  <c r="O246" i="58"/>
  <c r="S245" i="58"/>
  <c r="R245" i="58"/>
  <c r="Q245" i="58"/>
  <c r="O245" i="58"/>
  <c r="S244" i="58"/>
  <c r="R244" i="58"/>
  <c r="Q244" i="58"/>
  <c r="O244" i="58"/>
  <c r="S243" i="58"/>
  <c r="R243" i="58"/>
  <c r="Q243" i="58"/>
  <c r="O243" i="58"/>
  <c r="S242" i="58"/>
  <c r="R242" i="58"/>
  <c r="Q242" i="58"/>
  <c r="O242" i="58"/>
  <c r="S241" i="58"/>
  <c r="R241" i="58"/>
  <c r="Q241" i="58"/>
  <c r="O241" i="58"/>
  <c r="S240" i="58"/>
  <c r="R240" i="58"/>
  <c r="Q240" i="58"/>
  <c r="O240" i="58"/>
  <c r="S239" i="58"/>
  <c r="R239" i="58"/>
  <c r="Q239" i="58"/>
  <c r="O239" i="58"/>
  <c r="S234" i="58"/>
  <c r="R234" i="58"/>
  <c r="Q234" i="58"/>
  <c r="P234" i="58"/>
  <c r="O234" i="58"/>
  <c r="N234" i="58"/>
  <c r="S233" i="58"/>
  <c r="R233" i="58"/>
  <c r="Q233" i="58"/>
  <c r="O233" i="58"/>
  <c r="S232" i="58"/>
  <c r="R232" i="58"/>
  <c r="Q232" i="58"/>
  <c r="O232" i="58"/>
  <c r="S231" i="58"/>
  <c r="R231" i="58"/>
  <c r="Q231" i="58"/>
  <c r="O231" i="58"/>
  <c r="S230" i="58"/>
  <c r="R230" i="58"/>
  <c r="Q230" i="58"/>
  <c r="O230" i="58"/>
  <c r="S229" i="58"/>
  <c r="R229" i="58"/>
  <c r="Q229" i="58"/>
  <c r="O229" i="58"/>
  <c r="S228" i="58"/>
  <c r="R228" i="58"/>
  <c r="Q228" i="58"/>
  <c r="O228" i="58"/>
  <c r="S227" i="58"/>
  <c r="R227" i="58"/>
  <c r="Q227" i="58"/>
  <c r="O227" i="58"/>
  <c r="S226" i="58"/>
  <c r="R226" i="58"/>
  <c r="Q226" i="58"/>
  <c r="O226" i="58"/>
  <c r="S225" i="58"/>
  <c r="R225" i="58"/>
  <c r="Q225" i="58"/>
  <c r="O225" i="58"/>
  <c r="S224" i="58"/>
  <c r="R224" i="58"/>
  <c r="Q224" i="58"/>
  <c r="O224" i="58"/>
  <c r="S223" i="58"/>
  <c r="R223" i="58"/>
  <c r="Q223" i="58"/>
  <c r="O223" i="58"/>
  <c r="S218" i="58"/>
  <c r="R218" i="58"/>
  <c r="Q218" i="58"/>
  <c r="P218" i="58"/>
  <c r="O218" i="58"/>
  <c r="N218" i="58"/>
  <c r="S217" i="58"/>
  <c r="R217" i="58"/>
  <c r="Q217" i="58"/>
  <c r="O217" i="58"/>
  <c r="S216" i="58"/>
  <c r="R216" i="58"/>
  <c r="Q216" i="58"/>
  <c r="O216" i="58"/>
  <c r="S215" i="58"/>
  <c r="R215" i="58"/>
  <c r="Q215" i="58"/>
  <c r="O215" i="58"/>
  <c r="S214" i="58"/>
  <c r="R214" i="58"/>
  <c r="Q214" i="58"/>
  <c r="O214" i="58"/>
  <c r="S213" i="58"/>
  <c r="R213" i="58"/>
  <c r="Q213" i="58"/>
  <c r="O213" i="58"/>
  <c r="S212" i="58"/>
  <c r="R212" i="58"/>
  <c r="Q212" i="58"/>
  <c r="O212" i="58"/>
  <c r="S211" i="58"/>
  <c r="R211" i="58"/>
  <c r="Q211" i="58"/>
  <c r="O211" i="58"/>
  <c r="S210" i="58"/>
  <c r="R210" i="58"/>
  <c r="Q210" i="58"/>
  <c r="O210" i="58"/>
  <c r="S209" i="58"/>
  <c r="R209" i="58"/>
  <c r="Q209" i="58"/>
  <c r="O209" i="58"/>
  <c r="S208" i="58"/>
  <c r="R208" i="58"/>
  <c r="Q208" i="58"/>
  <c r="O208" i="58"/>
  <c r="S207" i="58"/>
  <c r="R207" i="58"/>
  <c r="Q207" i="58"/>
  <c r="O207" i="58"/>
  <c r="S201" i="58"/>
  <c r="R201" i="58"/>
  <c r="Q201" i="58"/>
  <c r="P201" i="58"/>
  <c r="O201" i="58"/>
  <c r="N201" i="58"/>
  <c r="S200" i="58"/>
  <c r="R200" i="58"/>
  <c r="Q200" i="58"/>
  <c r="O200" i="58"/>
  <c r="S199" i="58"/>
  <c r="R199" i="58"/>
  <c r="Q199" i="58"/>
  <c r="O199" i="58"/>
  <c r="S198" i="58"/>
  <c r="R198" i="58"/>
  <c r="Q198" i="58"/>
  <c r="O198" i="58"/>
  <c r="S197" i="58"/>
  <c r="R197" i="58"/>
  <c r="Q197" i="58"/>
  <c r="O197" i="58"/>
  <c r="S196" i="58"/>
  <c r="R196" i="58"/>
  <c r="Q196" i="58"/>
  <c r="O196" i="58"/>
  <c r="S195" i="58"/>
  <c r="R195" i="58"/>
  <c r="Q195" i="58"/>
  <c r="O195" i="58"/>
  <c r="S194" i="58"/>
  <c r="R194" i="58"/>
  <c r="Q194" i="58"/>
  <c r="O194" i="58"/>
  <c r="S193" i="58"/>
  <c r="R193" i="58"/>
  <c r="Q193" i="58"/>
  <c r="O193" i="58"/>
  <c r="S192" i="58"/>
  <c r="R192" i="58"/>
  <c r="Q192" i="58"/>
  <c r="O192" i="58"/>
  <c r="S191" i="58"/>
  <c r="R191" i="58"/>
  <c r="Q191" i="58"/>
  <c r="O191" i="58"/>
  <c r="S190" i="58"/>
  <c r="R190" i="58"/>
  <c r="Q190" i="58"/>
  <c r="O190" i="58"/>
  <c r="S184" i="58"/>
  <c r="R184" i="58"/>
  <c r="Q184" i="58"/>
  <c r="P184" i="58"/>
  <c r="O184" i="58"/>
  <c r="N184" i="58"/>
  <c r="S183" i="58"/>
  <c r="R183" i="58"/>
  <c r="Q183" i="58"/>
  <c r="O183" i="58"/>
  <c r="S182" i="58"/>
  <c r="R182" i="58"/>
  <c r="Q182" i="58"/>
  <c r="O182" i="58"/>
  <c r="S181" i="58"/>
  <c r="R181" i="58"/>
  <c r="Q181" i="58"/>
  <c r="O181" i="58"/>
  <c r="S180" i="58"/>
  <c r="R180" i="58"/>
  <c r="Q180" i="58"/>
  <c r="O180" i="58"/>
  <c r="S179" i="58"/>
  <c r="R179" i="58"/>
  <c r="Q179" i="58"/>
  <c r="O179" i="58"/>
  <c r="S178" i="58"/>
  <c r="R178" i="58"/>
  <c r="Q178" i="58"/>
  <c r="O178" i="58"/>
  <c r="S177" i="58"/>
  <c r="R177" i="58"/>
  <c r="Q177" i="58"/>
  <c r="O177" i="58"/>
  <c r="S176" i="58"/>
  <c r="R176" i="58"/>
  <c r="Q176" i="58"/>
  <c r="O176" i="58"/>
  <c r="S175" i="58"/>
  <c r="R175" i="58"/>
  <c r="Q175" i="58"/>
  <c r="O175" i="58"/>
  <c r="S174" i="58"/>
  <c r="R174" i="58"/>
  <c r="Q174" i="58"/>
  <c r="O174" i="58"/>
  <c r="S173" i="58"/>
  <c r="R173" i="58"/>
  <c r="Q173" i="58"/>
  <c r="O173" i="58"/>
  <c r="S168" i="58"/>
  <c r="R168" i="58"/>
  <c r="Q168" i="58"/>
  <c r="P168" i="58"/>
  <c r="O168" i="58"/>
  <c r="N168" i="58"/>
  <c r="S167" i="58"/>
  <c r="R167" i="58"/>
  <c r="Q167" i="58"/>
  <c r="O167" i="58"/>
  <c r="S166" i="58"/>
  <c r="R166" i="58"/>
  <c r="Q166" i="58"/>
  <c r="O166" i="58"/>
  <c r="S165" i="58"/>
  <c r="R165" i="58"/>
  <c r="Q165" i="58"/>
  <c r="O165" i="58"/>
  <c r="S164" i="58"/>
  <c r="R164" i="58"/>
  <c r="Q164" i="58"/>
  <c r="O164" i="58"/>
  <c r="S163" i="58"/>
  <c r="R163" i="58"/>
  <c r="Q163" i="58"/>
  <c r="O163" i="58"/>
  <c r="S162" i="58"/>
  <c r="R162" i="58"/>
  <c r="Q162" i="58"/>
  <c r="O162" i="58"/>
  <c r="S161" i="58"/>
  <c r="R161" i="58"/>
  <c r="Q161" i="58"/>
  <c r="O161" i="58"/>
  <c r="S160" i="58"/>
  <c r="R160" i="58"/>
  <c r="Q160" i="58"/>
  <c r="O160" i="58"/>
  <c r="S159" i="58"/>
  <c r="R159" i="58"/>
  <c r="Q159" i="58"/>
  <c r="O159" i="58"/>
  <c r="S158" i="58"/>
  <c r="R158" i="58"/>
  <c r="Q158" i="58"/>
  <c r="O158" i="58"/>
  <c r="S157" i="58"/>
  <c r="R157" i="58"/>
  <c r="Q157" i="58"/>
  <c r="O157" i="58"/>
  <c r="S151" i="58"/>
  <c r="R151" i="58"/>
  <c r="Q151" i="58"/>
  <c r="P151" i="58"/>
  <c r="O151" i="58"/>
  <c r="N151" i="58"/>
  <c r="S150" i="58"/>
  <c r="R150" i="58"/>
  <c r="Q150" i="58"/>
  <c r="O150" i="58"/>
  <c r="S149" i="58"/>
  <c r="R149" i="58"/>
  <c r="Q149" i="58"/>
  <c r="O149" i="58"/>
  <c r="S148" i="58"/>
  <c r="R148" i="58"/>
  <c r="Q148" i="58"/>
  <c r="O148" i="58"/>
  <c r="S147" i="58"/>
  <c r="R147" i="58"/>
  <c r="Q147" i="58"/>
  <c r="O147" i="58"/>
  <c r="S146" i="58"/>
  <c r="R146" i="58"/>
  <c r="Q146" i="58"/>
  <c r="O146" i="58"/>
  <c r="S145" i="58"/>
  <c r="R145" i="58"/>
  <c r="Q145" i="58"/>
  <c r="O145" i="58"/>
  <c r="S144" i="58"/>
  <c r="R144" i="58"/>
  <c r="Q144" i="58"/>
  <c r="O144" i="58"/>
  <c r="S143" i="58"/>
  <c r="R143" i="58"/>
  <c r="Q143" i="58"/>
  <c r="O143" i="58"/>
  <c r="S142" i="58"/>
  <c r="R142" i="58"/>
  <c r="Q142" i="58"/>
  <c r="O142" i="58"/>
  <c r="S141" i="58"/>
  <c r="R141" i="58"/>
  <c r="Q141" i="58"/>
  <c r="O141" i="58"/>
  <c r="S140" i="58"/>
  <c r="R140" i="58"/>
  <c r="Q140" i="58"/>
  <c r="O140" i="58"/>
  <c r="S134" i="58"/>
  <c r="R134" i="58"/>
  <c r="Q134" i="58"/>
  <c r="P134" i="58"/>
  <c r="O134" i="58"/>
  <c r="N134" i="58"/>
  <c r="S133" i="58"/>
  <c r="R133" i="58"/>
  <c r="Q133" i="58"/>
  <c r="O133" i="58"/>
  <c r="S132" i="58"/>
  <c r="R132" i="58"/>
  <c r="Q132" i="58"/>
  <c r="O132" i="58"/>
  <c r="S131" i="58"/>
  <c r="R131" i="58"/>
  <c r="Q131" i="58"/>
  <c r="O131" i="58"/>
  <c r="S130" i="58"/>
  <c r="R130" i="58"/>
  <c r="Q130" i="58"/>
  <c r="O130" i="58"/>
  <c r="S129" i="58"/>
  <c r="R129" i="58"/>
  <c r="Q129" i="58"/>
  <c r="O129" i="58"/>
  <c r="S128" i="58"/>
  <c r="R128" i="58"/>
  <c r="Q128" i="58"/>
  <c r="O128" i="58"/>
  <c r="S127" i="58"/>
  <c r="R127" i="58"/>
  <c r="Q127" i="58"/>
  <c r="O127" i="58"/>
  <c r="S126" i="58"/>
  <c r="R126" i="58"/>
  <c r="Q126" i="58"/>
  <c r="O126" i="58"/>
  <c r="S125" i="58"/>
  <c r="R125" i="58"/>
  <c r="Q125" i="58"/>
  <c r="O125" i="58"/>
  <c r="S124" i="58"/>
  <c r="R124" i="58"/>
  <c r="Q124" i="58"/>
  <c r="O124" i="58"/>
  <c r="S123" i="58"/>
  <c r="R123" i="58"/>
  <c r="Q123" i="58"/>
  <c r="O123" i="58"/>
  <c r="S117" i="58"/>
  <c r="R117" i="58"/>
  <c r="Q117" i="58"/>
  <c r="P117" i="58"/>
  <c r="O117" i="58"/>
  <c r="N117" i="58"/>
  <c r="S116" i="58"/>
  <c r="R116" i="58"/>
  <c r="Q116" i="58"/>
  <c r="O116" i="58"/>
  <c r="S115" i="58"/>
  <c r="R115" i="58"/>
  <c r="Q115" i="58"/>
  <c r="O115" i="58"/>
  <c r="S114" i="58"/>
  <c r="R114" i="58"/>
  <c r="Q114" i="58"/>
  <c r="O114" i="58"/>
  <c r="S113" i="58"/>
  <c r="R113" i="58"/>
  <c r="Q113" i="58"/>
  <c r="O113" i="58"/>
  <c r="S112" i="58"/>
  <c r="R112" i="58"/>
  <c r="Q112" i="58"/>
  <c r="O112" i="58"/>
  <c r="S111" i="58"/>
  <c r="R111" i="58"/>
  <c r="Q111" i="58"/>
  <c r="O111" i="58"/>
  <c r="S110" i="58"/>
  <c r="R110" i="58"/>
  <c r="Q110" i="58"/>
  <c r="O110" i="58"/>
  <c r="S109" i="58"/>
  <c r="R109" i="58"/>
  <c r="Q109" i="58"/>
  <c r="O109" i="58"/>
  <c r="S108" i="58"/>
  <c r="R108" i="58"/>
  <c r="Q108" i="58"/>
  <c r="O108" i="58"/>
  <c r="S107" i="58"/>
  <c r="R107" i="58"/>
  <c r="Q107" i="58"/>
  <c r="O107" i="58"/>
  <c r="S106" i="58"/>
  <c r="R106" i="58"/>
  <c r="Q106" i="58"/>
  <c r="O106" i="58"/>
  <c r="S100" i="58"/>
  <c r="R100" i="58"/>
  <c r="Q100" i="58"/>
  <c r="P100" i="58"/>
  <c r="O100" i="58"/>
  <c r="N100" i="58"/>
  <c r="S99" i="58"/>
  <c r="R99" i="58"/>
  <c r="Q99" i="58"/>
  <c r="O99" i="58"/>
  <c r="S98" i="58"/>
  <c r="R98" i="58"/>
  <c r="Q98" i="58"/>
  <c r="O98" i="58"/>
  <c r="S97" i="58"/>
  <c r="R97" i="58"/>
  <c r="Q97" i="58"/>
  <c r="O97" i="58"/>
  <c r="S96" i="58"/>
  <c r="R96" i="58"/>
  <c r="Q96" i="58"/>
  <c r="O96" i="58"/>
  <c r="S95" i="58"/>
  <c r="R95" i="58"/>
  <c r="Q95" i="58"/>
  <c r="O95" i="58"/>
  <c r="S94" i="58"/>
  <c r="R94" i="58"/>
  <c r="Q94" i="58"/>
  <c r="O94" i="58"/>
  <c r="S93" i="58"/>
  <c r="R93" i="58"/>
  <c r="Q93" i="58"/>
  <c r="O93" i="58"/>
  <c r="S92" i="58"/>
  <c r="R92" i="58"/>
  <c r="Q92" i="58"/>
  <c r="O92" i="58"/>
  <c r="S91" i="58"/>
  <c r="R91" i="58"/>
  <c r="Q91" i="58"/>
  <c r="O91" i="58"/>
  <c r="S90" i="58"/>
  <c r="R90" i="58"/>
  <c r="Q90" i="58"/>
  <c r="O90" i="58"/>
  <c r="S89" i="58"/>
  <c r="R89" i="58"/>
  <c r="Q89" i="58"/>
  <c r="O89" i="58"/>
  <c r="S84" i="58"/>
  <c r="R84" i="58"/>
  <c r="Q84" i="58"/>
  <c r="P84" i="58"/>
  <c r="O84" i="58"/>
  <c r="N84" i="58"/>
  <c r="S83" i="58"/>
  <c r="R83" i="58"/>
  <c r="Q83" i="58"/>
  <c r="O83" i="58"/>
  <c r="S82" i="58"/>
  <c r="R82" i="58"/>
  <c r="Q82" i="58"/>
  <c r="O82" i="58"/>
  <c r="S81" i="58"/>
  <c r="R81" i="58"/>
  <c r="Q81" i="58"/>
  <c r="O81" i="58"/>
  <c r="S80" i="58"/>
  <c r="R80" i="58"/>
  <c r="Q80" i="58"/>
  <c r="O80" i="58"/>
  <c r="S79" i="58"/>
  <c r="R79" i="58"/>
  <c r="Q79" i="58"/>
  <c r="O79" i="58"/>
  <c r="S78" i="58"/>
  <c r="R78" i="58"/>
  <c r="Q78" i="58"/>
  <c r="O78" i="58"/>
  <c r="S77" i="58"/>
  <c r="R77" i="58"/>
  <c r="Q77" i="58"/>
  <c r="O77" i="58"/>
  <c r="S76" i="58"/>
  <c r="R76" i="58"/>
  <c r="Q76" i="58"/>
  <c r="O76" i="58"/>
  <c r="S75" i="58"/>
  <c r="R75" i="58"/>
  <c r="Q75" i="58"/>
  <c r="O75" i="58"/>
  <c r="S74" i="58"/>
  <c r="R74" i="58"/>
  <c r="Q74" i="58"/>
  <c r="O74" i="58"/>
  <c r="S73" i="58"/>
  <c r="R73" i="58"/>
  <c r="Q73" i="58"/>
  <c r="O73" i="58"/>
  <c r="S68" i="58"/>
  <c r="R68" i="58"/>
  <c r="Q68" i="58"/>
  <c r="P68" i="58"/>
  <c r="O68" i="58"/>
  <c r="N68" i="58"/>
  <c r="S67" i="58"/>
  <c r="R67" i="58"/>
  <c r="Q67" i="58"/>
  <c r="O67" i="58"/>
  <c r="S66" i="58"/>
  <c r="R66" i="58"/>
  <c r="Q66" i="58"/>
  <c r="O66" i="58"/>
  <c r="S65" i="58"/>
  <c r="R65" i="58"/>
  <c r="Q65" i="58"/>
  <c r="O65" i="58"/>
  <c r="S64" i="58"/>
  <c r="R64" i="58"/>
  <c r="Q64" i="58"/>
  <c r="O64" i="58"/>
  <c r="S63" i="58"/>
  <c r="R63" i="58"/>
  <c r="Q63" i="58"/>
  <c r="O63" i="58"/>
  <c r="S62" i="58"/>
  <c r="R62" i="58"/>
  <c r="Q62" i="58"/>
  <c r="O62" i="58"/>
  <c r="S61" i="58"/>
  <c r="R61" i="58"/>
  <c r="Q61" i="58"/>
  <c r="O61" i="58"/>
  <c r="S60" i="58"/>
  <c r="R60" i="58"/>
  <c r="Q60" i="58"/>
  <c r="O60" i="58"/>
  <c r="S59" i="58"/>
  <c r="R59" i="58"/>
  <c r="Q59" i="58"/>
  <c r="O59" i="58"/>
  <c r="S58" i="58"/>
  <c r="R58" i="58"/>
  <c r="Q58" i="58"/>
  <c r="O58" i="58"/>
  <c r="S57" i="58"/>
  <c r="R57" i="58"/>
  <c r="Q57" i="58"/>
  <c r="O57" i="58"/>
  <c r="S51" i="58"/>
  <c r="R51" i="58"/>
  <c r="Q51" i="58"/>
  <c r="P51" i="58"/>
  <c r="O51" i="58"/>
  <c r="N51" i="58"/>
  <c r="S50" i="58"/>
  <c r="R50" i="58"/>
  <c r="Q50" i="58"/>
  <c r="O50" i="58"/>
  <c r="S49" i="58"/>
  <c r="R49" i="58"/>
  <c r="Q49" i="58"/>
  <c r="O49" i="58"/>
  <c r="S48" i="58"/>
  <c r="R48" i="58"/>
  <c r="Q48" i="58"/>
  <c r="O48" i="58"/>
  <c r="S47" i="58"/>
  <c r="R47" i="58"/>
  <c r="Q47" i="58"/>
  <c r="O47" i="58"/>
  <c r="S46" i="58"/>
  <c r="R46" i="58"/>
  <c r="Q46" i="58"/>
  <c r="O46" i="58"/>
  <c r="S45" i="58"/>
  <c r="R45" i="58"/>
  <c r="Q45" i="58"/>
  <c r="O45" i="58"/>
  <c r="S44" i="58"/>
  <c r="R44" i="58"/>
  <c r="Q44" i="58"/>
  <c r="O44" i="58"/>
  <c r="S43" i="58"/>
  <c r="R43" i="58"/>
  <c r="Q43" i="58"/>
  <c r="O43" i="58"/>
  <c r="S42" i="58"/>
  <c r="R42" i="58"/>
  <c r="Q42" i="58"/>
  <c r="O42" i="58"/>
  <c r="S41" i="58"/>
  <c r="R41" i="58"/>
  <c r="Q41" i="58"/>
  <c r="O41" i="58"/>
  <c r="S40" i="58"/>
  <c r="R40" i="58"/>
  <c r="Q40" i="58"/>
  <c r="O40" i="58"/>
  <c r="S34" i="58"/>
  <c r="R34" i="58"/>
  <c r="Q34" i="58"/>
  <c r="P34" i="58"/>
  <c r="O34" i="58"/>
  <c r="N34" i="58"/>
  <c r="S33" i="58"/>
  <c r="R33" i="58"/>
  <c r="Q33" i="58"/>
  <c r="O33" i="58"/>
  <c r="G33" i="58"/>
  <c r="E33" i="58"/>
  <c r="C33" i="58"/>
  <c r="S32" i="58"/>
  <c r="R32" i="58"/>
  <c r="Q32" i="58"/>
  <c r="O32" i="58"/>
  <c r="E32" i="58"/>
  <c r="C32" i="58"/>
  <c r="S31" i="58"/>
  <c r="R31" i="58"/>
  <c r="Q31" i="58"/>
  <c r="O31" i="58"/>
  <c r="E31" i="58"/>
  <c r="C31" i="58"/>
  <c r="S30" i="58"/>
  <c r="R30" i="58"/>
  <c r="Q30" i="58"/>
  <c r="O30" i="58"/>
  <c r="E30" i="58"/>
  <c r="C30" i="58"/>
  <c r="S29" i="58"/>
  <c r="R29" i="58"/>
  <c r="Q29" i="58"/>
  <c r="O29" i="58"/>
  <c r="E29" i="58"/>
  <c r="C29" i="58"/>
  <c r="S28" i="58"/>
  <c r="R28" i="58"/>
  <c r="Q28" i="58"/>
  <c r="O28" i="58"/>
  <c r="E28" i="58"/>
  <c r="C28" i="58"/>
  <c r="S27" i="58"/>
  <c r="R27" i="58"/>
  <c r="Q27" i="58"/>
  <c r="O27" i="58"/>
  <c r="E27" i="58"/>
  <c r="C27" i="58"/>
  <c r="S26" i="58"/>
  <c r="R26" i="58"/>
  <c r="Q26" i="58"/>
  <c r="O26" i="58"/>
  <c r="E26" i="58"/>
  <c r="C26" i="58"/>
  <c r="S25" i="58"/>
  <c r="R25" i="58"/>
  <c r="Q25" i="58"/>
  <c r="O25" i="58"/>
  <c r="E25" i="58"/>
  <c r="C25" i="58"/>
  <c r="S24" i="58"/>
  <c r="R24" i="58"/>
  <c r="Q24" i="58"/>
  <c r="O24" i="58"/>
  <c r="E24" i="58"/>
  <c r="C24" i="58"/>
  <c r="S23" i="58"/>
  <c r="R23" i="58"/>
  <c r="Q23" i="58"/>
  <c r="O23" i="58"/>
  <c r="E23" i="58"/>
  <c r="C23" i="58"/>
  <c r="E22" i="58"/>
  <c r="C22" i="58"/>
  <c r="S18" i="58"/>
  <c r="R18" i="58"/>
  <c r="Q18" i="58"/>
  <c r="P18" i="58"/>
  <c r="O18" i="58"/>
  <c r="N18" i="58"/>
  <c r="S17" i="58"/>
  <c r="R17" i="58"/>
  <c r="Q17" i="58"/>
  <c r="O17" i="58"/>
  <c r="S16" i="58"/>
  <c r="R16" i="58"/>
  <c r="Q16" i="58"/>
  <c r="O16" i="58"/>
  <c r="S15" i="58"/>
  <c r="R15" i="58"/>
  <c r="Q15" i="58"/>
  <c r="O15" i="58"/>
  <c r="H15" i="58"/>
  <c r="G15" i="58"/>
  <c r="F15" i="58"/>
  <c r="E15" i="58"/>
  <c r="D15" i="58"/>
  <c r="C15" i="58"/>
  <c r="S14" i="58"/>
  <c r="R14" i="58"/>
  <c r="Q14" i="58"/>
  <c r="O14" i="58"/>
  <c r="H14" i="58"/>
  <c r="G14" i="58"/>
  <c r="F14" i="58"/>
  <c r="D14" i="58"/>
  <c r="S13" i="58"/>
  <c r="R13" i="58"/>
  <c r="Q13" i="58"/>
  <c r="O13" i="58"/>
  <c r="H13" i="58"/>
  <c r="G13" i="58"/>
  <c r="F13" i="58"/>
  <c r="D13" i="58"/>
  <c r="S12" i="58"/>
  <c r="R12" i="58"/>
  <c r="Q12" i="58"/>
  <c r="O12" i="58"/>
  <c r="H12" i="58"/>
  <c r="G12" i="58"/>
  <c r="F12" i="58"/>
  <c r="D12" i="58"/>
  <c r="S11" i="58"/>
  <c r="R11" i="58"/>
  <c r="Q11" i="58"/>
  <c r="O11" i="58"/>
  <c r="H11" i="58"/>
  <c r="G11" i="58"/>
  <c r="F11" i="58"/>
  <c r="D11" i="58"/>
  <c r="S10" i="58"/>
  <c r="R10" i="58"/>
  <c r="Q10" i="58"/>
  <c r="O10" i="58"/>
  <c r="H10" i="58"/>
  <c r="G10" i="58"/>
  <c r="F10" i="58"/>
  <c r="D10" i="58"/>
  <c r="S9" i="58"/>
  <c r="R9" i="58"/>
  <c r="Q9" i="58"/>
  <c r="O9" i="58"/>
  <c r="H9" i="58"/>
  <c r="G9" i="58"/>
  <c r="F9" i="58"/>
  <c r="D9" i="58"/>
  <c r="S8" i="58"/>
  <c r="R8" i="58"/>
  <c r="Q8" i="58"/>
  <c r="O8" i="58"/>
  <c r="H8" i="58"/>
  <c r="G8" i="58"/>
  <c r="F8" i="58"/>
  <c r="D8" i="58"/>
  <c r="S7" i="58"/>
  <c r="R7" i="58"/>
  <c r="Q7" i="58"/>
  <c r="O7" i="58"/>
  <c r="H7" i="58"/>
  <c r="G7" i="58"/>
  <c r="F7" i="58"/>
  <c r="D7" i="58"/>
  <c r="H6" i="58"/>
  <c r="G6" i="58"/>
  <c r="F6" i="58"/>
  <c r="D6" i="58"/>
  <c r="H5" i="58"/>
  <c r="G5" i="58"/>
  <c r="F5" i="58"/>
  <c r="D5" i="58"/>
  <c r="H4" i="58"/>
  <c r="G4" i="58"/>
  <c r="F4" i="58"/>
  <c r="D4" i="58"/>
  <c r="G23" i="48"/>
  <c r="F23" i="48"/>
  <c r="E23" i="48"/>
  <c r="D23" i="48"/>
  <c r="C23" i="48"/>
  <c r="G22" i="48"/>
  <c r="F22" i="48"/>
  <c r="D22" i="48"/>
  <c r="C22" i="48"/>
  <c r="G21" i="48"/>
  <c r="F21" i="48"/>
  <c r="D21" i="48"/>
  <c r="C21" i="48"/>
  <c r="G20" i="48"/>
  <c r="F20" i="48"/>
  <c r="D20" i="48"/>
  <c r="C20" i="48"/>
  <c r="G19" i="48"/>
  <c r="F19" i="48"/>
  <c r="D19" i="48"/>
  <c r="C19" i="48"/>
  <c r="G18" i="48"/>
  <c r="F18" i="48"/>
  <c r="D18" i="48"/>
  <c r="C18" i="48"/>
  <c r="G17" i="48"/>
  <c r="F17" i="48"/>
  <c r="D17" i="48"/>
  <c r="C17" i="48"/>
  <c r="G16" i="48"/>
  <c r="F16" i="48"/>
  <c r="D16" i="48"/>
  <c r="C16" i="48"/>
  <c r="G15" i="48"/>
  <c r="F15" i="48"/>
  <c r="D15" i="48"/>
  <c r="C15" i="48"/>
  <c r="G14" i="48"/>
  <c r="F14" i="48"/>
  <c r="D14" i="48"/>
  <c r="C14" i="48"/>
  <c r="G13" i="48"/>
  <c r="F13" i="48"/>
  <c r="D13" i="48"/>
  <c r="C13" i="48"/>
  <c r="G12" i="48"/>
  <c r="F12" i="48"/>
  <c r="D12" i="48"/>
  <c r="C12" i="48"/>
  <c r="G11" i="48"/>
  <c r="F11" i="48"/>
  <c r="D11" i="48"/>
  <c r="C11" i="48"/>
  <c r="G10" i="48"/>
  <c r="F10" i="48"/>
  <c r="D10" i="48"/>
  <c r="C10" i="48"/>
  <c r="G9" i="48"/>
  <c r="F9" i="48"/>
  <c r="D9" i="48"/>
  <c r="C9" i="48"/>
  <c r="G8" i="48"/>
  <c r="F8" i="48"/>
  <c r="D8" i="48"/>
  <c r="C8" i="48"/>
  <c r="G7" i="48"/>
  <c r="F7" i="48"/>
  <c r="D7" i="48"/>
  <c r="C7" i="48"/>
  <c r="G6" i="48"/>
  <c r="F6" i="48"/>
  <c r="D6" i="48"/>
  <c r="C6" i="48"/>
  <c r="G5" i="48"/>
  <c r="F5" i="48"/>
  <c r="D5" i="48"/>
  <c r="C5" i="48"/>
  <c r="G4" i="48"/>
  <c r="F4" i="48"/>
  <c r="D4" i="48"/>
  <c r="C4" i="48"/>
  <c r="E23" i="117"/>
  <c r="D23" i="117"/>
  <c r="C23" i="117"/>
  <c r="E22" i="117"/>
  <c r="D22" i="117"/>
  <c r="C22" i="117"/>
  <c r="E21" i="117"/>
  <c r="D21" i="117"/>
  <c r="C21" i="117"/>
  <c r="E20" i="117"/>
  <c r="D20" i="117"/>
  <c r="C20" i="117"/>
  <c r="E19" i="117"/>
  <c r="D19" i="117"/>
  <c r="C19" i="117"/>
  <c r="E18" i="117"/>
  <c r="D18" i="117"/>
  <c r="C18" i="117"/>
  <c r="E17" i="117"/>
  <c r="D17" i="117"/>
  <c r="C17" i="117"/>
  <c r="E16" i="117"/>
  <c r="D16" i="117"/>
  <c r="C16" i="117"/>
  <c r="E15" i="117"/>
  <c r="D15" i="117"/>
  <c r="C15" i="117"/>
  <c r="E14" i="117"/>
  <c r="D14" i="117"/>
  <c r="C14" i="117"/>
  <c r="E13" i="117"/>
  <c r="D13" i="117"/>
  <c r="C13" i="117"/>
  <c r="E12" i="117"/>
  <c r="D12" i="117"/>
  <c r="C12" i="117"/>
  <c r="E11" i="117"/>
  <c r="D11" i="117"/>
  <c r="C11" i="117"/>
  <c r="E10" i="117"/>
  <c r="D10" i="117"/>
  <c r="C10" i="117"/>
  <c r="E9" i="117"/>
  <c r="D9" i="117"/>
  <c r="C9" i="117"/>
  <c r="E8" i="117"/>
  <c r="D8" i="117"/>
  <c r="C8" i="117"/>
  <c r="E7" i="117"/>
  <c r="D7" i="117"/>
  <c r="C7" i="117"/>
  <c r="E6" i="117"/>
  <c r="D6" i="117"/>
  <c r="C6" i="117"/>
  <c r="E5" i="117"/>
  <c r="D5" i="117"/>
  <c r="C5" i="117"/>
  <c r="E4" i="117"/>
  <c r="D4" i="117"/>
  <c r="C4" i="117"/>
  <c r="E23" i="116"/>
  <c r="D23" i="116"/>
  <c r="C23" i="116"/>
  <c r="E22" i="116"/>
  <c r="C22" i="116"/>
  <c r="E21" i="116"/>
  <c r="C21" i="116"/>
  <c r="E20" i="116"/>
  <c r="C20" i="116"/>
  <c r="E19" i="116"/>
  <c r="C19" i="116"/>
  <c r="E18" i="116"/>
  <c r="C18" i="116"/>
  <c r="E17" i="116"/>
  <c r="C17" i="116"/>
  <c r="E16" i="116"/>
  <c r="C16" i="116"/>
  <c r="E15" i="116"/>
  <c r="C15" i="116"/>
  <c r="E14" i="116"/>
  <c r="C14" i="116"/>
  <c r="E13" i="116"/>
  <c r="C13" i="116"/>
  <c r="E12" i="116"/>
  <c r="C12" i="116"/>
  <c r="E11" i="116"/>
  <c r="C11" i="116"/>
  <c r="E10" i="116"/>
  <c r="C10" i="116"/>
  <c r="E9" i="116"/>
  <c r="C9" i="116"/>
  <c r="E8" i="116"/>
  <c r="C8" i="116"/>
  <c r="E7" i="116"/>
  <c r="C7" i="116"/>
  <c r="E6" i="116"/>
  <c r="C6" i="116"/>
  <c r="E5" i="116"/>
  <c r="C5" i="116"/>
  <c r="E4" i="116"/>
  <c r="C4" i="116"/>
  <c r="J68" i="103"/>
  <c r="I68" i="103"/>
  <c r="J67" i="103"/>
  <c r="J66" i="103"/>
  <c r="J65" i="103"/>
  <c r="J64" i="103"/>
  <c r="J63" i="103"/>
  <c r="J62" i="103"/>
  <c r="J61" i="103"/>
  <c r="J60" i="103"/>
  <c r="J59" i="103"/>
  <c r="J58" i="103"/>
  <c r="J57" i="103"/>
  <c r="J56" i="103"/>
  <c r="J55" i="103"/>
  <c r="J54" i="103"/>
  <c r="J53" i="103"/>
  <c r="J52" i="103"/>
  <c r="J51" i="103"/>
  <c r="J50" i="103"/>
  <c r="J49" i="103"/>
  <c r="J23" i="103"/>
  <c r="I23" i="103"/>
  <c r="H23" i="103"/>
  <c r="G23" i="103"/>
  <c r="E23" i="103"/>
  <c r="D23" i="103"/>
  <c r="C23" i="103"/>
  <c r="E22" i="103"/>
  <c r="C22" i="103"/>
  <c r="E21" i="103"/>
  <c r="C21" i="103"/>
  <c r="E20" i="103"/>
  <c r="C20" i="103"/>
  <c r="E19" i="103"/>
  <c r="C19" i="103"/>
  <c r="E18" i="103"/>
  <c r="C18" i="103"/>
  <c r="E17" i="103"/>
  <c r="C17" i="103"/>
  <c r="E16" i="103"/>
  <c r="C16" i="103"/>
  <c r="E15" i="103"/>
  <c r="C15" i="103"/>
  <c r="E14" i="103"/>
  <c r="C14" i="103"/>
  <c r="E13" i="103"/>
  <c r="C13" i="103"/>
  <c r="E12" i="103"/>
  <c r="C12" i="103"/>
  <c r="E11" i="103"/>
  <c r="C11" i="103"/>
  <c r="E10" i="103"/>
  <c r="C10" i="103"/>
  <c r="E9" i="103"/>
  <c r="C9" i="103"/>
  <c r="E8" i="103"/>
  <c r="C8" i="103"/>
  <c r="E7" i="103"/>
  <c r="C7" i="103"/>
  <c r="E6" i="103"/>
  <c r="C6" i="103"/>
  <c r="E5" i="103"/>
  <c r="C5" i="103"/>
  <c r="E4" i="103"/>
  <c r="C4" i="103"/>
  <c r="E23" i="102"/>
  <c r="D23" i="102"/>
  <c r="C23" i="102"/>
  <c r="E22" i="102"/>
  <c r="E21" i="102"/>
  <c r="E20" i="102"/>
  <c r="E19" i="102"/>
  <c r="E18" i="102"/>
  <c r="E17" i="102"/>
  <c r="E16" i="102"/>
  <c r="E15" i="102"/>
  <c r="E14" i="102"/>
  <c r="E13" i="102"/>
  <c r="E12" i="102"/>
  <c r="E11" i="102"/>
  <c r="E10" i="102"/>
  <c r="E9" i="102"/>
  <c r="E8" i="102"/>
  <c r="E7" i="102"/>
  <c r="E6" i="102"/>
  <c r="E5" i="102"/>
  <c r="E4" i="102"/>
  <c r="L24" i="57"/>
  <c r="K24" i="57"/>
  <c r="J24" i="57"/>
  <c r="I24" i="57"/>
  <c r="H24" i="57"/>
  <c r="G24" i="57"/>
  <c r="F24" i="57"/>
  <c r="E24" i="57"/>
  <c r="D24" i="57"/>
  <c r="C24" i="57"/>
  <c r="L23" i="57"/>
  <c r="K23" i="57"/>
  <c r="J23" i="57"/>
  <c r="H23" i="57"/>
  <c r="F23" i="57"/>
  <c r="D23" i="57"/>
  <c r="L22" i="57"/>
  <c r="K22" i="57"/>
  <c r="J22" i="57"/>
  <c r="H22" i="57"/>
  <c r="F22" i="57"/>
  <c r="D22" i="57"/>
  <c r="L21" i="57"/>
  <c r="K21" i="57"/>
  <c r="J21" i="57"/>
  <c r="H21" i="57"/>
  <c r="F21" i="57"/>
  <c r="D21" i="57"/>
  <c r="L20" i="57"/>
  <c r="K20" i="57"/>
  <c r="J20" i="57"/>
  <c r="H20" i="57"/>
  <c r="F20" i="57"/>
  <c r="D20" i="57"/>
  <c r="L19" i="57"/>
  <c r="K19" i="57"/>
  <c r="J19" i="57"/>
  <c r="H19" i="57"/>
  <c r="F19" i="57"/>
  <c r="D19" i="57"/>
  <c r="L18" i="57"/>
  <c r="K18" i="57"/>
  <c r="J18" i="57"/>
  <c r="H18" i="57"/>
  <c r="F18" i="57"/>
  <c r="D18" i="57"/>
  <c r="L17" i="57"/>
  <c r="K17" i="57"/>
  <c r="J17" i="57"/>
  <c r="H17" i="57"/>
  <c r="F17" i="57"/>
  <c r="D17" i="57"/>
  <c r="L16" i="57"/>
  <c r="K16" i="57"/>
  <c r="J16" i="57"/>
  <c r="H16" i="57"/>
  <c r="F16" i="57"/>
  <c r="D16" i="57"/>
  <c r="L15" i="57"/>
  <c r="K15" i="57"/>
  <c r="J15" i="57"/>
  <c r="H15" i="57"/>
  <c r="F15" i="57"/>
  <c r="D15" i="57"/>
  <c r="L14" i="57"/>
  <c r="K14" i="57"/>
  <c r="J14" i="57"/>
  <c r="H14" i="57"/>
  <c r="F14" i="57"/>
  <c r="D14" i="57"/>
  <c r="L13" i="57"/>
  <c r="K13" i="57"/>
  <c r="J13" i="57"/>
  <c r="H13" i="57"/>
  <c r="F13" i="57"/>
  <c r="D13" i="57"/>
  <c r="L12" i="57"/>
  <c r="K12" i="57"/>
  <c r="J12" i="57"/>
  <c r="H12" i="57"/>
  <c r="F12" i="57"/>
  <c r="D12" i="57"/>
  <c r="L11" i="57"/>
  <c r="K11" i="57"/>
  <c r="J11" i="57"/>
  <c r="H11" i="57"/>
  <c r="F11" i="57"/>
  <c r="D11" i="57"/>
  <c r="L10" i="57"/>
  <c r="K10" i="57"/>
  <c r="J10" i="57"/>
  <c r="H10" i="57"/>
  <c r="F10" i="57"/>
  <c r="D10" i="57"/>
  <c r="L9" i="57"/>
  <c r="K9" i="57"/>
  <c r="J9" i="57"/>
  <c r="H9" i="57"/>
  <c r="F9" i="57"/>
  <c r="D9" i="57"/>
  <c r="L8" i="57"/>
  <c r="K8" i="57"/>
  <c r="J8" i="57"/>
  <c r="H8" i="57"/>
  <c r="F8" i="57"/>
  <c r="D8" i="57"/>
  <c r="L7" i="57"/>
  <c r="K7" i="57"/>
  <c r="J7" i="57"/>
  <c r="H7" i="57"/>
  <c r="F7" i="57"/>
  <c r="D7" i="57"/>
  <c r="L6" i="57"/>
  <c r="K6" i="57"/>
  <c r="J6" i="57"/>
  <c r="H6" i="57"/>
  <c r="F6" i="57"/>
  <c r="D6" i="57"/>
  <c r="L5" i="57"/>
  <c r="K5" i="57"/>
  <c r="J5" i="57"/>
  <c r="H5" i="57"/>
  <c r="F5" i="57"/>
  <c r="D5" i="57"/>
  <c r="G12" i="7"/>
  <c r="F12" i="7"/>
  <c r="D12" i="7"/>
  <c r="B12" i="7"/>
  <c r="G11" i="7"/>
  <c r="F11" i="7"/>
  <c r="E11" i="7"/>
  <c r="C11" i="7"/>
  <c r="G10" i="7"/>
  <c r="F10" i="7"/>
  <c r="E10" i="7"/>
  <c r="C10" i="7"/>
  <c r="G9" i="7"/>
  <c r="F9" i="7"/>
  <c r="E9" i="7"/>
  <c r="C9" i="7"/>
  <c r="G8" i="7"/>
  <c r="F8" i="7"/>
  <c r="E8" i="7"/>
  <c r="C8" i="7"/>
  <c r="P24" i="56"/>
  <c r="O24" i="56"/>
  <c r="N24" i="56"/>
  <c r="M24" i="56"/>
  <c r="L24" i="56"/>
  <c r="K24" i="56"/>
  <c r="J24" i="56"/>
  <c r="I24" i="56"/>
  <c r="H24" i="56"/>
  <c r="G24" i="56"/>
  <c r="F24" i="56"/>
  <c r="E24" i="56"/>
  <c r="D24" i="56"/>
  <c r="C24" i="56"/>
  <c r="P23" i="56"/>
  <c r="O23" i="56"/>
  <c r="N23" i="56"/>
  <c r="L23" i="56"/>
  <c r="J23" i="56"/>
  <c r="H23" i="56"/>
  <c r="F23" i="56"/>
  <c r="D23" i="56"/>
  <c r="P22" i="56"/>
  <c r="O22" i="56"/>
  <c r="N22" i="56"/>
  <c r="L22" i="56"/>
  <c r="J22" i="56"/>
  <c r="H22" i="56"/>
  <c r="F22" i="56"/>
  <c r="D22" i="56"/>
  <c r="P21" i="56"/>
  <c r="O21" i="56"/>
  <c r="N21" i="56"/>
  <c r="L21" i="56"/>
  <c r="J21" i="56"/>
  <c r="H21" i="56"/>
  <c r="F21" i="56"/>
  <c r="D21" i="56"/>
  <c r="P20" i="56"/>
  <c r="O20" i="56"/>
  <c r="N20" i="56"/>
  <c r="L20" i="56"/>
  <c r="J20" i="56"/>
  <c r="H20" i="56"/>
  <c r="F20" i="56"/>
  <c r="D20" i="56"/>
  <c r="P19" i="56"/>
  <c r="O19" i="56"/>
  <c r="N19" i="56"/>
  <c r="L19" i="56"/>
  <c r="J19" i="56"/>
  <c r="H19" i="56"/>
  <c r="F19" i="56"/>
  <c r="D19" i="56"/>
  <c r="P18" i="56"/>
  <c r="O18" i="56"/>
  <c r="N18" i="56"/>
  <c r="L18" i="56"/>
  <c r="J18" i="56"/>
  <c r="H18" i="56"/>
  <c r="F18" i="56"/>
  <c r="D18" i="56"/>
  <c r="P17" i="56"/>
  <c r="O17" i="56"/>
  <c r="N17" i="56"/>
  <c r="L17" i="56"/>
  <c r="J17" i="56"/>
  <c r="H17" i="56"/>
  <c r="F17" i="56"/>
  <c r="D17" i="56"/>
  <c r="P16" i="56"/>
  <c r="O16" i="56"/>
  <c r="N16" i="56"/>
  <c r="L16" i="56"/>
  <c r="J16" i="56"/>
  <c r="H16" i="56"/>
  <c r="F16" i="56"/>
  <c r="D16" i="56"/>
  <c r="P15" i="56"/>
  <c r="O15" i="56"/>
  <c r="N15" i="56"/>
  <c r="L15" i="56"/>
  <c r="J15" i="56"/>
  <c r="H15" i="56"/>
  <c r="F15" i="56"/>
  <c r="D15" i="56"/>
  <c r="P14" i="56"/>
  <c r="O14" i="56"/>
  <c r="N14" i="56"/>
  <c r="L14" i="56"/>
  <c r="J14" i="56"/>
  <c r="H14" i="56"/>
  <c r="F14" i="56"/>
  <c r="D14" i="56"/>
  <c r="P13" i="56"/>
  <c r="O13" i="56"/>
  <c r="N13" i="56"/>
  <c r="L13" i="56"/>
  <c r="J13" i="56"/>
  <c r="H13" i="56"/>
  <c r="F13" i="56"/>
  <c r="D13" i="56"/>
  <c r="P12" i="56"/>
  <c r="O12" i="56"/>
  <c r="N12" i="56"/>
  <c r="L12" i="56"/>
  <c r="J12" i="56"/>
  <c r="H12" i="56"/>
  <c r="F12" i="56"/>
  <c r="D12" i="56"/>
  <c r="P11" i="56"/>
  <c r="O11" i="56"/>
  <c r="N11" i="56"/>
  <c r="L11" i="56"/>
  <c r="J11" i="56"/>
  <c r="H11" i="56"/>
  <c r="F11" i="56"/>
  <c r="D11" i="56"/>
  <c r="P10" i="56"/>
  <c r="O10" i="56"/>
  <c r="N10" i="56"/>
  <c r="L10" i="56"/>
  <c r="J10" i="56"/>
  <c r="H10" i="56"/>
  <c r="F10" i="56"/>
  <c r="D10" i="56"/>
  <c r="P9" i="56"/>
  <c r="O9" i="56"/>
  <c r="N9" i="56"/>
  <c r="L9" i="56"/>
  <c r="J9" i="56"/>
  <c r="H9" i="56"/>
  <c r="F9" i="56"/>
  <c r="D9" i="56"/>
  <c r="P8" i="56"/>
  <c r="O8" i="56"/>
  <c r="N8" i="56"/>
  <c r="L8" i="56"/>
  <c r="J8" i="56"/>
  <c r="H8" i="56"/>
  <c r="F8" i="56"/>
  <c r="D8" i="56"/>
  <c r="P7" i="56"/>
  <c r="O7" i="56"/>
  <c r="N7" i="56"/>
  <c r="L7" i="56"/>
  <c r="J7" i="56"/>
  <c r="H7" i="56"/>
  <c r="F7" i="56"/>
  <c r="D7" i="56"/>
  <c r="P6" i="56"/>
  <c r="O6" i="56"/>
  <c r="N6" i="56"/>
  <c r="L6" i="56"/>
  <c r="J6" i="56"/>
  <c r="H6" i="56"/>
  <c r="F6" i="56"/>
  <c r="D6" i="56"/>
  <c r="P5" i="56"/>
  <c r="O5" i="56"/>
  <c r="N5" i="56"/>
  <c r="L5" i="56"/>
  <c r="J5" i="56"/>
  <c r="H5" i="56"/>
  <c r="F5" i="56"/>
  <c r="D5" i="56"/>
  <c r="E23" i="121"/>
  <c r="D23" i="121"/>
  <c r="C23" i="121"/>
  <c r="E22" i="121"/>
  <c r="E21" i="121"/>
  <c r="E20" i="121"/>
  <c r="E19" i="121"/>
  <c r="E18" i="121"/>
  <c r="E17" i="121"/>
  <c r="E16" i="121"/>
  <c r="E15" i="121"/>
  <c r="E14" i="121"/>
  <c r="E13" i="121"/>
  <c r="E12" i="121"/>
  <c r="E11" i="121"/>
  <c r="E10" i="121"/>
  <c r="E9" i="121"/>
  <c r="E8" i="121"/>
  <c r="E7" i="121"/>
  <c r="E6" i="121"/>
  <c r="E5" i="121"/>
  <c r="E4" i="121"/>
  <c r="R244" i="55"/>
  <c r="Q244" i="55"/>
  <c r="P244" i="55"/>
  <c r="O244" i="55"/>
  <c r="N244" i="55"/>
  <c r="M244" i="55"/>
  <c r="R243" i="55"/>
  <c r="Q243" i="55"/>
  <c r="P243" i="55"/>
  <c r="N243" i="55"/>
  <c r="R242" i="55"/>
  <c r="Q242" i="55"/>
  <c r="P242" i="55"/>
  <c r="N242" i="55"/>
  <c r="R241" i="55"/>
  <c r="Q241" i="55"/>
  <c r="P241" i="55"/>
  <c r="N241" i="55"/>
  <c r="R240" i="55"/>
  <c r="Q240" i="55"/>
  <c r="P240" i="55"/>
  <c r="N240" i="55"/>
  <c r="R239" i="55"/>
  <c r="Q239" i="55"/>
  <c r="P239" i="55"/>
  <c r="N239" i="55"/>
  <c r="R238" i="55"/>
  <c r="Q238" i="55"/>
  <c r="P238" i="55"/>
  <c r="N238" i="55"/>
  <c r="R232" i="55"/>
  <c r="Q232" i="55"/>
  <c r="P232" i="55"/>
  <c r="O232" i="55"/>
  <c r="N232" i="55"/>
  <c r="M232" i="55"/>
  <c r="R231" i="55"/>
  <c r="Q231" i="55"/>
  <c r="P231" i="55"/>
  <c r="N231" i="55"/>
  <c r="R230" i="55"/>
  <c r="Q230" i="55"/>
  <c r="P230" i="55"/>
  <c r="N230" i="55"/>
  <c r="R229" i="55"/>
  <c r="Q229" i="55"/>
  <c r="P229" i="55"/>
  <c r="N229" i="55"/>
  <c r="R228" i="55"/>
  <c r="Q228" i="55"/>
  <c r="P228" i="55"/>
  <c r="N228" i="55"/>
  <c r="R227" i="55"/>
  <c r="Q227" i="55"/>
  <c r="P227" i="55"/>
  <c r="N227" i="55"/>
  <c r="R226" i="55"/>
  <c r="Q226" i="55"/>
  <c r="P226" i="55"/>
  <c r="N226" i="55"/>
  <c r="R220" i="55"/>
  <c r="Q220" i="55"/>
  <c r="P220" i="55"/>
  <c r="O220" i="55"/>
  <c r="N220" i="55"/>
  <c r="M220" i="55"/>
  <c r="R219" i="55"/>
  <c r="Q219" i="55"/>
  <c r="P219" i="55"/>
  <c r="N219" i="55"/>
  <c r="R218" i="55"/>
  <c r="Q218" i="55"/>
  <c r="P218" i="55"/>
  <c r="N218" i="55"/>
  <c r="R217" i="55"/>
  <c r="Q217" i="55"/>
  <c r="P217" i="55"/>
  <c r="N217" i="55"/>
  <c r="R216" i="55"/>
  <c r="Q216" i="55"/>
  <c r="P216" i="55"/>
  <c r="N216" i="55"/>
  <c r="R215" i="55"/>
  <c r="Q215" i="55"/>
  <c r="P215" i="55"/>
  <c r="N215" i="55"/>
  <c r="R214" i="55"/>
  <c r="Q214" i="55"/>
  <c r="P214" i="55"/>
  <c r="N214" i="55"/>
  <c r="R208" i="55"/>
  <c r="Q208" i="55"/>
  <c r="P208" i="55"/>
  <c r="O208" i="55"/>
  <c r="N208" i="55"/>
  <c r="M208" i="55"/>
  <c r="R207" i="55"/>
  <c r="Q207" i="55"/>
  <c r="P207" i="55"/>
  <c r="N207" i="55"/>
  <c r="R206" i="55"/>
  <c r="Q206" i="55"/>
  <c r="P206" i="55"/>
  <c r="N206" i="55"/>
  <c r="R205" i="55"/>
  <c r="Q205" i="55"/>
  <c r="P205" i="55"/>
  <c r="N205" i="55"/>
  <c r="R204" i="55"/>
  <c r="Q204" i="55"/>
  <c r="P204" i="55"/>
  <c r="N204" i="55"/>
  <c r="R203" i="55"/>
  <c r="Q203" i="55"/>
  <c r="P203" i="55"/>
  <c r="N203" i="55"/>
  <c r="R202" i="55"/>
  <c r="Q202" i="55"/>
  <c r="P202" i="55"/>
  <c r="N202" i="55"/>
  <c r="R196" i="55"/>
  <c r="Q196" i="55"/>
  <c r="P196" i="55"/>
  <c r="O196" i="55"/>
  <c r="N196" i="55"/>
  <c r="M196" i="55"/>
  <c r="R195" i="55"/>
  <c r="Q195" i="55"/>
  <c r="P195" i="55"/>
  <c r="N195" i="55"/>
  <c r="R194" i="55"/>
  <c r="Q194" i="55"/>
  <c r="P194" i="55"/>
  <c r="N194" i="55"/>
  <c r="R193" i="55"/>
  <c r="Q193" i="55"/>
  <c r="P193" i="55"/>
  <c r="N193" i="55"/>
  <c r="R192" i="55"/>
  <c r="Q192" i="55"/>
  <c r="P192" i="55"/>
  <c r="N192" i="55"/>
  <c r="R191" i="55"/>
  <c r="Q191" i="55"/>
  <c r="P191" i="55"/>
  <c r="N191" i="55"/>
  <c r="R190" i="55"/>
  <c r="Q190" i="55"/>
  <c r="P190" i="55"/>
  <c r="N190" i="55"/>
  <c r="R183" i="55"/>
  <c r="Q183" i="55"/>
  <c r="P183" i="55"/>
  <c r="O183" i="55"/>
  <c r="N183" i="55"/>
  <c r="M183" i="55"/>
  <c r="R182" i="55"/>
  <c r="Q182" i="55"/>
  <c r="P182" i="55"/>
  <c r="N182" i="55"/>
  <c r="R181" i="55"/>
  <c r="Q181" i="55"/>
  <c r="P181" i="55"/>
  <c r="N181" i="55"/>
  <c r="R180" i="55"/>
  <c r="Q180" i="55"/>
  <c r="P180" i="55"/>
  <c r="N180" i="55"/>
  <c r="R179" i="55"/>
  <c r="Q179" i="55"/>
  <c r="P179" i="55"/>
  <c r="N179" i="55"/>
  <c r="R178" i="55"/>
  <c r="Q178" i="55"/>
  <c r="P178" i="55"/>
  <c r="N178" i="55"/>
  <c r="R177" i="55"/>
  <c r="Q177" i="55"/>
  <c r="P177" i="55"/>
  <c r="N177" i="55"/>
  <c r="R171" i="55"/>
  <c r="Q171" i="55"/>
  <c r="P171" i="55"/>
  <c r="O171" i="55"/>
  <c r="N171" i="55"/>
  <c r="M171" i="55"/>
  <c r="R170" i="55"/>
  <c r="Q170" i="55"/>
  <c r="P170" i="55"/>
  <c r="N170" i="55"/>
  <c r="R169" i="55"/>
  <c r="Q169" i="55"/>
  <c r="P169" i="55"/>
  <c r="N169" i="55"/>
  <c r="R168" i="55"/>
  <c r="Q168" i="55"/>
  <c r="P168" i="55"/>
  <c r="N168" i="55"/>
  <c r="R167" i="55"/>
  <c r="Q167" i="55"/>
  <c r="P167" i="55"/>
  <c r="N167" i="55"/>
  <c r="R166" i="55"/>
  <c r="Q166" i="55"/>
  <c r="P166" i="55"/>
  <c r="N166" i="55"/>
  <c r="R165" i="55"/>
  <c r="Q165" i="55"/>
  <c r="P165" i="55"/>
  <c r="N165" i="55"/>
  <c r="R159" i="55"/>
  <c r="Q159" i="55"/>
  <c r="P159" i="55"/>
  <c r="O159" i="55"/>
  <c r="N159" i="55"/>
  <c r="M159" i="55"/>
  <c r="R158" i="55"/>
  <c r="Q158" i="55"/>
  <c r="P158" i="55"/>
  <c r="N158" i="55"/>
  <c r="R157" i="55"/>
  <c r="Q157" i="55"/>
  <c r="P157" i="55"/>
  <c r="N157" i="55"/>
  <c r="R156" i="55"/>
  <c r="Q156" i="55"/>
  <c r="P156" i="55"/>
  <c r="N156" i="55"/>
  <c r="R155" i="55"/>
  <c r="Q155" i="55"/>
  <c r="P155" i="55"/>
  <c r="N155" i="55"/>
  <c r="R154" i="55"/>
  <c r="Q154" i="55"/>
  <c r="P154" i="55"/>
  <c r="N154" i="55"/>
  <c r="R153" i="55"/>
  <c r="Q153" i="55"/>
  <c r="P153" i="55"/>
  <c r="N153" i="55"/>
  <c r="R147" i="55"/>
  <c r="Q147" i="55"/>
  <c r="P147" i="55"/>
  <c r="O147" i="55"/>
  <c r="N147" i="55"/>
  <c r="M147" i="55"/>
  <c r="R146" i="55"/>
  <c r="Q146" i="55"/>
  <c r="P146" i="55"/>
  <c r="N146" i="55"/>
  <c r="R145" i="55"/>
  <c r="Q145" i="55"/>
  <c r="P145" i="55"/>
  <c r="N145" i="55"/>
  <c r="R144" i="55"/>
  <c r="Q144" i="55"/>
  <c r="P144" i="55"/>
  <c r="N144" i="55"/>
  <c r="R143" i="55"/>
  <c r="Q143" i="55"/>
  <c r="P143" i="55"/>
  <c r="N143" i="55"/>
  <c r="R142" i="55"/>
  <c r="Q142" i="55"/>
  <c r="P142" i="55"/>
  <c r="N142" i="55"/>
  <c r="R141" i="55"/>
  <c r="Q141" i="55"/>
  <c r="P141" i="55"/>
  <c r="N141" i="55"/>
  <c r="R135" i="55"/>
  <c r="Q135" i="55"/>
  <c r="P135" i="55"/>
  <c r="O135" i="55"/>
  <c r="N135" i="55"/>
  <c r="M135" i="55"/>
  <c r="R134" i="55"/>
  <c r="Q134" i="55"/>
  <c r="P134" i="55"/>
  <c r="N134" i="55"/>
  <c r="R133" i="55"/>
  <c r="Q133" i="55"/>
  <c r="P133" i="55"/>
  <c r="N133" i="55"/>
  <c r="R132" i="55"/>
  <c r="Q132" i="55"/>
  <c r="P132" i="55"/>
  <c r="N132" i="55"/>
  <c r="R131" i="55"/>
  <c r="Q131" i="55"/>
  <c r="P131" i="55"/>
  <c r="N131" i="55"/>
  <c r="R130" i="55"/>
  <c r="Q130" i="55"/>
  <c r="P130" i="55"/>
  <c r="N130" i="55"/>
  <c r="R129" i="55"/>
  <c r="Q129" i="55"/>
  <c r="P129" i="55"/>
  <c r="N129" i="55"/>
  <c r="R123" i="55"/>
  <c r="Q123" i="55"/>
  <c r="P123" i="55"/>
  <c r="O123" i="55"/>
  <c r="N123" i="55"/>
  <c r="M123" i="55"/>
  <c r="R122" i="55"/>
  <c r="Q122" i="55"/>
  <c r="P122" i="55"/>
  <c r="N122" i="55"/>
  <c r="R121" i="55"/>
  <c r="Q121" i="55"/>
  <c r="P121" i="55"/>
  <c r="N121" i="55"/>
  <c r="R120" i="55"/>
  <c r="Q120" i="55"/>
  <c r="P120" i="55"/>
  <c r="N120" i="55"/>
  <c r="R119" i="55"/>
  <c r="Q119" i="55"/>
  <c r="P119" i="55"/>
  <c r="N119" i="55"/>
  <c r="R118" i="55"/>
  <c r="Q118" i="55"/>
  <c r="P118" i="55"/>
  <c r="N118" i="55"/>
  <c r="R117" i="55"/>
  <c r="Q117" i="55"/>
  <c r="P117" i="55"/>
  <c r="N117" i="55"/>
  <c r="R110" i="55"/>
  <c r="Q110" i="55"/>
  <c r="P110" i="55"/>
  <c r="O110" i="55"/>
  <c r="N110" i="55"/>
  <c r="M110" i="55"/>
  <c r="R109" i="55"/>
  <c r="Q109" i="55"/>
  <c r="P109" i="55"/>
  <c r="N109" i="55"/>
  <c r="R108" i="55"/>
  <c r="Q108" i="55"/>
  <c r="P108" i="55"/>
  <c r="N108" i="55"/>
  <c r="R107" i="55"/>
  <c r="Q107" i="55"/>
  <c r="P107" i="55"/>
  <c r="N107" i="55"/>
  <c r="R106" i="55"/>
  <c r="Q106" i="55"/>
  <c r="P106" i="55"/>
  <c r="N106" i="55"/>
  <c r="R105" i="55"/>
  <c r="Q105" i="55"/>
  <c r="P105" i="55"/>
  <c r="N105" i="55"/>
  <c r="R104" i="55"/>
  <c r="Q104" i="55"/>
  <c r="P104" i="55"/>
  <c r="N104" i="55"/>
  <c r="R97" i="55"/>
  <c r="Q97" i="55"/>
  <c r="P97" i="55"/>
  <c r="O97" i="55"/>
  <c r="N97" i="55"/>
  <c r="M97" i="55"/>
  <c r="R96" i="55"/>
  <c r="Q96" i="55"/>
  <c r="P96" i="55"/>
  <c r="N96" i="55"/>
  <c r="R95" i="55"/>
  <c r="Q95" i="55"/>
  <c r="P95" i="55"/>
  <c r="N95" i="55"/>
  <c r="R94" i="55"/>
  <c r="Q94" i="55"/>
  <c r="P94" i="55"/>
  <c r="N94" i="55"/>
  <c r="R93" i="55"/>
  <c r="Q93" i="55"/>
  <c r="P93" i="55"/>
  <c r="N93" i="55"/>
  <c r="R92" i="55"/>
  <c r="Q92" i="55"/>
  <c r="P92" i="55"/>
  <c r="N92" i="55"/>
  <c r="R91" i="55"/>
  <c r="Q91" i="55"/>
  <c r="P91" i="55"/>
  <c r="N91" i="55"/>
  <c r="R85" i="55"/>
  <c r="Q85" i="55"/>
  <c r="P85" i="55"/>
  <c r="O85" i="55"/>
  <c r="N85" i="55"/>
  <c r="M85" i="55"/>
  <c r="R84" i="55"/>
  <c r="Q84" i="55"/>
  <c r="P84" i="55"/>
  <c r="N84" i="55"/>
  <c r="R83" i="55"/>
  <c r="Q83" i="55"/>
  <c r="P83" i="55"/>
  <c r="N83" i="55"/>
  <c r="R82" i="55"/>
  <c r="Q82" i="55"/>
  <c r="P82" i="55"/>
  <c r="N82" i="55"/>
  <c r="R81" i="55"/>
  <c r="Q81" i="55"/>
  <c r="P81" i="55"/>
  <c r="N81" i="55"/>
  <c r="R80" i="55"/>
  <c r="Q80" i="55"/>
  <c r="P80" i="55"/>
  <c r="N80" i="55"/>
  <c r="R79" i="55"/>
  <c r="Q79" i="55"/>
  <c r="P79" i="55"/>
  <c r="N79" i="55"/>
  <c r="R73" i="55"/>
  <c r="Q73" i="55"/>
  <c r="P73" i="55"/>
  <c r="O73" i="55"/>
  <c r="N73" i="55"/>
  <c r="M73" i="55"/>
  <c r="R72" i="55"/>
  <c r="Q72" i="55"/>
  <c r="P72" i="55"/>
  <c r="N72" i="55"/>
  <c r="R71" i="55"/>
  <c r="Q71" i="55"/>
  <c r="P71" i="55"/>
  <c r="N71" i="55"/>
  <c r="R70" i="55"/>
  <c r="Q70" i="55"/>
  <c r="P70" i="55"/>
  <c r="N70" i="55"/>
  <c r="R69" i="55"/>
  <c r="Q69" i="55"/>
  <c r="P69" i="55"/>
  <c r="N69" i="55"/>
  <c r="R68" i="55"/>
  <c r="Q68" i="55"/>
  <c r="P68" i="55"/>
  <c r="N68" i="55"/>
  <c r="R67" i="55"/>
  <c r="Q67" i="55"/>
  <c r="P67" i="55"/>
  <c r="N67" i="55"/>
  <c r="R61" i="55"/>
  <c r="Q61" i="55"/>
  <c r="P61" i="55"/>
  <c r="O61" i="55"/>
  <c r="N61" i="55"/>
  <c r="M61" i="55"/>
  <c r="R60" i="55"/>
  <c r="Q60" i="55"/>
  <c r="P60" i="55"/>
  <c r="N60" i="55"/>
  <c r="R59" i="55"/>
  <c r="Q59" i="55"/>
  <c r="P59" i="55"/>
  <c r="N59" i="55"/>
  <c r="R58" i="55"/>
  <c r="Q58" i="55"/>
  <c r="P58" i="55"/>
  <c r="N58" i="55"/>
  <c r="R57" i="55"/>
  <c r="Q57" i="55"/>
  <c r="P57" i="55"/>
  <c r="N57" i="55"/>
  <c r="R56" i="55"/>
  <c r="Q56" i="55"/>
  <c r="P56" i="55"/>
  <c r="N56" i="55"/>
  <c r="R55" i="55"/>
  <c r="Q55" i="55"/>
  <c r="P55" i="55"/>
  <c r="N55" i="55"/>
  <c r="R48" i="55"/>
  <c r="Q48" i="55"/>
  <c r="P48" i="55"/>
  <c r="O48" i="55"/>
  <c r="N48" i="55"/>
  <c r="M48" i="55"/>
  <c r="R47" i="55"/>
  <c r="Q47" i="55"/>
  <c r="P47" i="55"/>
  <c r="N47" i="55"/>
  <c r="R46" i="55"/>
  <c r="Q46" i="55"/>
  <c r="P46" i="55"/>
  <c r="N46" i="55"/>
  <c r="R45" i="55"/>
  <c r="Q45" i="55"/>
  <c r="P45" i="55"/>
  <c r="N45" i="55"/>
  <c r="R44" i="55"/>
  <c r="Q44" i="55"/>
  <c r="P44" i="55"/>
  <c r="N44" i="55"/>
  <c r="R43" i="55"/>
  <c r="Q43" i="55"/>
  <c r="P43" i="55"/>
  <c r="N43" i="55"/>
  <c r="R42" i="55"/>
  <c r="Q42" i="55"/>
  <c r="P42" i="55"/>
  <c r="N42" i="55"/>
  <c r="R36" i="55"/>
  <c r="Q36" i="55"/>
  <c r="P36" i="55"/>
  <c r="O36" i="55"/>
  <c r="N36" i="55"/>
  <c r="M36" i="55"/>
  <c r="R35" i="55"/>
  <c r="Q35" i="55"/>
  <c r="P35" i="55"/>
  <c r="N35" i="55"/>
  <c r="R34" i="55"/>
  <c r="Q34" i="55"/>
  <c r="P34" i="55"/>
  <c r="N34" i="55"/>
  <c r="R33" i="55"/>
  <c r="Q33" i="55"/>
  <c r="P33" i="55"/>
  <c r="N33" i="55"/>
  <c r="R32" i="55"/>
  <c r="Q32" i="55"/>
  <c r="P32" i="55"/>
  <c r="N32" i="55"/>
  <c r="R31" i="55"/>
  <c r="Q31" i="55"/>
  <c r="P31" i="55"/>
  <c r="N31" i="55"/>
  <c r="R30" i="55"/>
  <c r="Q30" i="55"/>
  <c r="P30" i="55"/>
  <c r="N30" i="55"/>
  <c r="R23" i="55"/>
  <c r="Q23" i="55"/>
  <c r="P23" i="55"/>
  <c r="O23" i="55"/>
  <c r="N23" i="55"/>
  <c r="M23" i="55"/>
  <c r="R22" i="55"/>
  <c r="Q22" i="55"/>
  <c r="P22" i="55"/>
  <c r="N22" i="55"/>
  <c r="R21" i="55"/>
  <c r="Q21" i="55"/>
  <c r="P21" i="55"/>
  <c r="N21" i="55"/>
  <c r="R20" i="55"/>
  <c r="Q20" i="55"/>
  <c r="P20" i="55"/>
  <c r="N20" i="55"/>
  <c r="R19" i="55"/>
  <c r="Q19" i="55"/>
  <c r="P19" i="55"/>
  <c r="N19" i="55"/>
  <c r="R18" i="55"/>
  <c r="Q18" i="55"/>
  <c r="P18" i="55"/>
  <c r="N18" i="55"/>
  <c r="R17" i="55"/>
  <c r="Q17" i="55"/>
  <c r="P17" i="55"/>
  <c r="N17" i="55"/>
  <c r="H11" i="55"/>
  <c r="G11" i="55"/>
  <c r="F11" i="55"/>
  <c r="E11" i="55"/>
  <c r="D11" i="55"/>
  <c r="C11" i="55"/>
  <c r="H10" i="55"/>
  <c r="G10" i="55"/>
  <c r="F10" i="55"/>
  <c r="D10" i="55"/>
  <c r="H9" i="55"/>
  <c r="G9" i="55"/>
  <c r="F9" i="55"/>
  <c r="D9" i="55"/>
  <c r="N8" i="55"/>
  <c r="L8" i="55"/>
  <c r="H8" i="55"/>
  <c r="G8" i="55"/>
  <c r="F8" i="55"/>
  <c r="D8" i="55"/>
  <c r="N7" i="55"/>
  <c r="L7" i="55"/>
  <c r="H7" i="55"/>
  <c r="G7" i="55"/>
  <c r="F7" i="55"/>
  <c r="D7" i="55"/>
  <c r="N6" i="55"/>
  <c r="L6" i="55"/>
  <c r="H6" i="55"/>
  <c r="G6" i="55"/>
  <c r="F6" i="55"/>
  <c r="D6" i="55"/>
  <c r="N5" i="55"/>
  <c r="L5" i="55"/>
  <c r="H5" i="55"/>
  <c r="G5" i="55"/>
  <c r="F5" i="55"/>
  <c r="D5" i="55"/>
  <c r="N4" i="55"/>
  <c r="L4" i="55"/>
  <c r="N3" i="55"/>
  <c r="L3" i="55"/>
  <c r="R23" i="54"/>
  <c r="Q23" i="54"/>
  <c r="P23" i="54"/>
  <c r="O23" i="54"/>
  <c r="N23" i="54"/>
  <c r="M23" i="54"/>
  <c r="L23" i="54"/>
  <c r="K23" i="54"/>
  <c r="J23" i="54"/>
  <c r="I23" i="54"/>
  <c r="H23" i="54"/>
  <c r="G23" i="54"/>
  <c r="F23" i="54"/>
  <c r="E23" i="54"/>
  <c r="D23" i="54"/>
  <c r="C23" i="54"/>
  <c r="R22" i="54"/>
  <c r="Q22" i="54"/>
  <c r="P22" i="54"/>
  <c r="N22" i="54"/>
  <c r="L22" i="54"/>
  <c r="J22" i="54"/>
  <c r="H22" i="54"/>
  <c r="F22" i="54"/>
  <c r="D22" i="54"/>
  <c r="R21" i="54"/>
  <c r="Q21" i="54"/>
  <c r="P21" i="54"/>
  <c r="N21" i="54"/>
  <c r="L21" i="54"/>
  <c r="J21" i="54"/>
  <c r="H21" i="54"/>
  <c r="F21" i="54"/>
  <c r="D21" i="54"/>
  <c r="R20" i="54"/>
  <c r="Q20" i="54"/>
  <c r="P20" i="54"/>
  <c r="N20" i="54"/>
  <c r="L20" i="54"/>
  <c r="J20" i="54"/>
  <c r="H20" i="54"/>
  <c r="F20" i="54"/>
  <c r="D20" i="54"/>
  <c r="R19" i="54"/>
  <c r="Q19" i="54"/>
  <c r="P19" i="54"/>
  <c r="N19" i="54"/>
  <c r="L19" i="54"/>
  <c r="J19" i="54"/>
  <c r="H19" i="54"/>
  <c r="F19" i="54"/>
  <c r="D19" i="54"/>
  <c r="R18" i="54"/>
  <c r="Q18" i="54"/>
  <c r="P18" i="54"/>
  <c r="N18" i="54"/>
  <c r="L18" i="54"/>
  <c r="J18" i="54"/>
  <c r="H18" i="54"/>
  <c r="F18" i="54"/>
  <c r="D18" i="54"/>
  <c r="R17" i="54"/>
  <c r="Q17" i="54"/>
  <c r="P17" i="54"/>
  <c r="N17" i="54"/>
  <c r="L17" i="54"/>
  <c r="J17" i="54"/>
  <c r="H17" i="54"/>
  <c r="F17" i="54"/>
  <c r="D17" i="54"/>
  <c r="R16" i="54"/>
  <c r="Q16" i="54"/>
  <c r="P16" i="54"/>
  <c r="N16" i="54"/>
  <c r="L16" i="54"/>
  <c r="J16" i="54"/>
  <c r="H16" i="54"/>
  <c r="F16" i="54"/>
  <c r="D16" i="54"/>
  <c r="R15" i="54"/>
  <c r="Q15" i="54"/>
  <c r="P15" i="54"/>
  <c r="N15" i="54"/>
  <c r="L15" i="54"/>
  <c r="J15" i="54"/>
  <c r="H15" i="54"/>
  <c r="F15" i="54"/>
  <c r="D15" i="54"/>
  <c r="R14" i="54"/>
  <c r="Q14" i="54"/>
  <c r="P14" i="54"/>
  <c r="N14" i="54"/>
  <c r="L14" i="54"/>
  <c r="J14" i="54"/>
  <c r="H14" i="54"/>
  <c r="F14" i="54"/>
  <c r="D14" i="54"/>
  <c r="R13" i="54"/>
  <c r="Q13" i="54"/>
  <c r="P13" i="54"/>
  <c r="N13" i="54"/>
  <c r="L13" i="54"/>
  <c r="J13" i="54"/>
  <c r="H13" i="54"/>
  <c r="F13" i="54"/>
  <c r="D13" i="54"/>
  <c r="R12" i="54"/>
  <c r="Q12" i="54"/>
  <c r="P12" i="54"/>
  <c r="N12" i="54"/>
  <c r="L12" i="54"/>
  <c r="J12" i="54"/>
  <c r="H12" i="54"/>
  <c r="F12" i="54"/>
  <c r="D12" i="54"/>
  <c r="R11" i="54"/>
  <c r="Q11" i="54"/>
  <c r="P11" i="54"/>
  <c r="N11" i="54"/>
  <c r="L11" i="54"/>
  <c r="J11" i="54"/>
  <c r="H11" i="54"/>
  <c r="F11" i="54"/>
  <c r="D11" i="54"/>
  <c r="R10" i="54"/>
  <c r="Q10" i="54"/>
  <c r="P10" i="54"/>
  <c r="N10" i="54"/>
  <c r="L10" i="54"/>
  <c r="J10" i="54"/>
  <c r="H10" i="54"/>
  <c r="F10" i="54"/>
  <c r="D10" i="54"/>
  <c r="R9" i="54"/>
  <c r="Q9" i="54"/>
  <c r="P9" i="54"/>
  <c r="N9" i="54"/>
  <c r="L9" i="54"/>
  <c r="J9" i="54"/>
  <c r="H9" i="54"/>
  <c r="F9" i="54"/>
  <c r="D9" i="54"/>
  <c r="R8" i="54"/>
  <c r="Q8" i="54"/>
  <c r="P8" i="54"/>
  <c r="N8" i="54"/>
  <c r="L8" i="54"/>
  <c r="J8" i="54"/>
  <c r="H8" i="54"/>
  <c r="F8" i="54"/>
  <c r="D8" i="54"/>
  <c r="R7" i="54"/>
  <c r="Q7" i="54"/>
  <c r="P7" i="54"/>
  <c r="N7" i="54"/>
  <c r="L7" i="54"/>
  <c r="J7" i="54"/>
  <c r="H7" i="54"/>
  <c r="F7" i="54"/>
  <c r="D7" i="54"/>
  <c r="R6" i="54"/>
  <c r="Q6" i="54"/>
  <c r="P6" i="54"/>
  <c r="N6" i="54"/>
  <c r="L6" i="54"/>
  <c r="J6" i="54"/>
  <c r="H6" i="54"/>
  <c r="F6" i="54"/>
  <c r="D6" i="54"/>
  <c r="R5" i="54"/>
  <c r="Q5" i="54"/>
  <c r="P5" i="54"/>
  <c r="N5" i="54"/>
  <c r="L5" i="54"/>
  <c r="J5" i="54"/>
  <c r="H5" i="54"/>
  <c r="F5" i="54"/>
  <c r="D5" i="54"/>
  <c r="R4" i="54"/>
  <c r="Q4" i="54"/>
  <c r="P4" i="54"/>
  <c r="N4" i="54"/>
  <c r="L4" i="54"/>
  <c r="J4" i="54"/>
  <c r="H4" i="54"/>
  <c r="F4" i="54"/>
  <c r="D4" i="54"/>
  <c r="G15" i="47"/>
  <c r="F15" i="47"/>
  <c r="E15" i="47"/>
  <c r="D15" i="47"/>
  <c r="C15" i="47"/>
  <c r="B15" i="47"/>
  <c r="G14" i="47"/>
  <c r="F14" i="47"/>
  <c r="E14" i="47"/>
  <c r="C14" i="47"/>
  <c r="G13" i="47"/>
  <c r="F13" i="47"/>
  <c r="E13" i="47"/>
  <c r="C13" i="47"/>
  <c r="G12" i="47"/>
  <c r="F12" i="47"/>
  <c r="E12" i="47"/>
  <c r="C12" i="47"/>
  <c r="G11" i="47"/>
  <c r="F11" i="47"/>
  <c r="E11" i="47"/>
  <c r="C11" i="47"/>
  <c r="G10" i="47"/>
  <c r="F10" i="47"/>
  <c r="E10" i="47"/>
  <c r="C10" i="47"/>
  <c r="G9" i="47"/>
  <c r="F9" i="47"/>
  <c r="E9" i="47"/>
  <c r="C9" i="47"/>
  <c r="G8" i="47"/>
  <c r="F8" i="47"/>
  <c r="E8" i="47"/>
  <c r="C8" i="47"/>
  <c r="G16" i="23"/>
  <c r="F16" i="23"/>
  <c r="E16" i="23"/>
  <c r="D16" i="23"/>
  <c r="C16" i="23"/>
  <c r="B16" i="23"/>
  <c r="G15" i="23"/>
  <c r="F15" i="23"/>
  <c r="E15" i="23"/>
  <c r="C15" i="23"/>
  <c r="G14" i="23"/>
  <c r="F14" i="23"/>
  <c r="E14" i="23"/>
  <c r="C14" i="23"/>
  <c r="G13" i="23"/>
  <c r="F13" i="23"/>
  <c r="E13" i="23"/>
  <c r="C13" i="23"/>
  <c r="G12" i="23"/>
  <c r="F12" i="23"/>
  <c r="E12" i="23"/>
  <c r="C12" i="23"/>
  <c r="G11" i="23"/>
  <c r="F11" i="23"/>
  <c r="E11" i="23"/>
  <c r="C11" i="23"/>
  <c r="G10" i="23"/>
  <c r="F10" i="23"/>
  <c r="E10" i="23"/>
  <c r="C10" i="23"/>
  <c r="G9" i="23"/>
  <c r="F9" i="23"/>
  <c r="E9" i="23"/>
  <c r="C9" i="23"/>
  <c r="G8" i="23"/>
  <c r="F8" i="23"/>
  <c r="E8" i="23"/>
  <c r="C8" i="23"/>
  <c r="G7" i="23"/>
  <c r="F7" i="23"/>
  <c r="E7" i="23"/>
  <c r="C7" i="23"/>
  <c r="I6" i="23"/>
  <c r="G6" i="23"/>
  <c r="F6" i="23"/>
  <c r="E6" i="23"/>
  <c r="C6" i="23"/>
  <c r="E24" i="46"/>
  <c r="D24" i="46"/>
  <c r="C24" i="46"/>
  <c r="E23" i="46"/>
  <c r="D23" i="46"/>
  <c r="E22" i="46"/>
  <c r="D22" i="46"/>
  <c r="E21" i="46"/>
  <c r="D21" i="46"/>
  <c r="E20" i="46"/>
  <c r="D20" i="46"/>
  <c r="E19" i="46"/>
  <c r="D19" i="46"/>
  <c r="J18" i="46"/>
  <c r="E18" i="46"/>
  <c r="D18" i="46"/>
  <c r="E17" i="46"/>
  <c r="D17" i="46"/>
  <c r="E16" i="46"/>
  <c r="D16" i="46"/>
  <c r="E15" i="46"/>
  <c r="D15" i="46"/>
  <c r="E14" i="46"/>
  <c r="D14" i="46"/>
  <c r="E13" i="46"/>
  <c r="D13" i="46"/>
  <c r="E12" i="46"/>
  <c r="D12" i="46"/>
  <c r="E11" i="46"/>
  <c r="D11" i="46"/>
  <c r="E10" i="46"/>
  <c r="D10" i="46"/>
  <c r="E9" i="46"/>
  <c r="D9" i="46"/>
  <c r="E8" i="46"/>
  <c r="D8" i="46"/>
  <c r="E7" i="46"/>
  <c r="D7" i="46"/>
  <c r="E6" i="46"/>
  <c r="D6" i="46"/>
  <c r="E5" i="46"/>
  <c r="D5" i="46"/>
  <c r="E23" i="45"/>
  <c r="D23" i="45"/>
  <c r="C23" i="45"/>
  <c r="E22" i="45"/>
  <c r="D22" i="45"/>
  <c r="C22" i="45"/>
  <c r="E21" i="45"/>
  <c r="D21" i="45"/>
  <c r="C21" i="45"/>
  <c r="E20" i="45"/>
  <c r="D20" i="45"/>
  <c r="C20" i="45"/>
  <c r="E19" i="45"/>
  <c r="D19" i="45"/>
  <c r="C19" i="45"/>
  <c r="E18" i="45"/>
  <c r="D18" i="45"/>
  <c r="C18" i="45"/>
  <c r="E17" i="45"/>
  <c r="D17" i="45"/>
  <c r="C17" i="45"/>
  <c r="E16" i="45"/>
  <c r="D16" i="45"/>
  <c r="C16" i="45"/>
  <c r="E15" i="45"/>
  <c r="D15" i="45"/>
  <c r="C15" i="45"/>
  <c r="E14" i="45"/>
  <c r="D14" i="45"/>
  <c r="C14" i="45"/>
  <c r="E13" i="45"/>
  <c r="D13" i="45"/>
  <c r="C13" i="45"/>
  <c r="E12" i="45"/>
  <c r="D12" i="45"/>
  <c r="C12" i="45"/>
  <c r="E11" i="45"/>
  <c r="D11" i="45"/>
  <c r="C11" i="45"/>
  <c r="E10" i="45"/>
  <c r="D10" i="45"/>
  <c r="C10" i="45"/>
  <c r="E9" i="45"/>
  <c r="D9" i="45"/>
  <c r="C9" i="45"/>
  <c r="E8" i="45"/>
  <c r="D8" i="45"/>
  <c r="C8" i="45"/>
  <c r="E7" i="45"/>
  <c r="D7" i="45"/>
  <c r="C7" i="45"/>
  <c r="E6" i="45"/>
  <c r="D6" i="45"/>
  <c r="C6" i="45"/>
  <c r="E5" i="45"/>
  <c r="D5" i="45"/>
  <c r="C5" i="45"/>
  <c r="E4" i="45"/>
  <c r="D4" i="45"/>
  <c r="C4" i="45"/>
  <c r="F23" i="42"/>
  <c r="E23" i="42"/>
  <c r="C23" i="42"/>
  <c r="B23" i="42"/>
  <c r="F22" i="42"/>
  <c r="E22" i="42"/>
  <c r="C22" i="42"/>
  <c r="B22" i="42"/>
  <c r="F21" i="42"/>
  <c r="E21" i="42"/>
  <c r="C21" i="42"/>
  <c r="B21" i="42"/>
  <c r="F20" i="42"/>
  <c r="E20" i="42"/>
  <c r="C20" i="42"/>
  <c r="B20" i="42"/>
  <c r="F19" i="42"/>
  <c r="E19" i="42"/>
  <c r="C19" i="42"/>
  <c r="B19" i="42"/>
  <c r="F18" i="42"/>
  <c r="E18" i="42"/>
  <c r="C18" i="42"/>
  <c r="B18" i="42"/>
  <c r="F17" i="42"/>
  <c r="E17" i="42"/>
  <c r="C17" i="42"/>
  <c r="B17" i="42"/>
  <c r="F16" i="42"/>
  <c r="E16" i="42"/>
  <c r="C16" i="42"/>
  <c r="B16" i="42"/>
  <c r="F15" i="42"/>
  <c r="E15" i="42"/>
  <c r="C15" i="42"/>
  <c r="B15" i="42"/>
  <c r="F14" i="42"/>
  <c r="E14" i="42"/>
  <c r="C14" i="42"/>
  <c r="B14" i="42"/>
  <c r="F13" i="42"/>
  <c r="E13" i="42"/>
  <c r="C13" i="42"/>
  <c r="B13" i="42"/>
  <c r="F12" i="42"/>
  <c r="E12" i="42"/>
  <c r="C12" i="42"/>
  <c r="B12" i="42"/>
  <c r="F11" i="42"/>
  <c r="E11" i="42"/>
  <c r="C11" i="42"/>
  <c r="B11" i="42"/>
  <c r="F10" i="42"/>
  <c r="E10" i="42"/>
  <c r="C10" i="42"/>
  <c r="B10" i="42"/>
  <c r="F9" i="42"/>
  <c r="E9" i="42"/>
  <c r="C9" i="42"/>
  <c r="B9" i="42"/>
  <c r="F8" i="42"/>
  <c r="E8" i="42"/>
  <c r="C8" i="42"/>
  <c r="B8" i="42"/>
  <c r="F7" i="42"/>
  <c r="E7" i="42"/>
  <c r="C7" i="42"/>
  <c r="B7" i="42"/>
  <c r="E9" i="44"/>
  <c r="D9" i="44"/>
  <c r="C9" i="44"/>
  <c r="B9" i="44"/>
  <c r="E8" i="44"/>
  <c r="D8" i="44"/>
  <c r="C8" i="44"/>
  <c r="B8" i="44"/>
  <c r="E7" i="44"/>
  <c r="D7" i="44"/>
  <c r="C7" i="44"/>
  <c r="B7" i="44"/>
  <c r="E6" i="44"/>
  <c r="D6" i="44"/>
  <c r="C6" i="44"/>
  <c r="B6" i="44"/>
  <c r="E22" i="43"/>
  <c r="D22" i="43"/>
  <c r="C22" i="43"/>
  <c r="B22" i="43"/>
  <c r="E21" i="43"/>
  <c r="D21" i="43"/>
  <c r="E20" i="43"/>
  <c r="D20" i="43"/>
  <c r="E19" i="43"/>
  <c r="D19" i="43"/>
  <c r="G18" i="43"/>
  <c r="E18" i="43"/>
  <c r="D18" i="43"/>
  <c r="E17" i="43"/>
  <c r="D17" i="43"/>
  <c r="E16" i="43"/>
  <c r="D16" i="43"/>
  <c r="E15" i="43"/>
  <c r="D15" i="43"/>
  <c r="E14" i="43"/>
  <c r="D14" i="43"/>
  <c r="E13" i="43"/>
  <c r="D13" i="43"/>
  <c r="E12" i="43"/>
  <c r="D12" i="43"/>
  <c r="E11" i="43"/>
  <c r="D11" i="43"/>
  <c r="E10" i="43"/>
  <c r="D10" i="43"/>
  <c r="H9" i="43"/>
  <c r="G9" i="43"/>
  <c r="E9" i="43"/>
  <c r="D9" i="43"/>
  <c r="E8" i="43"/>
  <c r="D8" i="43"/>
  <c r="E7" i="43"/>
  <c r="D7" i="43"/>
  <c r="E6" i="43"/>
  <c r="D6" i="43"/>
  <c r="F23" i="53"/>
  <c r="E23" i="53"/>
  <c r="D23" i="53"/>
  <c r="C23" i="53"/>
  <c r="F22" i="53"/>
  <c r="E22" i="53"/>
  <c r="F21" i="53"/>
  <c r="E21" i="53"/>
  <c r="F20" i="53"/>
  <c r="E20" i="53"/>
  <c r="F19" i="53"/>
  <c r="E19" i="53"/>
  <c r="F18" i="53"/>
  <c r="E18" i="53"/>
  <c r="F17" i="53"/>
  <c r="E17" i="53"/>
  <c r="F16" i="53"/>
  <c r="E16" i="53"/>
  <c r="F15" i="53"/>
  <c r="E15" i="53"/>
  <c r="F14" i="53"/>
  <c r="E14" i="53"/>
  <c r="F13" i="53"/>
  <c r="E13" i="53"/>
  <c r="F12" i="53"/>
  <c r="E12" i="53"/>
  <c r="F11" i="53"/>
  <c r="E11" i="53"/>
  <c r="F10" i="53"/>
  <c r="E10" i="53"/>
  <c r="F9" i="53"/>
  <c r="E9" i="53"/>
  <c r="F8" i="53"/>
  <c r="E8" i="53"/>
  <c r="F7" i="53"/>
  <c r="E7" i="53"/>
  <c r="F6" i="53"/>
  <c r="E6" i="53"/>
  <c r="F5" i="53"/>
  <c r="E5" i="53"/>
  <c r="F4" i="53"/>
  <c r="E4" i="53"/>
  <c r="G47" i="40"/>
  <c r="E47" i="40"/>
  <c r="C47" i="40"/>
  <c r="B45" i="40"/>
  <c r="C44" i="40"/>
  <c r="C43" i="40"/>
  <c r="C42" i="40"/>
  <c r="H41" i="40"/>
  <c r="C41" i="40"/>
  <c r="H40" i="40"/>
  <c r="C40" i="40"/>
  <c r="C39" i="40"/>
  <c r="C38" i="40"/>
  <c r="C37" i="40"/>
  <c r="C36" i="40"/>
  <c r="C35" i="40"/>
  <c r="C33" i="40"/>
  <c r="C32" i="40"/>
  <c r="C31" i="40"/>
  <c r="C30" i="40"/>
  <c r="C29" i="40"/>
  <c r="C28" i="40"/>
  <c r="H23" i="40"/>
  <c r="G23" i="40"/>
  <c r="B23" i="40"/>
  <c r="U22" i="40"/>
  <c r="G22" i="40"/>
  <c r="D22" i="40"/>
  <c r="C22" i="40"/>
  <c r="B22" i="40"/>
  <c r="D21" i="40"/>
  <c r="C21" i="40"/>
  <c r="B21" i="40"/>
  <c r="N20" i="40"/>
  <c r="G20" i="40"/>
  <c r="D20" i="40"/>
  <c r="C20" i="40"/>
  <c r="B20" i="40"/>
  <c r="D19" i="40"/>
  <c r="C19" i="40"/>
  <c r="B19" i="40"/>
  <c r="V18" i="40"/>
  <c r="D18" i="40"/>
  <c r="C18" i="40"/>
  <c r="B18" i="40"/>
  <c r="D17" i="40"/>
  <c r="C17" i="40"/>
  <c r="B17" i="40"/>
  <c r="D16" i="40"/>
  <c r="C16" i="40"/>
  <c r="B16" i="40"/>
  <c r="D15" i="40"/>
  <c r="C15" i="40"/>
  <c r="B15" i="40"/>
  <c r="D14" i="40"/>
  <c r="C14" i="40"/>
  <c r="B14" i="40"/>
  <c r="T13" i="40"/>
  <c r="D13" i="40"/>
  <c r="C13" i="40"/>
  <c r="B13" i="40"/>
  <c r="D12" i="40"/>
  <c r="C12" i="40"/>
  <c r="B12" i="40"/>
  <c r="D11" i="40"/>
  <c r="C11" i="40"/>
  <c r="B11" i="40"/>
  <c r="D10" i="40"/>
  <c r="C10" i="40"/>
  <c r="B10" i="40"/>
  <c r="D9" i="40"/>
  <c r="C9" i="40"/>
  <c r="B9" i="40"/>
  <c r="D8" i="40"/>
  <c r="C8" i="40"/>
  <c r="B8" i="40"/>
  <c r="D7" i="40"/>
  <c r="C7" i="40"/>
  <c r="B7" i="40"/>
  <c r="G21" i="6"/>
  <c r="F21" i="6"/>
  <c r="E21" i="6"/>
  <c r="D21" i="6"/>
  <c r="C21" i="6"/>
  <c r="B21" i="6"/>
  <c r="G20" i="6"/>
  <c r="F20" i="6"/>
  <c r="E20" i="6"/>
  <c r="C20" i="6"/>
  <c r="G19" i="6"/>
  <c r="F19" i="6"/>
  <c r="E19" i="6"/>
  <c r="C19" i="6"/>
  <c r="H18" i="6"/>
  <c r="G18" i="6"/>
  <c r="F18" i="6"/>
  <c r="E18" i="6"/>
  <c r="C18" i="6"/>
  <c r="G17" i="6"/>
  <c r="F17" i="6"/>
  <c r="E17" i="6"/>
  <c r="C17" i="6"/>
  <c r="G16" i="6"/>
  <c r="F16" i="6"/>
  <c r="E16" i="6"/>
  <c r="C16" i="6"/>
  <c r="G15" i="6"/>
  <c r="F15" i="6"/>
  <c r="E15" i="6"/>
  <c r="C15" i="6"/>
  <c r="G14" i="6"/>
  <c r="F14" i="6"/>
  <c r="E14" i="6"/>
  <c r="C14" i="6"/>
  <c r="G13" i="6"/>
  <c r="F13" i="6"/>
  <c r="E13" i="6"/>
  <c r="C13" i="6"/>
  <c r="G12" i="6"/>
  <c r="F12" i="6"/>
  <c r="E12" i="6"/>
  <c r="C12" i="6"/>
  <c r="G11" i="6"/>
  <c r="F11" i="6"/>
  <c r="E11" i="6"/>
  <c r="C11" i="6"/>
  <c r="G10" i="6"/>
  <c r="F10" i="6"/>
  <c r="E10" i="6"/>
  <c r="C10" i="6"/>
  <c r="G9" i="6"/>
  <c r="F9" i="6"/>
  <c r="E9" i="6"/>
  <c r="C9" i="6"/>
  <c r="G8" i="6"/>
  <c r="F8" i="6"/>
  <c r="E8" i="6"/>
  <c r="C8" i="6"/>
  <c r="G7" i="6"/>
  <c r="F7" i="6"/>
  <c r="E7" i="6"/>
  <c r="C7" i="6"/>
  <c r="G6" i="6"/>
  <c r="F6" i="6"/>
  <c r="E6" i="6"/>
  <c r="C6" i="6"/>
  <c r="G5" i="6"/>
  <c r="F5" i="6"/>
  <c r="E5" i="6"/>
  <c r="C5" i="6"/>
  <c r="H22" i="52"/>
  <c r="G22" i="52"/>
  <c r="F22" i="52"/>
  <c r="E22" i="52"/>
  <c r="D22" i="52"/>
  <c r="C22" i="52"/>
  <c r="H21" i="52"/>
  <c r="G21" i="52"/>
  <c r="F21" i="52"/>
  <c r="D21" i="52"/>
  <c r="H20" i="52"/>
  <c r="G20" i="52"/>
  <c r="F20" i="52"/>
  <c r="D20" i="52"/>
  <c r="H19" i="52"/>
  <c r="G19" i="52"/>
  <c r="F19" i="52"/>
  <c r="D19" i="52"/>
  <c r="H18" i="52"/>
  <c r="G18" i="52"/>
  <c r="F18" i="52"/>
  <c r="D18" i="52"/>
  <c r="H17" i="52"/>
  <c r="G17" i="52"/>
  <c r="F17" i="52"/>
  <c r="D17" i="52"/>
  <c r="H16" i="52"/>
  <c r="G16" i="52"/>
  <c r="F16" i="52"/>
  <c r="D16" i="52"/>
  <c r="H15" i="52"/>
  <c r="G15" i="52"/>
  <c r="F15" i="52"/>
  <c r="D15" i="52"/>
  <c r="H14" i="52"/>
  <c r="G14" i="52"/>
  <c r="F14" i="52"/>
  <c r="D14" i="52"/>
  <c r="H13" i="52"/>
  <c r="G13" i="52"/>
  <c r="F13" i="52"/>
  <c r="D13" i="52"/>
  <c r="H12" i="52"/>
  <c r="G12" i="52"/>
  <c r="F12" i="52"/>
  <c r="D12" i="52"/>
  <c r="H11" i="52"/>
  <c r="G11" i="52"/>
  <c r="F11" i="52"/>
  <c r="D11" i="52"/>
  <c r="H10" i="52"/>
  <c r="G10" i="52"/>
  <c r="F10" i="52"/>
  <c r="D10" i="52"/>
  <c r="H9" i="52"/>
  <c r="G9" i="52"/>
  <c r="F9" i="52"/>
  <c r="D9" i="52"/>
  <c r="H8" i="52"/>
  <c r="G8" i="52"/>
  <c r="F8" i="52"/>
  <c r="D8" i="52"/>
  <c r="H7" i="52"/>
  <c r="G7" i="52"/>
  <c r="F7" i="52"/>
  <c r="D7" i="52"/>
  <c r="H6" i="52"/>
  <c r="G6" i="52"/>
  <c r="F6" i="52"/>
  <c r="D6" i="52"/>
  <c r="H5" i="52"/>
  <c r="G5" i="52"/>
  <c r="F5" i="52"/>
  <c r="D5" i="52"/>
  <c r="H4" i="52"/>
  <c r="G4" i="52"/>
  <c r="F4" i="52"/>
  <c r="D4" i="52"/>
  <c r="H3" i="52"/>
  <c r="G3" i="52"/>
  <c r="F3" i="52"/>
  <c r="D3" i="52"/>
  <c r="C20" i="39"/>
  <c r="C19" i="39"/>
  <c r="C18" i="39"/>
  <c r="C17" i="39"/>
  <c r="C16" i="39"/>
  <c r="C15" i="39"/>
  <c r="C14" i="39"/>
  <c r="C13" i="39"/>
  <c r="C12" i="39"/>
  <c r="C11" i="39"/>
  <c r="C10" i="39"/>
  <c r="C9" i="39"/>
  <c r="C8" i="39"/>
  <c r="C7" i="39"/>
  <c r="C6" i="39"/>
  <c r="C5" i="39"/>
  <c r="C4" i="39"/>
  <c r="C3" i="39"/>
  <c r="C2" i="39"/>
  <c r="E23" i="122"/>
  <c r="D23" i="122"/>
  <c r="C23" i="122"/>
  <c r="H23" i="37"/>
  <c r="G23" i="37"/>
  <c r="E23" i="37"/>
  <c r="D23" i="37"/>
  <c r="C23" i="37"/>
  <c r="E22" i="37"/>
  <c r="E21" i="37"/>
  <c r="E20" i="37"/>
  <c r="E19" i="37"/>
  <c r="E18" i="37"/>
  <c r="E17" i="37"/>
  <c r="E16" i="37"/>
  <c r="E15" i="37"/>
  <c r="E14" i="37"/>
  <c r="E13" i="37"/>
  <c r="E12" i="37"/>
  <c r="E11" i="37"/>
  <c r="E10" i="37"/>
  <c r="E9" i="37"/>
  <c r="E8" i="37"/>
  <c r="E7" i="37"/>
  <c r="E6" i="37"/>
  <c r="E5" i="37"/>
  <c r="E4" i="37"/>
  <c r="E23" i="51"/>
  <c r="D23" i="51"/>
  <c r="C23" i="51"/>
  <c r="E22" i="51"/>
  <c r="E21" i="51"/>
  <c r="E20" i="51"/>
  <c r="E19" i="51"/>
  <c r="E18" i="51"/>
  <c r="E17" i="51"/>
  <c r="E16" i="51"/>
  <c r="E15" i="51"/>
  <c r="E14" i="51"/>
  <c r="E13" i="51"/>
  <c r="E12" i="51"/>
  <c r="E11" i="51"/>
  <c r="E10" i="51"/>
  <c r="E9" i="51"/>
  <c r="E8" i="51"/>
  <c r="E7" i="51"/>
  <c r="E6" i="51"/>
  <c r="E5" i="51"/>
  <c r="E4" i="51"/>
</calcChain>
</file>

<file path=xl/sharedStrings.xml><?xml version="1.0" encoding="utf-8"?>
<sst xmlns="http://schemas.openxmlformats.org/spreadsheetml/2006/main" count="5673" uniqueCount="840">
  <si>
    <t>No</t>
  </si>
  <si>
    <t>Kabupaten/Kota</t>
  </si>
  <si>
    <t>Jenis Kelamin (Jiwa)</t>
  </si>
  <si>
    <t>Total (Jiwa)</t>
  </si>
  <si>
    <t>Laki-Laki</t>
  </si>
  <si>
    <t>Perempuan</t>
  </si>
  <si>
    <t>Kabupaten Pesisir Selatan</t>
  </si>
  <si>
    <t>Kabupaten Solok</t>
  </si>
  <si>
    <t>Kabupaten Sijunjung</t>
  </si>
  <si>
    <t>Kabupaten Tanah Datar</t>
  </si>
  <si>
    <t>Kabupaten Padang Pariaman</t>
  </si>
  <si>
    <t>Kabupaten Agam</t>
  </si>
  <si>
    <t>Kabupaten Lima Puluh Kota</t>
  </si>
  <si>
    <t>Kabupaten Pasaman</t>
  </si>
  <si>
    <t>Kabupaten Kep. Mentawai</t>
  </si>
  <si>
    <t>Kabupaten Dharmasraya</t>
  </si>
  <si>
    <t>Kabupaten Solok Selatan</t>
  </si>
  <si>
    <t>Kabupaten Pasaman Barat</t>
  </si>
  <si>
    <t>Kota Padang</t>
  </si>
  <si>
    <t>Kota Solok</t>
  </si>
  <si>
    <t>Kota Sawahlunto</t>
  </si>
  <si>
    <t>Kota Padang Panjang</t>
  </si>
  <si>
    <t>Kota Bukittinggi</t>
  </si>
  <si>
    <t>Kota Payakumbuh</t>
  </si>
  <si>
    <t>Kota Pariaman</t>
  </si>
  <si>
    <t>Sumatera Barat</t>
  </si>
  <si>
    <r>
      <rPr>
        <i/>
        <sz val="8"/>
        <color theme="1"/>
        <rFont val="Book Antiqua"/>
        <charset val="134"/>
      </rPr>
      <t>Sumber</t>
    </r>
    <r>
      <rPr>
        <sz val="8"/>
        <color theme="1"/>
        <rFont val="Book Antiqua"/>
        <charset val="134"/>
      </rPr>
      <t xml:space="preserve"> : Data Konsolidasi Bersih (DKB) Semester II 2024 (diolah)</t>
    </r>
  </si>
  <si>
    <t>No.</t>
  </si>
  <si>
    <t>Penduduk (Jiwa)</t>
  </si>
  <si>
    <r>
      <rPr>
        <b/>
        <sz val="8"/>
        <rFont val="Book Antiqua"/>
        <charset val="134"/>
      </rPr>
      <t>Luas Wilayah (Km</t>
    </r>
    <r>
      <rPr>
        <vertAlign val="superscript"/>
        <sz val="8"/>
        <rFont val="Calibri"/>
        <charset val="134"/>
        <scheme val="minor"/>
      </rPr>
      <t>2</t>
    </r>
    <r>
      <rPr>
        <sz val="8"/>
        <rFont val="Calibri"/>
        <charset val="134"/>
        <scheme val="minor"/>
      </rPr>
      <t>)</t>
    </r>
  </si>
  <si>
    <r>
      <rPr>
        <b/>
        <sz val="8"/>
        <rFont val="Book Antiqua"/>
        <charset val="134"/>
      </rPr>
      <t>Kepadatan (JIWA/Km</t>
    </r>
    <r>
      <rPr>
        <vertAlign val="superscript"/>
        <sz val="8"/>
        <rFont val="Calibri"/>
        <charset val="134"/>
        <scheme val="minor"/>
      </rPr>
      <t>2</t>
    </r>
    <r>
      <rPr>
        <sz val="8"/>
        <rFont val="Calibri"/>
        <charset val="134"/>
        <scheme val="minor"/>
      </rPr>
      <t>)</t>
    </r>
  </si>
  <si>
    <t>Kabupaten Kepulauan Mentawai</t>
  </si>
  <si>
    <t>SUMATERA BARAT</t>
  </si>
  <si>
    <r>
      <rPr>
        <b/>
        <sz val="9"/>
        <color theme="0"/>
        <rFont val="Book Antiqua"/>
        <charset val="134"/>
      </rPr>
      <t>Luas Wilayah (km</t>
    </r>
    <r>
      <rPr>
        <vertAlign val="superscript"/>
        <sz val="9"/>
        <color theme="0"/>
        <rFont val="Calibri"/>
        <charset val="134"/>
        <scheme val="minor"/>
      </rPr>
      <t>2</t>
    </r>
    <r>
      <rPr>
        <sz val="9"/>
        <color theme="0"/>
        <rFont val="Calibri"/>
        <charset val="134"/>
        <scheme val="minor"/>
      </rPr>
      <t>)</t>
    </r>
  </si>
  <si>
    <r>
      <rPr>
        <b/>
        <sz val="9"/>
        <color theme="0"/>
        <rFont val="Book Antiqua"/>
        <charset val="134"/>
      </rPr>
      <t>Kepadatan (Jiwa/km</t>
    </r>
    <r>
      <rPr>
        <vertAlign val="superscript"/>
        <sz val="9"/>
        <color theme="0"/>
        <rFont val="Calibri"/>
        <charset val="134"/>
        <scheme val="minor"/>
      </rPr>
      <t>2</t>
    </r>
    <r>
      <rPr>
        <sz val="9"/>
        <color theme="0"/>
        <rFont val="Calibri"/>
        <charset val="134"/>
        <scheme val="minor"/>
      </rPr>
      <t>)</t>
    </r>
  </si>
  <si>
    <r>
      <rPr>
        <i/>
        <sz val="8"/>
        <color theme="1"/>
        <rFont val="Book Antiqua"/>
        <charset val="134"/>
      </rPr>
      <t>Sumber</t>
    </r>
    <r>
      <rPr>
        <sz val="8"/>
        <color theme="1"/>
        <rFont val="Book Antiqua"/>
        <charset val="134"/>
      </rPr>
      <t xml:space="preserve"> : Data Konsolidasi Bersih (DKB) Semester II 2020 dan Dukcapil Kab/Kota</t>
    </r>
  </si>
  <si>
    <t xml:space="preserve">Kabupaten Solok </t>
  </si>
  <si>
    <t xml:space="preserve">Kabupaten Sijunjung </t>
  </si>
  <si>
    <t>Jenis Kelamin</t>
  </si>
  <si>
    <t>%</t>
  </si>
  <si>
    <t>Total</t>
  </si>
  <si>
    <t>1.</t>
  </si>
  <si>
    <t xml:space="preserve"> Kabupaten Pesisir Selatan</t>
  </si>
  <si>
    <t>2.</t>
  </si>
  <si>
    <t xml:space="preserve"> Kabupaten Solok</t>
  </si>
  <si>
    <t>3.</t>
  </si>
  <si>
    <t xml:space="preserve"> Kabupaten Sijunjung</t>
  </si>
  <si>
    <t>4.</t>
  </si>
  <si>
    <t xml:space="preserve"> Kabupaten Tanah Datar</t>
  </si>
  <si>
    <t>5.</t>
  </si>
  <si>
    <t xml:space="preserve"> Kabupaten Padang Pariaman</t>
  </si>
  <si>
    <t>6.</t>
  </si>
  <si>
    <t xml:space="preserve"> Kabupaten Agam</t>
  </si>
  <si>
    <t>7.</t>
  </si>
  <si>
    <t xml:space="preserve"> Kabupaten Lima Puluh Kota</t>
  </si>
  <si>
    <t>8.</t>
  </si>
  <si>
    <t xml:space="preserve"> Kabupaten Pasaman</t>
  </si>
  <si>
    <t>9.</t>
  </si>
  <si>
    <t xml:space="preserve"> Kabupaten Kepulauan Mentawai</t>
  </si>
  <si>
    <t>10.</t>
  </si>
  <si>
    <t xml:space="preserve"> Kabupaten Dharmasraya</t>
  </si>
  <si>
    <t>11.</t>
  </si>
  <si>
    <t xml:space="preserve"> Kabupaten  Solok Selatan</t>
  </si>
  <si>
    <t>12.</t>
  </si>
  <si>
    <t xml:space="preserve"> Kabupaten Pasaman Barat</t>
  </si>
  <si>
    <t>13.</t>
  </si>
  <si>
    <t xml:space="preserve"> Kota Padang</t>
  </si>
  <si>
    <t>14.</t>
  </si>
  <si>
    <t xml:space="preserve"> Kota Solok</t>
  </si>
  <si>
    <t>15.</t>
  </si>
  <si>
    <t xml:space="preserve"> Kota Sawahlunto</t>
  </si>
  <si>
    <t>16.</t>
  </si>
  <si>
    <t xml:space="preserve"> Kota Padang Panjang</t>
  </si>
  <si>
    <t>17.</t>
  </si>
  <si>
    <t xml:space="preserve"> Kota Bukittinggi</t>
  </si>
  <si>
    <t>18.</t>
  </si>
  <si>
    <t xml:space="preserve"> Kota Payakumbuh</t>
  </si>
  <si>
    <t>19.</t>
  </si>
  <si>
    <t xml:space="preserve"> Kota Pariaman</t>
  </si>
  <si>
    <r>
      <rPr>
        <i/>
        <sz val="6"/>
        <color rgb="FF000000"/>
        <rFont val="Book Antiqua"/>
        <charset val="134"/>
      </rPr>
      <t>Sumber</t>
    </r>
    <r>
      <rPr>
        <sz val="6"/>
        <color rgb="FF000000"/>
        <rFont val="Book Antiqua"/>
        <charset val="134"/>
      </rPr>
      <t xml:space="preserve"> : Data Konsolidasi Bersih (DKB) Semester II Tahun 2024 (diolah)</t>
    </r>
  </si>
  <si>
    <t>Kelompok Umur</t>
  </si>
  <si>
    <t>Jumlah</t>
  </si>
  <si>
    <t>00-04</t>
  </si>
  <si>
    <t>05-09</t>
  </si>
  <si>
    <t>10-14</t>
  </si>
  <si>
    <t>15-19</t>
  </si>
  <si>
    <t>20-24</t>
  </si>
  <si>
    <t>25-29</t>
  </si>
  <si>
    <t>30-34</t>
  </si>
  <si>
    <t>35-39</t>
  </si>
  <si>
    <t>40-44</t>
  </si>
  <si>
    <t>45-49</t>
  </si>
  <si>
    <t>50-54</t>
  </si>
  <si>
    <t>55-59</t>
  </si>
  <si>
    <t>60-64</t>
  </si>
  <si>
    <t>65-69</t>
  </si>
  <si>
    <t>70-74</t>
  </si>
  <si>
    <t>&gt; 75</t>
  </si>
  <si>
    <r>
      <rPr>
        <i/>
        <sz val="7"/>
        <color theme="1"/>
        <rFont val="Book Antiqua"/>
        <charset val="134"/>
      </rPr>
      <t>Sumber</t>
    </r>
    <r>
      <rPr>
        <sz val="7"/>
        <color theme="1"/>
        <rFont val="Book Antiqua"/>
        <charset val="134"/>
      </rPr>
      <t xml:space="preserve"> : Data Konsolidasi Bersih (DKB) Semester II 2024 (diolah)</t>
    </r>
  </si>
  <si>
    <t>REKAPITULASI DATA KEPENDUDUKAN</t>
  </si>
  <si>
    <t>BERDASARKAN KELOMPOK UMUR DAN JENIS KELAMIN</t>
  </si>
  <si>
    <t>PROVINSI SUMATERA BARAT</t>
  </si>
  <si>
    <t>Jumlah Penduduk</t>
  </si>
  <si>
    <t>Kumulatif (fx)</t>
  </si>
  <si>
    <t>% Kumulatif</t>
  </si>
  <si>
    <t>1. Buat penduduk menurut kelompok umur dan copy yang totalnya aja</t>
  </si>
  <si>
    <t>2. buat proporsinya, yaitu : kelompok umur dibagi dengan jumlah (total) kali 100%</t>
  </si>
  <si>
    <t xml:space="preserve">    pembagi sebaiknya dikunci dengan $ misal untuk kelompok umur 0-4 tahun</t>
  </si>
  <si>
    <t xml:space="preserve">    adalah B6/B$22*100</t>
  </si>
  <si>
    <t>3. Untuk kumulatif buat kolom baru dan pada kelompok umur 0-4 tahun buat</t>
  </si>
  <si>
    <t xml:space="preserve">    ketik samadengan (=) dan bawa kursor ke n penduduk usia 0-4 tahun lalu enter</t>
  </si>
  <si>
    <t xml:space="preserve">4. Sedangkan untuk kelompok umur selanjutnya adalah ketik sama denga (=) </t>
  </si>
  <si>
    <t xml:space="preserve">    dan bawa kursor ke D6+B7</t>
  </si>
  <si>
    <t>5. Selanjutnya copy kolom kumulatif pada kelompok umur 5-9 tahun</t>
  </si>
  <si>
    <t xml:space="preserve">    dan blok D8……D21 lalu paste</t>
  </si>
  <si>
    <t>6. buat proporsinya, yaitu : kelompok umur dibagi dengan jumlah (total) kali 100%</t>
  </si>
  <si>
    <t xml:space="preserve">    adalah D6/D$22*100</t>
  </si>
  <si>
    <t>N/2   =</t>
  </si>
  <si>
    <t>5820359/2</t>
  </si>
  <si>
    <t>456.455-386015</t>
  </si>
  <si>
    <t>x 5</t>
  </si>
  <si>
    <t>Med  =</t>
  </si>
  <si>
    <t>(N/2)-2,449649</t>
  </si>
  <si>
    <t>x 5 (interval umur)</t>
  </si>
  <si>
    <t>(banyaknya penduduk dimana terdapat nilai N/2</t>
  </si>
  <si>
    <t>JUMLAH</t>
  </si>
  <si>
    <t>Md   =</t>
  </si>
  <si>
    <t>tahun</t>
  </si>
  <si>
    <t>(penduduk intermediate)</t>
  </si>
  <si>
    <r>
      <rPr>
        <sz val="11"/>
        <color theme="1"/>
        <rFont val="Calibri"/>
        <charset val="134"/>
        <scheme val="minor"/>
      </rPr>
      <t xml:space="preserve">Dengan demikian, umur median penduduk Kabupaten Banjar pada bulan Mei 2010 adalah 28,3 tahun, yang berarti setengah pddk Kabupaten Banjar pada bulan Mei 2010 berusia di bawah 28,3 tahun dan setengahnya lagi berusia lebih tua dari 28,3 tahun. Umur median ini terletak di antara 24 dan 30 tahun. Dengan kata lain, penduduk Kabupaten Banjar dikategorikan sebagai penduduk </t>
    </r>
    <r>
      <rPr>
        <i/>
        <sz val="11"/>
        <color theme="1"/>
        <rFont val="Arial Narrow"/>
        <charset val="134"/>
      </rPr>
      <t>intermediate</t>
    </r>
    <r>
      <rPr>
        <sz val="11"/>
        <color theme="1"/>
        <rFont val="Arial Narrow"/>
        <charset val="134"/>
      </rPr>
      <t xml:space="preserve"> yaitu transisi dari muda (</t>
    </r>
    <r>
      <rPr>
        <i/>
        <sz val="11"/>
        <color theme="1"/>
        <rFont val="Arial Narrow"/>
        <charset val="134"/>
      </rPr>
      <t>youngpopulation</t>
    </r>
    <r>
      <rPr>
        <sz val="11"/>
        <color theme="1"/>
        <rFont val="Arial Narrow"/>
        <charset val="134"/>
      </rPr>
      <t>) ke penduduk tua (</t>
    </r>
    <r>
      <rPr>
        <i/>
        <sz val="11"/>
        <color theme="1"/>
        <rFont val="Arial Narrow"/>
        <charset val="134"/>
      </rPr>
      <t>old population</t>
    </r>
    <r>
      <rPr>
        <sz val="11"/>
        <color theme="1"/>
        <rFont val="Arial Narrow"/>
        <charset val="134"/>
      </rPr>
      <t>)</t>
    </r>
  </si>
  <si>
    <t>25+4,69</t>
  </si>
  <si>
    <t>N</t>
  </si>
  <si>
    <r>
      <rPr>
        <sz val="11"/>
        <color theme="1"/>
        <rFont val="Book Antiqua"/>
        <charset val="134"/>
      </rPr>
      <t>- f</t>
    </r>
    <r>
      <rPr>
        <vertAlign val="subscript"/>
        <sz val="11"/>
        <color theme="1"/>
        <rFont val="Book Antiqua"/>
        <charset val="134"/>
      </rPr>
      <t>x</t>
    </r>
  </si>
  <si>
    <t>Umur Median (Md)</t>
  </si>
  <si>
    <r>
      <rPr>
        <sz val="11"/>
        <color theme="1"/>
        <rFont val="Book Antiqua"/>
        <charset val="134"/>
      </rPr>
      <t>= I</t>
    </r>
    <r>
      <rPr>
        <vertAlign val="subscript"/>
        <sz val="11"/>
        <color theme="1"/>
        <rFont val="Book Antiqua"/>
        <charset val="134"/>
      </rPr>
      <t>Md</t>
    </r>
    <r>
      <rPr>
        <sz val="11"/>
        <color theme="1"/>
        <rFont val="Book Antiqua"/>
        <charset val="134"/>
      </rPr>
      <t xml:space="preserve"> + </t>
    </r>
  </si>
  <si>
    <t>x i</t>
  </si>
  <si>
    <r>
      <rPr>
        <sz val="11"/>
        <color theme="1"/>
        <rFont val="Book Antiqua"/>
        <charset val="134"/>
      </rPr>
      <t>f</t>
    </r>
    <r>
      <rPr>
        <vertAlign val="subscript"/>
        <sz val="11"/>
        <color theme="1"/>
        <rFont val="Book Antiqua"/>
        <charset val="134"/>
      </rPr>
      <t>Md</t>
    </r>
  </si>
  <si>
    <r>
      <rPr>
        <sz val="11"/>
        <color theme="1"/>
        <rFont val="Book Antiqua"/>
        <charset val="134"/>
      </rPr>
      <t>I</t>
    </r>
    <r>
      <rPr>
        <vertAlign val="subscript"/>
        <sz val="11"/>
        <color theme="1"/>
        <rFont val="Book Antiqua"/>
        <charset val="134"/>
      </rPr>
      <t>Md</t>
    </r>
  </si>
  <si>
    <t>= Batas bawah kelompok umur yang mengandung N/2</t>
  </si>
  <si>
    <t>= Jumlah penduduk total</t>
  </si>
  <si>
    <t>= 25 +</t>
  </si>
  <si>
    <t>2910180 - 2449649</t>
  </si>
  <si>
    <r>
      <rPr>
        <sz val="11"/>
        <color theme="1"/>
        <rFont val="Book Antiqua"/>
        <charset val="134"/>
      </rPr>
      <t>f</t>
    </r>
    <r>
      <rPr>
        <vertAlign val="subscript"/>
        <sz val="11"/>
        <color theme="1"/>
        <rFont val="Book Antiqua"/>
        <charset val="134"/>
      </rPr>
      <t>x</t>
    </r>
  </si>
  <si>
    <t>= Jumlah penduduk kumulatif sampai dengan kelompok umur yang mengandung N/2</t>
  </si>
  <si>
    <t>= Jumlah penduduk pada kelompok umur dimana terdapat nilai N/2</t>
  </si>
  <si>
    <t>i</t>
  </si>
  <si>
    <t>= Kelas interval umur</t>
  </si>
  <si>
    <t xml:space="preserve"> = 29,94 tahun</t>
  </si>
  <si>
    <t xml:space="preserve"> </t>
  </si>
  <si>
    <t>Total  (Jiwa)</t>
  </si>
  <si>
    <t>Sex      Ratio</t>
  </si>
  <si>
    <t xml:space="preserve">RASIO JENIS KELAMIN BERDASARKAN </t>
  </si>
  <si>
    <t>KELOMPOK UMUR</t>
  </si>
  <si>
    <t>Sex Ratio</t>
  </si>
  <si>
    <t>DEPENDENCY RATIO PROVINSI SUMATERA BARAT</t>
  </si>
  <si>
    <t>PER 31 DESEMBER 2024</t>
  </si>
  <si>
    <t>%    Total</t>
  </si>
  <si>
    <t>0-14 tahun  (Umur Muda)</t>
  </si>
  <si>
    <t>15-64 tahun (Umur Produktif)</t>
  </si>
  <si>
    <t>&gt; 65 tahun  (Umur Tua)</t>
  </si>
  <si>
    <r>
      <rPr>
        <sz val="11"/>
        <color theme="1"/>
        <rFont val="Calibri"/>
        <charset val="134"/>
        <scheme val="minor"/>
      </rPr>
      <t>RK</t>
    </r>
    <r>
      <rPr>
        <vertAlign val="subscript"/>
        <sz val="11"/>
        <color theme="1"/>
        <rFont val="Calibri"/>
        <charset val="134"/>
        <scheme val="minor"/>
      </rPr>
      <t xml:space="preserve">muda </t>
    </r>
  </si>
  <si>
    <t>=</t>
  </si>
  <si>
    <r>
      <rPr>
        <sz val="11"/>
        <color theme="1"/>
        <rFont val="Calibri"/>
        <charset val="134"/>
        <scheme val="minor"/>
      </rPr>
      <t xml:space="preserve">P </t>
    </r>
    <r>
      <rPr>
        <vertAlign val="subscript"/>
        <sz val="11"/>
        <color theme="1"/>
        <rFont val="Calibri"/>
        <charset val="134"/>
        <scheme val="minor"/>
      </rPr>
      <t>0-14 tahun</t>
    </r>
  </si>
  <si>
    <t>×</t>
  </si>
  <si>
    <r>
      <rPr>
        <sz val="11"/>
        <color theme="1"/>
        <rFont val="Calibri"/>
        <charset val="134"/>
        <scheme val="minor"/>
      </rPr>
      <t xml:space="preserve">P </t>
    </r>
    <r>
      <rPr>
        <vertAlign val="subscript"/>
        <sz val="11"/>
        <color theme="1"/>
        <rFont val="Calibri"/>
        <charset val="134"/>
        <scheme val="minor"/>
      </rPr>
      <t>15-64 tahun</t>
    </r>
  </si>
  <si>
    <r>
      <rPr>
        <sz val="11"/>
        <color theme="1"/>
        <rFont val="Calibri"/>
        <charset val="134"/>
        <scheme val="minor"/>
      </rPr>
      <t>RK</t>
    </r>
    <r>
      <rPr>
        <vertAlign val="subscript"/>
        <sz val="11"/>
        <color theme="1"/>
        <rFont val="Calibri"/>
        <charset val="134"/>
        <scheme val="minor"/>
      </rPr>
      <t>tua</t>
    </r>
  </si>
  <si>
    <r>
      <rPr>
        <sz val="11"/>
        <color theme="1"/>
        <rFont val="Calibri"/>
        <charset val="134"/>
        <scheme val="minor"/>
      </rPr>
      <t xml:space="preserve">P </t>
    </r>
    <r>
      <rPr>
        <vertAlign val="subscript"/>
        <sz val="11"/>
        <color theme="1"/>
        <rFont val="Aptos Narrow"/>
        <charset val="134"/>
      </rPr>
      <t>&gt;</t>
    </r>
    <r>
      <rPr>
        <vertAlign val="subscript"/>
        <sz val="11"/>
        <color theme="1"/>
        <rFont val="Calibri"/>
        <charset val="134"/>
      </rPr>
      <t xml:space="preserve"> 65</t>
    </r>
    <r>
      <rPr>
        <vertAlign val="subscript"/>
        <sz val="11"/>
        <color theme="1"/>
        <rFont val="Calibri"/>
        <charset val="134"/>
        <scheme val="minor"/>
      </rPr>
      <t xml:space="preserve"> tahun</t>
    </r>
  </si>
  <si>
    <t>Rktotal</t>
  </si>
  <si>
    <r>
      <rPr>
        <sz val="11"/>
        <color theme="1"/>
        <rFont val="Calibri"/>
        <charset val="134"/>
        <scheme val="minor"/>
      </rPr>
      <t xml:space="preserve">P </t>
    </r>
    <r>
      <rPr>
        <vertAlign val="subscript"/>
        <sz val="11"/>
        <color theme="1"/>
        <rFont val="Calibri"/>
        <charset val="134"/>
        <scheme val="minor"/>
      </rPr>
      <t>0-14 tahun</t>
    </r>
    <r>
      <rPr>
        <sz val="11"/>
        <color theme="1"/>
        <rFont val="Calibri"/>
        <charset val="134"/>
        <scheme val="minor"/>
      </rPr>
      <t xml:space="preserve"> + P </t>
    </r>
    <r>
      <rPr>
        <vertAlign val="subscript"/>
        <sz val="11"/>
        <color theme="1"/>
        <rFont val="Calibri"/>
        <charset val="134"/>
        <scheme val="minor"/>
      </rPr>
      <t>&gt; 65 tahun</t>
    </r>
  </si>
  <si>
    <t>UMUR</t>
  </si>
  <si>
    <t>Laki-laki</t>
  </si>
  <si>
    <t>Sumber : Data Konsolidasi Bersih (DKB) Semester II 2024 (diolah)</t>
  </si>
  <si>
    <t>Jumlah Penduduk (Jiwa)</t>
  </si>
  <si>
    <r>
      <rPr>
        <b/>
        <sz val="8"/>
        <color theme="0"/>
        <rFont val="Book Antiqua"/>
        <charset val="134"/>
      </rPr>
      <t>Luas Wilayah (Km</t>
    </r>
    <r>
      <rPr>
        <vertAlign val="superscript"/>
        <sz val="8"/>
        <color theme="0"/>
        <rFont val="Calibri"/>
        <charset val="134"/>
        <scheme val="minor"/>
      </rPr>
      <t>2</t>
    </r>
    <r>
      <rPr>
        <sz val="8"/>
        <color theme="0"/>
        <rFont val="Calibri"/>
        <charset val="134"/>
        <scheme val="minor"/>
      </rPr>
      <t>)</t>
    </r>
  </si>
  <si>
    <r>
      <rPr>
        <b/>
        <sz val="8"/>
        <color theme="0"/>
        <rFont val="Book Antiqua"/>
        <charset val="134"/>
      </rPr>
      <t>Kepadatan (Jiwa/Km</t>
    </r>
    <r>
      <rPr>
        <vertAlign val="superscript"/>
        <sz val="8"/>
        <color theme="0"/>
        <rFont val="Calibri"/>
        <charset val="134"/>
        <scheme val="minor"/>
      </rPr>
      <t>2</t>
    </r>
    <r>
      <rPr>
        <sz val="8"/>
        <color theme="0"/>
        <rFont val="Calibri"/>
        <charset val="134"/>
        <scheme val="minor"/>
      </rPr>
      <t>)</t>
    </r>
  </si>
  <si>
    <t>PERTUMBUHAN PENDUDUK SUMATERA BARAT</t>
  </si>
  <si>
    <t>Pertumbuhan Penduduk (%)</t>
  </si>
  <si>
    <t>Kabupaten Siolok</t>
  </si>
  <si>
    <r>
      <rPr>
        <i/>
        <sz val="7"/>
        <color theme="1"/>
        <rFont val="Book Antiqua"/>
        <charset val="134"/>
      </rPr>
      <t>Sumber</t>
    </r>
    <r>
      <rPr>
        <sz val="7"/>
        <color theme="1"/>
        <rFont val="Book Antiqua"/>
        <charset val="134"/>
      </rPr>
      <t xml:space="preserve"> : Data Konsolidasi Bersih (DKB) Semester II 2023 dan Semester II 2024 (diolah)</t>
    </r>
  </si>
  <si>
    <t>Tingkat Pendidikan</t>
  </si>
  <si>
    <t>Tidak/Belum Sekolah</t>
  </si>
  <si>
    <t>Belum Tamat SD/Sederajat</t>
  </si>
  <si>
    <t>Tamat SD/Sederajat</t>
  </si>
  <si>
    <t>SLTP/Sederajat</t>
  </si>
  <si>
    <t>SLTA/Sederajat</t>
  </si>
  <si>
    <t>Diploma I/II</t>
  </si>
  <si>
    <t>Akademi/Diploma III/Sarmud</t>
  </si>
  <si>
    <t>Diploma IV/    Strata I</t>
  </si>
  <si>
    <t>Strata II</t>
  </si>
  <si>
    <t>Strata III</t>
  </si>
  <si>
    <t>BERDASARKAN AGAMA DAN JENIS KELAMIN</t>
  </si>
  <si>
    <t>Agama</t>
  </si>
  <si>
    <t>Islam</t>
  </si>
  <si>
    <t>Kristen</t>
  </si>
  <si>
    <t>Katholik</t>
  </si>
  <si>
    <t>Hindu</t>
  </si>
  <si>
    <t>Buddha</t>
  </si>
  <si>
    <t>Konghucu</t>
  </si>
  <si>
    <t>Kepercayaan</t>
  </si>
  <si>
    <t>Agama (Jiwa)</t>
  </si>
  <si>
    <t>Jenis Disabilitas</t>
  </si>
  <si>
    <t>Disabilitas Fisik</t>
  </si>
  <si>
    <t>Disabilitas Netra/Buta</t>
  </si>
  <si>
    <t>Disabilitas Rungu/Wicara</t>
  </si>
  <si>
    <t>Disabilitas Mental/Jiwa</t>
  </si>
  <si>
    <t>Disabilitas Fisik dan Mental</t>
  </si>
  <si>
    <t>Disabilitas Lainnya</t>
  </si>
  <si>
    <t>Disablitas Fisik dan Mental</t>
  </si>
  <si>
    <t>Pessel</t>
  </si>
  <si>
    <t>Jenis Kecacatan</t>
  </si>
  <si>
    <t>Kab Solok</t>
  </si>
  <si>
    <t>Kab Sijunjung</t>
  </si>
  <si>
    <t>Kab Tanah Datar</t>
  </si>
  <si>
    <t>Kab. Padang Pariaman</t>
  </si>
  <si>
    <t>Kab Agam</t>
  </si>
  <si>
    <t>Kab 50 Kota</t>
  </si>
  <si>
    <t>Kab Pasaman</t>
  </si>
  <si>
    <t>Kab Kepulauan Mentawai</t>
  </si>
  <si>
    <t>Kab. Dharmasraya</t>
  </si>
  <si>
    <t>Kab Solok Selatan</t>
  </si>
  <si>
    <t>Kab Pasaman Barat</t>
  </si>
  <si>
    <t>Jenis PPKS</t>
  </si>
  <si>
    <t>Jumlah Disanilitas (Jiwa)</t>
  </si>
  <si>
    <t>Anak Dengan Kedisabilitasan (Jiwa)</t>
  </si>
  <si>
    <t>Penyandang Disabilitas (jiwa)</t>
  </si>
  <si>
    <r>
      <rPr>
        <i/>
        <sz val="7"/>
        <color theme="1"/>
        <rFont val="Book Antiqua"/>
        <charset val="134"/>
      </rPr>
      <t>Sumber</t>
    </r>
    <r>
      <rPr>
        <sz val="7"/>
        <color theme="1"/>
        <rFont val="Book Antiqua"/>
        <charset val="134"/>
      </rPr>
      <t xml:space="preserve"> : Dinas Sosial Provinsi Sumatera Barat (diolah)</t>
    </r>
  </si>
  <si>
    <t>Jenis Disabilitas (Jiwa)</t>
  </si>
  <si>
    <t>Disabilitas Fisik &amp; Mental</t>
  </si>
  <si>
    <t>NO</t>
  </si>
  <si>
    <t>KABUPATEN/KOTA</t>
  </si>
  <si>
    <t>KAB. PESISIR SELATAN</t>
  </si>
  <si>
    <t>KAB. SOLOK</t>
  </si>
  <si>
    <t>KAB. SIJUNJUNG</t>
  </si>
  <si>
    <t>KAB. TANAH DATAR</t>
  </si>
  <si>
    <t>KAB. PADANG PARIAMAN</t>
  </si>
  <si>
    <t>KAB. AGAM</t>
  </si>
  <si>
    <t>KAB. LIMA PULUH KOTA</t>
  </si>
  <si>
    <t>KAB. PASAMAN</t>
  </si>
  <si>
    <t>KAB. KEPULAUAN MENTAWAI</t>
  </si>
  <si>
    <t>KAB. DHARMASRAYA</t>
  </si>
  <si>
    <t>KAB. SOLOK SELATAN</t>
  </si>
  <si>
    <t>KAB. PASAMAN BARAT</t>
  </si>
  <si>
    <t>KOTA PADANG</t>
  </si>
  <si>
    <t>KOTA SOLOK</t>
  </si>
  <si>
    <t>KOTA SAWAHLUNTO</t>
  </si>
  <si>
    <t>KOTA PADANG PANJANG</t>
  </si>
  <si>
    <t>KOTA BUKITTINGGI</t>
  </si>
  <si>
    <t>KOTA PAYAKUMBUH</t>
  </si>
  <si>
    <t>KOTA PARIAMAN</t>
  </si>
  <si>
    <t>TOTAL</t>
  </si>
  <si>
    <t>Disabilitas Fisk</t>
  </si>
  <si>
    <t>LK</t>
  </si>
  <si>
    <t>PR</t>
  </si>
  <si>
    <t>JML</t>
  </si>
  <si>
    <t>Disabilitas Rungu/wicara</t>
  </si>
  <si>
    <t>Status Kawin</t>
  </si>
  <si>
    <t>Belum Kawin</t>
  </si>
  <si>
    <t>Kawin</t>
  </si>
  <si>
    <t>Cerai Hidup</t>
  </si>
  <si>
    <t>Cerai Mati</t>
  </si>
  <si>
    <t>Status Kawin (Jiwa)</t>
  </si>
  <si>
    <t>WILAYAH</t>
  </si>
  <si>
    <t>L BELUM KAWIN</t>
  </si>
  <si>
    <t>P BELUM KAWIN</t>
  </si>
  <si>
    <t>L KAWIN</t>
  </si>
  <si>
    <t>P KAWIN</t>
  </si>
  <si>
    <t>L CERAI HIDUP</t>
  </si>
  <si>
    <t>P CERAI HIDUP</t>
  </si>
  <si>
    <t>L CERAI MATI</t>
  </si>
  <si>
    <t>P CERAI MATI</t>
  </si>
  <si>
    <t>PESISIR SELATAN</t>
  </si>
  <si>
    <r>
      <rPr>
        <i/>
        <sz val="8"/>
        <color theme="1"/>
        <rFont val="Book Antiqua"/>
        <charset val="134"/>
      </rPr>
      <t>Sumber</t>
    </r>
    <r>
      <rPr>
        <sz val="8"/>
        <color theme="1"/>
        <rFont val="Book Antiqua"/>
        <charset val="134"/>
      </rPr>
      <t xml:space="preserve"> : Data Konsolidasi Bersih Semester II 2024 (diolah)</t>
    </r>
  </si>
  <si>
    <t>Angka Perkawinan Kasar</t>
  </si>
  <si>
    <t>Pada Pertengahan Tahun</t>
  </si>
  <si>
    <t>Jumlah Perkawinan</t>
  </si>
  <si>
    <r>
      <rPr>
        <i/>
        <sz val="7"/>
        <color theme="1"/>
        <rFont val="Book Antiqua"/>
        <charset val="134"/>
      </rPr>
      <t>Sumber</t>
    </r>
    <r>
      <rPr>
        <sz val="7"/>
        <color theme="1"/>
        <rFont val="Book Antiqua"/>
        <charset val="134"/>
      </rPr>
      <t xml:space="preserve"> : DKB II 2023, DKB II 2024 dan Kanwil Kementerian Agama Provinsi Sumbar (diolah)</t>
    </r>
  </si>
  <si>
    <t>Angka Perkawinan Umum</t>
  </si>
  <si>
    <t>Usia 19 tahun keatas pada pertengahan tahun</t>
  </si>
  <si>
    <t>usia 19 tahun</t>
  </si>
  <si>
    <t>Kode Wilayah</t>
  </si>
  <si>
    <t>Jumlah (Jiwa)</t>
  </si>
  <si>
    <t>75 Tahun Keatas</t>
  </si>
  <si>
    <t>1301</t>
  </si>
  <si>
    <t>1302</t>
  </si>
  <si>
    <t>1303</t>
  </si>
  <si>
    <t>1304</t>
  </si>
  <si>
    <t>1305</t>
  </si>
  <si>
    <t>1306</t>
  </si>
  <si>
    <t>1307</t>
  </si>
  <si>
    <t>1308</t>
  </si>
  <si>
    <t>1309</t>
  </si>
  <si>
    <t>1310</t>
  </si>
  <si>
    <t>1311</t>
  </si>
  <si>
    <t>1312</t>
  </si>
  <si>
    <t>1371</t>
  </si>
  <si>
    <t>1372</t>
  </si>
  <si>
    <t>1373</t>
  </si>
  <si>
    <t>1374</t>
  </si>
  <si>
    <t>1375</t>
  </si>
  <si>
    <t>1376</t>
  </si>
  <si>
    <t>1377</t>
  </si>
  <si>
    <t>Angka Perceraian Kasar</t>
  </si>
  <si>
    <t>Jumlah Perceraian</t>
  </si>
  <si>
    <r>
      <rPr>
        <i/>
        <sz val="7"/>
        <color theme="1"/>
        <rFont val="Book Antiqua"/>
        <charset val="134"/>
      </rPr>
      <t>Sumber</t>
    </r>
    <r>
      <rPr>
        <sz val="7"/>
        <color theme="1"/>
        <rFont val="Book Antiqua"/>
        <charset val="134"/>
      </rPr>
      <t xml:space="preserve"> : DKB II 2023, DKB II 2024, dan Pengadilan Tinggi Agama Padang (diolah)</t>
    </r>
  </si>
  <si>
    <t>Angka Perceraian Umum</t>
  </si>
  <si>
    <t>Usia 19 tahun Keatas Pada Pertengahan Tahun</t>
  </si>
  <si>
    <t>KK (Jiwa)</t>
  </si>
  <si>
    <t>Rata-rata Jiwa/KK</t>
  </si>
  <si>
    <r>
      <rPr>
        <i/>
        <sz val="6"/>
        <color theme="1"/>
        <rFont val="Book Antiqua"/>
        <charset val="134"/>
      </rPr>
      <t>Sumber</t>
    </r>
    <r>
      <rPr>
        <sz val="6"/>
        <color theme="1"/>
        <rFont val="Book Antiqua"/>
        <charset val="134"/>
      </rPr>
      <t xml:space="preserve"> : Data Konsolidasi Bersih (DKB) Semester II 2024 (diolah)</t>
    </r>
  </si>
  <si>
    <t>Status Hubungan Dalam Keluarga</t>
  </si>
  <si>
    <t>Laki-Laki (Jiwa)</t>
  </si>
  <si>
    <t>Perempuan (Jiwa)</t>
  </si>
  <si>
    <t>Kepala Keluarga</t>
  </si>
  <si>
    <t>Suami</t>
  </si>
  <si>
    <t>Istri</t>
  </si>
  <si>
    <t>Anak</t>
  </si>
  <si>
    <t>01</t>
  </si>
  <si>
    <t>Menantu</t>
  </si>
  <si>
    <t>02</t>
  </si>
  <si>
    <t>Cucu</t>
  </si>
  <si>
    <t>03</t>
  </si>
  <si>
    <t>Orang Tua</t>
  </si>
  <si>
    <t>04</t>
  </si>
  <si>
    <t>Mertua</t>
  </si>
  <si>
    <t>05</t>
  </si>
  <si>
    <t>Famili Lain</t>
  </si>
  <si>
    <t>06</t>
  </si>
  <si>
    <t>Pembantu</t>
  </si>
  <si>
    <t>07</t>
  </si>
  <si>
    <t>Lainnya</t>
  </si>
  <si>
    <t>08</t>
  </si>
  <si>
    <t>09</t>
  </si>
  <si>
    <t>10</t>
  </si>
  <si>
    <t xml:space="preserve">TOTAL </t>
  </si>
  <si>
    <t>Padang Pariaman</t>
  </si>
  <si>
    <t>Mentawai</t>
  </si>
  <si>
    <t>Dharmasraya</t>
  </si>
  <si>
    <t>Solok Selatan</t>
  </si>
  <si>
    <t>Pasaman  Barat</t>
  </si>
  <si>
    <t>Sawahlunto</t>
  </si>
  <si>
    <t>Padang Panjang</t>
  </si>
  <si>
    <t>Bukittinggi</t>
  </si>
  <si>
    <t>Payakumbuh</t>
  </si>
  <si>
    <t>Sijunjung</t>
  </si>
  <si>
    <t>Tanah Datar</t>
  </si>
  <si>
    <t>50 Kota</t>
  </si>
  <si>
    <t>Kepulauan Mentawai</t>
  </si>
  <si>
    <t>Kab Dharmasraya</t>
  </si>
  <si>
    <r>
      <rPr>
        <b/>
        <i/>
        <sz val="6"/>
        <color theme="1"/>
        <rFont val="Book Antiqua"/>
        <charset val="134"/>
      </rPr>
      <t>Sumber</t>
    </r>
    <r>
      <rPr>
        <b/>
        <sz val="6"/>
        <color theme="1"/>
        <rFont val="Book Antiqua"/>
        <charset val="134"/>
      </rPr>
      <t xml:space="preserve"> : Data Konsolidasi Bersih (DKB) Semester II 2024 (diolah)</t>
    </r>
  </si>
  <si>
    <t>Kecamatan</t>
  </si>
  <si>
    <t>PANCUNG SOAL</t>
  </si>
  <si>
    <t>RANAH PESISIR</t>
  </si>
  <si>
    <t>LENGAYANG</t>
  </si>
  <si>
    <t>BATANG KAPAS</t>
  </si>
  <si>
    <t>IV JURAI</t>
  </si>
  <si>
    <t>BAYANG</t>
  </si>
  <si>
    <t>KOTO XI TARUSAN</t>
  </si>
  <si>
    <t>SUTERA</t>
  </si>
  <si>
    <t>LINGGO SARI BAGANTI</t>
  </si>
  <si>
    <t>LUNANG</t>
  </si>
  <si>
    <t>BASA AMPEK BALAI TAPAN</t>
  </si>
  <si>
    <t>IV NAGARI BAYANG UTARA</t>
  </si>
  <si>
    <t>AIRPURA</t>
  </si>
  <si>
    <t>RANAH AMPEK HULU TAPAN</t>
  </si>
  <si>
    <t>SILAUT</t>
  </si>
  <si>
    <t>KABUPATEN PESISIR SELATAN</t>
  </si>
  <si>
    <t>Kab. Solok</t>
  </si>
  <si>
    <t>PANTAI CERMIN</t>
  </si>
  <si>
    <t>LEMBAH GUMANTI</t>
  </si>
  <si>
    <t>PAYUNG SEKAKI</t>
  </si>
  <si>
    <t>LEMBANG JAYA</t>
  </si>
  <si>
    <t>GUNUNG TALANG</t>
  </si>
  <si>
    <t>BUKIT SUNDI</t>
  </si>
  <si>
    <t>IX KOTO SUNGAI LASI</t>
  </si>
  <si>
    <t>KUBUNG</t>
  </si>
  <si>
    <t>X KOTO SINGKARAK</t>
  </si>
  <si>
    <t>X KOTO DIATAS</t>
  </si>
  <si>
    <t>JUNJUNG SIRIH</t>
  </si>
  <si>
    <t>HILIRAN GUMANTI</t>
  </si>
  <si>
    <t>TIGO LURAH</t>
  </si>
  <si>
    <t>DANAU KEMBAR</t>
  </si>
  <si>
    <t>KABUPATEN SOLOK</t>
  </si>
  <si>
    <t>TANJUNG GADANG</t>
  </si>
  <si>
    <t>SIJUNJUNG</t>
  </si>
  <si>
    <t>IV NAGARI</t>
  </si>
  <si>
    <t>KAMANG BARU</t>
  </si>
  <si>
    <t>LUBUK TAROK</t>
  </si>
  <si>
    <t>KOTO VII</t>
  </si>
  <si>
    <t>SUMPUR KUDUS</t>
  </si>
  <si>
    <t>KUPITAN</t>
  </si>
  <si>
    <t>KABUPATEN SIJUNJUNG</t>
  </si>
  <si>
    <t>X KOTO</t>
  </si>
  <si>
    <t>BATIPUH</t>
  </si>
  <si>
    <t>RAMBATAN</t>
  </si>
  <si>
    <t>LIMA KAUM</t>
  </si>
  <si>
    <t>TANJUNG EMAS</t>
  </si>
  <si>
    <t>LINTAU BUO</t>
  </si>
  <si>
    <t>SUNGAYANG</t>
  </si>
  <si>
    <t>SUNGAI TARAB</t>
  </si>
  <si>
    <t>PARIANGAN</t>
  </si>
  <si>
    <t>SALIMPAUANG</t>
  </si>
  <si>
    <t>PADANG GANTING</t>
  </si>
  <si>
    <t>TANJUANG BARU</t>
  </si>
  <si>
    <t>LINTAU BUO UTARA</t>
  </si>
  <si>
    <t>BATIPUAH SELATAN</t>
  </si>
  <si>
    <t>KABUPATEN TANAH DATAR</t>
  </si>
  <si>
    <t>LUBUK ALUNG</t>
  </si>
  <si>
    <t>BATANG ANAI</t>
  </si>
  <si>
    <t>NAN SABARIS</t>
  </si>
  <si>
    <t>2 X 11 ENAM LINGKUANG</t>
  </si>
  <si>
    <t>VII KOTO SUNGAI SARIK</t>
  </si>
  <si>
    <t>V KOTO KAMPUNG DALAM</t>
  </si>
  <si>
    <t>SUNGAI GARINGGING</t>
  </si>
  <si>
    <t>SUNGAI LIMAU</t>
  </si>
  <si>
    <t>IV KOTO AUR MALINTANG</t>
  </si>
  <si>
    <t>ULAKAN TAPAKIH</t>
  </si>
  <si>
    <t>SINTUAK TOBOH GADANG</t>
  </si>
  <si>
    <t>PADANG SAGO</t>
  </si>
  <si>
    <t>BATANG GASAN</t>
  </si>
  <si>
    <t>V KOTO TIMUR</t>
  </si>
  <si>
    <t>2 X 11 KAYU TANAM</t>
  </si>
  <si>
    <t>PATAMUAN</t>
  </si>
  <si>
    <t>ENAM LINGKUNG</t>
  </si>
  <si>
    <t>KABUPATEN PADANG PARIAMAN</t>
  </si>
  <si>
    <t>Agam</t>
  </si>
  <si>
    <t>TANJUNG MUTIARA</t>
  </si>
  <si>
    <t>LUBUK BASUNG</t>
  </si>
  <si>
    <t>TANJUNG RAYA</t>
  </si>
  <si>
    <t>MATUR</t>
  </si>
  <si>
    <t>IV KOTO</t>
  </si>
  <si>
    <t>BANUHAMPU</t>
  </si>
  <si>
    <t>AMPEK ANGKEK</t>
  </si>
  <si>
    <t>BASO</t>
  </si>
  <si>
    <t>TILATANG KAMANG</t>
  </si>
  <si>
    <t>PALUPUH</t>
  </si>
  <si>
    <t>PALEMBAYAN</t>
  </si>
  <si>
    <t>SUNGAI PUA</t>
  </si>
  <si>
    <t>AMPEK NAGARI</t>
  </si>
  <si>
    <t>CANDUNG</t>
  </si>
  <si>
    <t>KAMANG MAGEK</t>
  </si>
  <si>
    <t>MALALAK</t>
  </si>
  <si>
    <t>KABUPATEN AGAM</t>
  </si>
  <si>
    <t>SULIKI</t>
  </si>
  <si>
    <t>GUGUAK</t>
  </si>
  <si>
    <t>PAYAKUMBUH</t>
  </si>
  <si>
    <t>LUAK</t>
  </si>
  <si>
    <t>HARAU</t>
  </si>
  <si>
    <t>PANGKALAN KOTO BARU</t>
  </si>
  <si>
    <t>KAPUR IX</t>
  </si>
  <si>
    <t>GUNUANG OMEH</t>
  </si>
  <si>
    <t>LAREH SAGO HALABAN</t>
  </si>
  <si>
    <t>SITUJUAH LIMO NAGARI</t>
  </si>
  <si>
    <t>MUNGKA</t>
  </si>
  <si>
    <t>BUKIK BARISAN</t>
  </si>
  <si>
    <t>AKABILURU</t>
  </si>
  <si>
    <t>KABUPATEN LIMA PULUH KOTA</t>
  </si>
  <si>
    <t>Pasaman</t>
  </si>
  <si>
    <t>BONJOL</t>
  </si>
  <si>
    <t>LUBUK SIKAPING</t>
  </si>
  <si>
    <t>PANTI</t>
  </si>
  <si>
    <t>MAPAT TUNGGUL</t>
  </si>
  <si>
    <t>DUO KOTO</t>
  </si>
  <si>
    <t>TIGO NAGARI</t>
  </si>
  <si>
    <t>RAO</t>
  </si>
  <si>
    <t>MAPAT TUNGGUL SELATAN</t>
  </si>
  <si>
    <t>SIMPANG ALAHAN MATI</t>
  </si>
  <si>
    <t>PADANG GELUGUR</t>
  </si>
  <si>
    <t>RAO UTARA</t>
  </si>
  <si>
    <t>RAO SELATAN</t>
  </si>
  <si>
    <t>KABUPATEN PASAMAN</t>
  </si>
  <si>
    <t>PAGAI UTARA</t>
  </si>
  <si>
    <t>SIPORA SELATAN</t>
  </si>
  <si>
    <t>SIBERUT SELATAN</t>
  </si>
  <si>
    <t>SIBERUT UTARA</t>
  </si>
  <si>
    <t>SIBERUT BARAT</t>
  </si>
  <si>
    <t>SIBERUT BARAT DAYA</t>
  </si>
  <si>
    <t>SIBERUT TENGAH</t>
  </si>
  <si>
    <t>SIPORA UTARA</t>
  </si>
  <si>
    <t>SIKAKAP</t>
  </si>
  <si>
    <t>PAGAI SELATAN</t>
  </si>
  <si>
    <t>KABUPATEN KEPULAUAN MENTAWAI</t>
  </si>
  <si>
    <t>KOTO BARU</t>
  </si>
  <si>
    <t>PULAU PUNJUNG</t>
  </si>
  <si>
    <t>SUNGAI RUMBAI</t>
  </si>
  <si>
    <t>SITIUNG</t>
  </si>
  <si>
    <t>SEMBILAN KOTO</t>
  </si>
  <si>
    <t>TIMPEH</t>
  </si>
  <si>
    <t>KOTO SALAK</t>
  </si>
  <si>
    <t>TIUMANG</t>
  </si>
  <si>
    <t>PADANG LAWEH</t>
  </si>
  <si>
    <t>ASAM JUJUHAN</t>
  </si>
  <si>
    <t>KOTO BESAR</t>
  </si>
  <si>
    <t>KABUPATEN DHARMASRAYA</t>
  </si>
  <si>
    <t>SANGIR</t>
  </si>
  <si>
    <t>SUNGAI PAGU</t>
  </si>
  <si>
    <t>KOTO PARIK GADANG DIATEH</t>
  </si>
  <si>
    <t>SANGIR JUJUAN</t>
  </si>
  <si>
    <t>SANGIR BATANG HARI</t>
  </si>
  <si>
    <t>PAUH DUO</t>
  </si>
  <si>
    <t>SANGIR BALAI JANGGO</t>
  </si>
  <si>
    <t>KABUPATEN SOLOK SELATAN</t>
  </si>
  <si>
    <t>Pasaman Barat</t>
  </si>
  <si>
    <t>SUNGAIBEREMAS</t>
  </si>
  <si>
    <t>LEMBAH MELINTANG</t>
  </si>
  <si>
    <t>PASAMAN</t>
  </si>
  <si>
    <t>TALAMAU</t>
  </si>
  <si>
    <t>KINALI</t>
  </si>
  <si>
    <t>GUNUNGTULEH</t>
  </si>
  <si>
    <t>RANAH BATAHAN</t>
  </si>
  <si>
    <t>KOTO BALINGKA</t>
  </si>
  <si>
    <t>SUNGAIAUR</t>
  </si>
  <si>
    <t>LUHAK NAN DUO</t>
  </si>
  <si>
    <t>SASAK RANAH PESISIR</t>
  </si>
  <si>
    <t>KABUPATEN PASAMAN BARAT</t>
  </si>
  <si>
    <t>Padang</t>
  </si>
  <si>
    <t>PADANG SELATAN</t>
  </si>
  <si>
    <t>PADANG TIMUR</t>
  </si>
  <si>
    <t>PADANG BARAT</t>
  </si>
  <si>
    <t>PADANG UTARA</t>
  </si>
  <si>
    <t>BUNGUS TELUK KABUNG</t>
  </si>
  <si>
    <t>LUBUK BEGALUNG</t>
  </si>
  <si>
    <t>LUBUK KILANGAN</t>
  </si>
  <si>
    <t>PAUH</t>
  </si>
  <si>
    <t>KURANJI</t>
  </si>
  <si>
    <t>NANGGALO</t>
  </si>
  <si>
    <t>KOTO TANGAH</t>
  </si>
  <si>
    <t>LUBUK SIKARAH</t>
  </si>
  <si>
    <t>TANJUNG HARAPAN</t>
  </si>
  <si>
    <t>LEMBAH SEGAR</t>
  </si>
  <si>
    <t>BARANGIN</t>
  </si>
  <si>
    <t>SILUNGKANG</t>
  </si>
  <si>
    <t>TALAWI</t>
  </si>
  <si>
    <t>PADANG PANJANG TIMUR</t>
  </si>
  <si>
    <t>PADANG PANJANG BARAT</t>
  </si>
  <si>
    <t>GUGUK PANJANG</t>
  </si>
  <si>
    <t>MANDIANGIN KOTO SELAYAN</t>
  </si>
  <si>
    <t>AUR BIRUGO TIGO BALEH</t>
  </si>
  <si>
    <t>PAYAKUMBUH BARAT</t>
  </si>
  <si>
    <t>PAYAKUMBUH UTARA</t>
  </si>
  <si>
    <t>PAYAKUMBUH TIMUR</t>
  </si>
  <si>
    <t>LAMPOSI TIGO NAGORI</t>
  </si>
  <si>
    <t>PAYAKUMBUH SELATAN</t>
  </si>
  <si>
    <t>PARIAMAN TENGAH</t>
  </si>
  <si>
    <t>PARIAMAN UTARA</t>
  </si>
  <si>
    <t>PARIAMAN SELATAN</t>
  </si>
  <si>
    <t>PARIAMAN TIMUR</t>
  </si>
  <si>
    <t>KEPALA KELUARGA MENURUT STATUS KAWIN DAN JENIS KELAMIN</t>
  </si>
  <si>
    <t>STATUS KAWIN</t>
  </si>
  <si>
    <t>LAKI-LAKI</t>
  </si>
  <si>
    <t>PERSEN LK</t>
  </si>
  <si>
    <t>PEREMPUAN</t>
  </si>
  <si>
    <t>PERSEN PR</t>
  </si>
  <si>
    <t>PERSEN</t>
  </si>
  <si>
    <t>BELUM KAWIN</t>
  </si>
  <si>
    <t>KAWIN</t>
  </si>
  <si>
    <t>CERAI HIDUP</t>
  </si>
  <si>
    <t>CERAI MATI</t>
  </si>
  <si>
    <t xml:space="preserve"> Kab Solok</t>
  </si>
  <si>
    <t>Dhamasraya</t>
  </si>
  <si>
    <t>Pendidikan</t>
  </si>
  <si>
    <t>Diploma IV/Strata I</t>
  </si>
  <si>
    <t>Status Bekerja</t>
  </si>
  <si>
    <t>Bekerja</t>
  </si>
  <si>
    <t>Belum/Tidak Bekerja</t>
  </si>
  <si>
    <t>Pelajar/mahasiswa</t>
  </si>
  <si>
    <t>Pensiunan</t>
  </si>
  <si>
    <t>Mengurus Rumah Tangga</t>
  </si>
  <si>
    <t>Jumlah Kelahiran Hidup  (Jiwa)</t>
  </si>
  <si>
    <r>
      <rPr>
        <i/>
        <sz val="7"/>
        <color theme="1"/>
        <rFont val="Book Antiqua"/>
        <charset val="134"/>
      </rPr>
      <t>Sumber</t>
    </r>
    <r>
      <rPr>
        <sz val="7"/>
        <color theme="1"/>
        <rFont val="Book Antiqua"/>
        <charset val="134"/>
      </rPr>
      <t xml:space="preserve"> : Dinas Kesehatan Provinsi Sumatera Barat (diolah)</t>
    </r>
  </si>
  <si>
    <t>Crude Birth Rate (CBR)</t>
  </si>
  <si>
    <t>Jumlah Kelahiran</t>
  </si>
  <si>
    <r>
      <rPr>
        <i/>
        <sz val="7"/>
        <color theme="1"/>
        <rFont val="Book Antiqua"/>
        <charset val="134"/>
      </rPr>
      <t>Sumber</t>
    </r>
    <r>
      <rPr>
        <sz val="7"/>
        <color theme="1"/>
        <rFont val="Book Antiqua"/>
        <charset val="134"/>
      </rPr>
      <t xml:space="preserve"> : DKB II 2023, DKB II 2024, dan Dinas Kesehatan Prov. Sumbar (diolah)</t>
    </r>
  </si>
  <si>
    <t>Crude Death Rate (CDR)</t>
  </si>
  <si>
    <t>Jumlah Kematian</t>
  </si>
  <si>
    <r>
      <rPr>
        <i/>
        <sz val="7"/>
        <color theme="1"/>
        <rFont val="Book Antiqua"/>
        <charset val="134"/>
      </rPr>
      <t>Sumber</t>
    </r>
    <r>
      <rPr>
        <sz val="7"/>
        <color theme="1"/>
        <rFont val="Book Antiqua"/>
        <charset val="134"/>
      </rPr>
      <t xml:space="preserve"> : DKB II 2023 dan DKB II 2024 (diolah)</t>
    </r>
  </si>
  <si>
    <t xml:space="preserve">ANGKA KELAHIRAN HIDUP MENURUT KELOMPOK UMUR </t>
  </si>
  <si>
    <t>DI TAHUN 2024</t>
  </si>
  <si>
    <t>Jumlah Perempuan (Jiwa)</t>
  </si>
  <si>
    <t>Jumlah Kelahiran Hidup (Jiwa)</t>
  </si>
  <si>
    <t>Angka Kelahiran Menurut Umur (ASFR)</t>
  </si>
  <si>
    <t>15-19 Tahun</t>
  </si>
  <si>
    <t>20-24 Tahun</t>
  </si>
  <si>
    <t>25-29 Tahun</t>
  </si>
  <si>
    <t>30-34 Tahun</t>
  </si>
  <si>
    <t>35-39 Tahun</t>
  </si>
  <si>
    <t>40-44 Tahun</t>
  </si>
  <si>
    <t>45-49 Tahun</t>
  </si>
  <si>
    <t>Sumber : DP3AP2KB Provinsi Sumatera Barat dan BKKBN Provinsi Sumatera Barat (diolah)</t>
  </si>
  <si>
    <r>
      <rPr>
        <b/>
        <sz val="12"/>
        <color theme="1"/>
        <rFont val="Book Antiqua"/>
        <charset val="134"/>
      </rPr>
      <t>ANGKA KELAHIRAN MENURUT UMUR (</t>
    </r>
    <r>
      <rPr>
        <b/>
        <i/>
        <sz val="12"/>
        <color theme="1"/>
        <rFont val="Book Antiqua"/>
        <charset val="134"/>
      </rPr>
      <t>AGE SPESIFIC FERTILITY RATE/ ASFR</t>
    </r>
    <r>
      <rPr>
        <b/>
        <sz val="12"/>
        <color theme="1"/>
        <rFont val="Book Antiqua"/>
        <charset val="134"/>
      </rPr>
      <t>) PADA TAHUN 2024</t>
    </r>
  </si>
  <si>
    <r>
      <rPr>
        <b/>
        <sz val="10"/>
        <color theme="1"/>
        <rFont val="Book Antiqua"/>
        <charset val="134"/>
      </rPr>
      <t>Angka Kelahiran Menurut Umur (</t>
    </r>
    <r>
      <rPr>
        <b/>
        <i/>
        <sz val="10"/>
        <color theme="1"/>
        <rFont val="Book Antiqua"/>
        <charset val="134"/>
      </rPr>
      <t>Age Spesific Fertility Rate</t>
    </r>
    <r>
      <rPr>
        <b/>
        <sz val="10"/>
        <color theme="1"/>
        <rFont val="Book Antiqua"/>
        <charset val="134"/>
      </rPr>
      <t xml:space="preserve">/ </t>
    </r>
    <r>
      <rPr>
        <b/>
        <i/>
        <sz val="10"/>
        <color theme="1"/>
        <rFont val="Book Antiqua"/>
        <charset val="134"/>
      </rPr>
      <t>ASFR</t>
    </r>
    <r>
      <rPr>
        <b/>
        <sz val="10"/>
        <color theme="1"/>
        <rFont val="Book Antiqua"/>
        <charset val="134"/>
      </rPr>
      <t>)</t>
    </r>
  </si>
  <si>
    <t>25-29   Tahun</t>
  </si>
  <si>
    <t>40-44 tahun</t>
  </si>
  <si>
    <t xml:space="preserve">               </t>
  </si>
  <si>
    <t>Penduduk Perempuan Usia 15-49 Tahun</t>
  </si>
  <si>
    <t>Penduduk Usia 0-4 Tahun</t>
  </si>
  <si>
    <t>Rasio Anak dan Perempuan (CWR)</t>
  </si>
  <si>
    <r>
      <rPr>
        <i/>
        <sz val="7"/>
        <color theme="1"/>
        <rFont val="Book Antiqua"/>
        <charset val="134"/>
      </rPr>
      <t>Sumber</t>
    </r>
    <r>
      <rPr>
        <sz val="7"/>
        <color theme="1"/>
        <rFont val="Book Antiqua"/>
        <charset val="134"/>
      </rPr>
      <t xml:space="preserve"> : Data Konsolidasi Bersih (DKB) Semester II Tahun 2024 (diolah)</t>
    </r>
  </si>
  <si>
    <t>TFR</t>
  </si>
  <si>
    <t>= Total Fertility Rate/ Angka Kelahiran Total</t>
  </si>
  <si>
    <t>∑</t>
  </si>
  <si>
    <r>
      <rPr>
        <sz val="9"/>
        <color theme="1"/>
        <rFont val="Book Antiqua"/>
        <charset val="134"/>
      </rPr>
      <t>ASFR</t>
    </r>
    <r>
      <rPr>
        <b/>
        <vertAlign val="subscript"/>
        <sz val="9"/>
        <color theme="1"/>
        <rFont val="Book Antiqua"/>
        <charset val="134"/>
      </rPr>
      <t>i</t>
    </r>
  </si>
  <si>
    <t>= ASFR kelompok umur i</t>
  </si>
  <si>
    <t>i = 15-19</t>
  </si>
  <si>
    <t>= Kelompok umur yaitu 15-19, 20-24,25-29,30-34,35-39,40-44,45-49</t>
  </si>
  <si>
    <t>Kelahiran Hidup</t>
  </si>
  <si>
    <t>Kematian Bayi</t>
  </si>
  <si>
    <t>AKB/IMR</t>
  </si>
  <si>
    <t xml:space="preserve">Kabupaten Pasaman </t>
  </si>
  <si>
    <r>
      <rPr>
        <i/>
        <sz val="6"/>
        <color theme="1"/>
        <rFont val="Book Antiqua"/>
        <charset val="134"/>
      </rPr>
      <t>Sumber</t>
    </r>
    <r>
      <rPr>
        <sz val="6"/>
        <color theme="1"/>
        <rFont val="Book Antiqua"/>
        <charset val="134"/>
      </rPr>
      <t xml:space="preserve"> : Dinas Kesehatan Provinsi Sumatera Barat (diolah)</t>
    </r>
  </si>
  <si>
    <t>Kematian Neonatal</t>
  </si>
  <si>
    <t>AK Neonatal</t>
  </si>
  <si>
    <t>KEPULAUAN MENTAWAI</t>
  </si>
  <si>
    <t xml:space="preserve">SOLOK </t>
  </si>
  <si>
    <t>TANAH DATAR</t>
  </si>
  <si>
    <t xml:space="preserve">PADANG PARIAMAN </t>
  </si>
  <si>
    <t>AGAM</t>
  </si>
  <si>
    <t xml:space="preserve">LIMA PULUH KOTA </t>
  </si>
  <si>
    <t xml:space="preserve">SOLOK SELATAN </t>
  </si>
  <si>
    <t xml:space="preserve">DHARMAS RAYA </t>
  </si>
  <si>
    <t xml:space="preserve">PASAMAN BARAT </t>
  </si>
  <si>
    <t xml:space="preserve">KOTA SOLOK </t>
  </si>
  <si>
    <t xml:space="preserve">KOTA SAWAH LUNTO </t>
  </si>
  <si>
    <t xml:space="preserve">KOTA PADANG PANJANG </t>
  </si>
  <si>
    <t xml:space="preserve">KOTA BUKITTINGGI </t>
  </si>
  <si>
    <t xml:space="preserve">KOTA PAYAKUMBUH </t>
  </si>
  <si>
    <t>Kematian Post Neonatal</t>
  </si>
  <si>
    <t>AK Post Neonatal</t>
  </si>
  <si>
    <t>Penduduk Usia  1-4 Tahun pada Pertengahan Tahun</t>
  </si>
  <si>
    <t>Kematian Anak</t>
  </si>
  <si>
    <t>AK Anak</t>
  </si>
  <si>
    <r>
      <rPr>
        <i/>
        <sz val="6"/>
        <color theme="1"/>
        <rFont val="Book Antiqua"/>
        <charset val="134"/>
      </rPr>
      <t xml:space="preserve">Sumber </t>
    </r>
    <r>
      <rPr>
        <sz val="6"/>
        <color theme="1"/>
        <rFont val="Book Antiqua"/>
        <charset val="134"/>
      </rPr>
      <t>: DKB II Tahun 2023, DKB II Tahun 2024 dan Dinas Kesehatan Provinsi Sumbar (diolah)</t>
    </r>
  </si>
  <si>
    <t>Penduduk Usia  &lt;5 tahun pada Pertengahan Tahun</t>
  </si>
  <si>
    <t>Kematian Balita</t>
  </si>
  <si>
    <t>AK Balita</t>
  </si>
  <si>
    <t>Usia 0-4 Tahun</t>
  </si>
  <si>
    <r>
      <rPr>
        <i/>
        <sz val="6"/>
        <color theme="1"/>
        <rFont val="Book Antiqua"/>
        <charset val="134"/>
      </rPr>
      <t>Sumber</t>
    </r>
    <r>
      <rPr>
        <sz val="6"/>
        <color theme="1"/>
        <rFont val="Book Antiqua"/>
        <charset val="134"/>
      </rPr>
      <t xml:space="preserve"> : DKB II Tahun 2023, DKB II Tahun 2024 dan Dinas Kesehatan Prov. Sumbar (diolah)</t>
    </r>
  </si>
  <si>
    <t>Jumlah Kelahiran Hidup</t>
  </si>
  <si>
    <t>Jumlah Kematian Ibu Maternal (Jiwa)</t>
  </si>
  <si>
    <t>AKI</t>
  </si>
  <si>
    <t>Hamil</t>
  </si>
  <si>
    <t>Bersalin</t>
  </si>
  <si>
    <t>Nifas</t>
  </si>
  <si>
    <t xml:space="preserve">Jumlah </t>
  </si>
  <si>
    <t>Sumber : Dinas Kesehatan Kabupaten/Kota</t>
  </si>
  <si>
    <t>Keterangan:</t>
  </si>
  <si>
    <t>- Jumlah kematian ibu = jumlah kematian ibu hamil + jumlah kematian ibu bersalin + jumlah  kematian ibu nifas</t>
  </si>
  <si>
    <t>- Angka Kematian Ibu (dilaporkan) tersebut di atas belum bisa menggambarkan AKI yang sebenarnya di populasi</t>
  </si>
  <si>
    <t>Usia Pendidikan</t>
  </si>
  <si>
    <t>JENIS KELAMIN (JIWA)</t>
  </si>
  <si>
    <t>Usia SD (7-12 Tahun)</t>
  </si>
  <si>
    <t>Usia SLTP (13-15 Tahun)</t>
  </si>
  <si>
    <t>Usia SLTA (16-18 Tahun)</t>
  </si>
  <si>
    <t>Usia Perguruan Tinggi (19-24 Tahun)</t>
  </si>
  <si>
    <t>Jenjang Pendidikan (Level of Education)</t>
  </si>
  <si>
    <t>Siswa/Mahasiswa (Pupils/Student)</t>
  </si>
  <si>
    <t>Penduduk (*) (Population)</t>
  </si>
  <si>
    <t>APK (GER)</t>
  </si>
  <si>
    <t xml:space="preserve"> SD/Primary School</t>
  </si>
  <si>
    <t xml:space="preserve"> a. SD</t>
  </si>
  <si>
    <t xml:space="preserve"> b. SLB</t>
  </si>
  <si>
    <t xml:space="preserve"> c. MI</t>
  </si>
  <si>
    <t xml:space="preserve"> d. Paket A</t>
  </si>
  <si>
    <t xml:space="preserve"> e. ULA</t>
  </si>
  <si>
    <t xml:space="preserve"> SLTP/Junior SS</t>
  </si>
  <si>
    <t xml:space="preserve"> a. SMP</t>
  </si>
  <si>
    <t xml:space="preserve"> c. MTs</t>
  </si>
  <si>
    <t xml:space="preserve"> d. Paket B</t>
  </si>
  <si>
    <t xml:space="preserve"> e. Wustha</t>
  </si>
  <si>
    <t xml:space="preserve"> SLTA/Senior SS</t>
  </si>
  <si>
    <t xml:space="preserve"> a. SMA</t>
  </si>
  <si>
    <t xml:space="preserve"> c. MA</t>
  </si>
  <si>
    <t xml:space="preserve"> d. SMK</t>
  </si>
  <si>
    <t xml:space="preserve"> e. Paket C</t>
  </si>
  <si>
    <t xml:space="preserve"> f. Ulya</t>
  </si>
  <si>
    <r>
      <rPr>
        <i/>
        <sz val="7"/>
        <color theme="1"/>
        <rFont val="Book Antiqua"/>
        <charset val="134"/>
      </rPr>
      <t>Sumber</t>
    </r>
    <r>
      <rPr>
        <sz val="7"/>
        <color theme="1"/>
        <rFont val="Book Antiqua"/>
        <charset val="134"/>
      </rPr>
      <t xml:space="preserve"> :  DKB  II  Tahun  2024,  Kemendikbud,  Dinas  Pendidikan  Prov. Sumbar  dan  Kemenag  (diolah)</t>
    </r>
  </si>
  <si>
    <t>APM (NER)</t>
  </si>
  <si>
    <t>SD/Primary School</t>
  </si>
  <si>
    <t>a. SD</t>
  </si>
  <si>
    <t>b. SLB</t>
  </si>
  <si>
    <t>c. MI</t>
  </si>
  <si>
    <t>d. Paket A</t>
  </si>
  <si>
    <t>e. ULA</t>
  </si>
  <si>
    <t>SLTP/Junior SS</t>
  </si>
  <si>
    <t>a. SMP</t>
  </si>
  <si>
    <t>c. MTs</t>
  </si>
  <si>
    <t>d. Paket B</t>
  </si>
  <si>
    <t>e. Wustha</t>
  </si>
  <si>
    <t>SLTA/Senior SS</t>
  </si>
  <si>
    <t>a. SMA</t>
  </si>
  <si>
    <t>c. MA</t>
  </si>
  <si>
    <t>d. SMK</t>
  </si>
  <si>
    <t>e. Paket C</t>
  </si>
  <si>
    <t>f. Ulya</t>
  </si>
  <si>
    <t>Sumber : DKB II Tahun 2024, Dapodikdasmen Kemendikbud Ristek RI, Dinas Pendidikan Prov. Sumbar dan Kemenag (diolah)</t>
  </si>
  <si>
    <t>Jenjang Pendidikan</t>
  </si>
  <si>
    <t>Jumlah Murid</t>
  </si>
  <si>
    <t>Jumlah Murid Putus Sekolah</t>
  </si>
  <si>
    <t>Angka Putus Sekolah (APS)</t>
  </si>
  <si>
    <t>SD</t>
  </si>
  <si>
    <t>SLTP</t>
  </si>
  <si>
    <t>SLTA</t>
  </si>
  <si>
    <t>Sumber : Dapodikdasmen Kemdikbud Ristek RI Tahun 2024 dan Dinas Pendidikan Prov.Sumbar (diolah)</t>
  </si>
  <si>
    <t>Usia Kerja  (15 Tahun Keatas)</t>
  </si>
  <si>
    <t>Persen Naker</t>
  </si>
  <si>
    <t>50-54 Tahun</t>
  </si>
  <si>
    <t>55-59 Tahun</t>
  </si>
  <si>
    <t>60-64 Tahun</t>
  </si>
  <si>
    <t>65-69 Tahun</t>
  </si>
  <si>
    <t>70-74 Tahun</t>
  </si>
  <si>
    <t>Angkatan Kerja (Jiwa)</t>
  </si>
  <si>
    <t>Jumlah Tenaga Kerja</t>
  </si>
  <si>
    <t>Menganggur</t>
  </si>
  <si>
    <t>Jumlah Angker</t>
  </si>
  <si>
    <r>
      <rPr>
        <i/>
        <sz val="6"/>
        <color theme="1"/>
        <rFont val="Book Antiqua"/>
        <charset val="134"/>
      </rPr>
      <t>Sumber</t>
    </r>
    <r>
      <rPr>
        <sz val="6"/>
        <color theme="1"/>
        <rFont val="Book Antiqua"/>
        <charset val="134"/>
      </rPr>
      <t xml:space="preserve"> : DKB Semester II Tahun 2024 </t>
    </r>
    <r>
      <rPr>
        <i/>
        <sz val="6"/>
        <color theme="1"/>
        <rFont val="Book Antiqua"/>
        <charset val="134"/>
      </rPr>
      <t xml:space="preserve">dan DinasTenaga Kerja dan Transmigras Prov. Sumbar (diolah) </t>
    </r>
  </si>
  <si>
    <t>Kelompok Umur (Tahun)</t>
  </si>
  <si>
    <t>Jumlah Bukan Angker</t>
  </si>
  <si>
    <t>APAK</t>
  </si>
  <si>
    <t>Pengangguran</t>
  </si>
  <si>
    <r>
      <rPr>
        <i/>
        <sz val="7"/>
        <color theme="1"/>
        <rFont val="Book Antiqua"/>
        <charset val="134"/>
      </rPr>
      <t>Sumber</t>
    </r>
    <r>
      <rPr>
        <sz val="7"/>
        <color theme="1"/>
        <rFont val="Book Antiqua"/>
        <charset val="134"/>
      </rPr>
      <t xml:space="preserve"> : Dinas Tenaga Kerja dan Transmigrasi Prov. Sumbar dan Badan Pusat Statistik Prov. Sumbar (diolah)</t>
    </r>
  </si>
  <si>
    <t>% Penduduk Bekerja Menurut Jenis Pekerjaan</t>
  </si>
  <si>
    <t>Bekerja Menurut Jenis Pekerjaan</t>
  </si>
  <si>
    <t>`</t>
  </si>
  <si>
    <r>
      <rPr>
        <i/>
        <sz val="6"/>
        <color theme="1"/>
        <rFont val="Book Antiqua"/>
        <charset val="134"/>
      </rPr>
      <t>Sumber</t>
    </r>
    <r>
      <rPr>
        <sz val="6"/>
        <color theme="1"/>
        <rFont val="Book Antiqua"/>
        <charset val="134"/>
      </rPr>
      <t xml:space="preserve"> : DKB Semester II 2024 (diolah) </t>
    </r>
  </si>
  <si>
    <t>Penduduk Menurut Jenis Pekerjaan</t>
  </si>
  <si>
    <t>Jenis Pekerjaan (Jiwa)</t>
  </si>
  <si>
    <t>Aparatur/ Pejabat Negara</t>
  </si>
  <si>
    <t>Tenaga Pengajar</t>
  </si>
  <si>
    <t>Wiraswasta</t>
  </si>
  <si>
    <t>Pertanian/ Peternakan</t>
  </si>
  <si>
    <t>Nelayan</t>
  </si>
  <si>
    <t>Agama/ Kepercayaan</t>
  </si>
  <si>
    <t>Kesehatan</t>
  </si>
  <si>
    <t>Belum/ Tidak Bekerja</t>
  </si>
  <si>
    <t>Wira swasta</t>
  </si>
  <si>
    <t>Agama/ Keper cayaan</t>
  </si>
  <si>
    <t>Pelajar/ Maha siswa</t>
  </si>
  <si>
    <t>Pekerjaan Lainnya</t>
  </si>
  <si>
    <t>Jiwa</t>
  </si>
  <si>
    <r>
      <rPr>
        <i/>
        <sz val="8"/>
        <color theme="1"/>
        <rFont val="Book Antiqua"/>
        <charset val="134"/>
      </rPr>
      <t>Sumber</t>
    </r>
    <r>
      <rPr>
        <sz val="8"/>
        <color theme="1"/>
        <rFont val="Book Antiqua"/>
        <charset val="134"/>
      </rPr>
      <t xml:space="preserve"> : Data Konsolidasi Bersih (DKB) Semester II Tahun 2024 (diolah)</t>
    </r>
  </si>
  <si>
    <t>Tingkat Pengangguran Terbuka</t>
  </si>
  <si>
    <r>
      <rPr>
        <i/>
        <sz val="7"/>
        <color theme="1"/>
        <rFont val="Book Antiqua"/>
        <charset val="134"/>
      </rPr>
      <t>Sumber</t>
    </r>
    <r>
      <rPr>
        <sz val="7"/>
        <color theme="1"/>
        <rFont val="Book Antiqua"/>
        <charset val="134"/>
      </rPr>
      <t xml:space="preserve"> : DKB Semester II Tahun 2024 (diolah)</t>
    </r>
  </si>
  <si>
    <t>APC</t>
  </si>
  <si>
    <t>Disabilitas Netra/ Buta</t>
  </si>
  <si>
    <t>Disabilitas Rungu/ Wicara</t>
  </si>
  <si>
    <t>Disabilitas Mental/ Jiwa</t>
  </si>
  <si>
    <t>Angka Migrasi Masuk</t>
  </si>
  <si>
    <t>Migrasi Masuk</t>
  </si>
  <si>
    <t>Dalam Provinsi</t>
  </si>
  <si>
    <t>Luar Provinsi</t>
  </si>
  <si>
    <r>
      <rPr>
        <i/>
        <sz val="7"/>
        <color theme="1"/>
        <rFont val="Book Antiqua"/>
        <charset val="134"/>
      </rPr>
      <t>Sumber</t>
    </r>
    <r>
      <rPr>
        <sz val="7"/>
        <color theme="1"/>
        <rFont val="Book Antiqua"/>
        <charset val="134"/>
      </rPr>
      <t xml:space="preserve"> : DKB II Tahun 2023 dan DKB II Tahun 2024 (diolah)</t>
    </r>
  </si>
  <si>
    <t>Angka Migrasi Keluar</t>
  </si>
  <si>
    <t>Migrasi Keluar</t>
  </si>
  <si>
    <t>Angka Migrasi Neto</t>
  </si>
  <si>
    <t>Jenis Migrasi Neto</t>
  </si>
  <si>
    <t>Negatif</t>
  </si>
  <si>
    <t>TRANSMIGRAN MASUK DAN KELUAR</t>
  </si>
  <si>
    <t>BERDASARKAN PENEMPATAN TRANSMIGRASI</t>
  </si>
  <si>
    <t>PER KABUPATEN/KOTA TAHUN 2024</t>
  </si>
  <si>
    <t>Penempatan Transmigrasi</t>
  </si>
  <si>
    <t>Menurut Daerah Asal</t>
  </si>
  <si>
    <t>Transmigrasi Swakarsa Mandiri (TSM)</t>
  </si>
  <si>
    <t>Pola Transmigrasi PIR/PIR BUN dan PIR SUS</t>
  </si>
  <si>
    <t>KK</t>
  </si>
  <si>
    <r>
      <rPr>
        <i/>
        <sz val="7"/>
        <color theme="1"/>
        <rFont val="Book Antiqua"/>
        <charset val="134"/>
      </rPr>
      <t>Sumber</t>
    </r>
    <r>
      <rPr>
        <sz val="7"/>
        <color theme="1"/>
        <rFont val="Book Antiqua"/>
        <charset val="134"/>
      </rPr>
      <t xml:space="preserve"> : Dinas Tenaga Kerja dan Transmigrasi Provinsi Sumatera Barat (diolah)</t>
    </r>
  </si>
  <si>
    <t>Transmigrasi</t>
  </si>
  <si>
    <t>Masuk</t>
  </si>
  <si>
    <t>Keluar</t>
  </si>
  <si>
    <t>19 KK/63 jiwa</t>
  </si>
  <si>
    <t>TRANSMIGRAN BERDASARKAN JENIS TRANSMIGRASI</t>
  </si>
  <si>
    <t>Jenis Transmigrasi</t>
  </si>
  <si>
    <t>Swakarsa Berbantuan</t>
  </si>
  <si>
    <t>Swakarsa Mandiri</t>
  </si>
  <si>
    <t>Transmigrasi Umum</t>
  </si>
  <si>
    <t>Trans Nelayan</t>
  </si>
  <si>
    <t>TOTAL JUMLAH</t>
  </si>
  <si>
    <t>-</t>
  </si>
  <si>
    <t>TRANSMIGRAN BERDASARKAN POLA TRANSMIGRASI</t>
  </si>
  <si>
    <t>Pola Transmigrasi</t>
  </si>
  <si>
    <t>Pertanian Tanaman Pangan</t>
  </si>
  <si>
    <t>Perke bunan</t>
  </si>
  <si>
    <t>Peter nakan</t>
  </si>
  <si>
    <t>Perikan an</t>
  </si>
  <si>
    <t>Jasa Industri</t>
  </si>
  <si>
    <t>Hutan Tanaman Industri (HTI)</t>
  </si>
  <si>
    <r>
      <rPr>
        <i/>
        <sz val="6"/>
        <color theme="1"/>
        <rFont val="Book Antiqua"/>
        <charset val="134"/>
      </rPr>
      <t>Sumber</t>
    </r>
    <r>
      <rPr>
        <sz val="6"/>
        <color theme="1"/>
        <rFont val="Book Antiqua"/>
        <charset val="134"/>
      </rPr>
      <t xml:space="preserve"> : Dinas Tenaga Kerja dan Transmigrasi Provinsi Sumatera Barat (diolah)</t>
    </r>
  </si>
  <si>
    <t>Jumlah KK</t>
  </si>
  <si>
    <t>Kepemilikan KK</t>
  </si>
  <si>
    <t>DATA KEPEMILIKAN KTP-el</t>
  </si>
  <si>
    <t>Wajib KTP (Jiwa)</t>
  </si>
  <si>
    <t>Kepemilikan KTP-el (Jiwa)</t>
  </si>
  <si>
    <t>Kepemilikan Akta Kelahiran (Jiwa)</t>
  </si>
  <si>
    <t>DATA KEPEMILIKAN AKTA KELAHIRAN 0-18 TAHUN</t>
  </si>
  <si>
    <t>Anak 0-17 Tahun (Jiwa)</t>
  </si>
  <si>
    <t>Jumlah Penduduk Status Kawin (Jiwa)</t>
  </si>
  <si>
    <t>Kepemilikan Akta Perkawinan (Jiwa)</t>
  </si>
  <si>
    <t>Jumlah Penduduk Status Cerai Hidup (Jiwa)</t>
  </si>
  <si>
    <t>Kepemilikan Akta Perceraian (Jiwa)</t>
  </si>
  <si>
    <t>Jumlah Penduduk Meninggal (Jiwa)</t>
  </si>
  <si>
    <t>Kepemilikan Akta Kematian (Jiwa)</t>
  </si>
  <si>
    <t xml:space="preserve">                                                                                        </t>
  </si>
  <si>
    <t>Jumlah penduduk pertengahan tahun</t>
  </si>
  <si>
    <t xml:space="preserve">REKAPITULASI PENERIMA BANTUAN SOSIAL </t>
  </si>
  <si>
    <t>PROVINSI SUMATERA BARAT TAHUN 2024</t>
  </si>
  <si>
    <t>Penerimaan Bantuan Iuran Jaminan Kesehatan</t>
  </si>
  <si>
    <t>Bantuan Pangan Non Tunai/Sembako</t>
  </si>
  <si>
    <t>Program Keluarga Harapan</t>
  </si>
  <si>
    <t>1</t>
  </si>
  <si>
    <t>Kab. Pesisir Selatan</t>
  </si>
  <si>
    <t>2</t>
  </si>
  <si>
    <t>3</t>
  </si>
  <si>
    <t>Kab. Sijunjung</t>
  </si>
  <si>
    <t>4</t>
  </si>
  <si>
    <t>Kab. Tanah Datar</t>
  </si>
  <si>
    <t>5</t>
  </si>
  <si>
    <t>6</t>
  </si>
  <si>
    <t>Kab. Agam</t>
  </si>
  <si>
    <t>7</t>
  </si>
  <si>
    <t>Kab. Limapuluh Kota</t>
  </si>
  <si>
    <t>8</t>
  </si>
  <si>
    <t xml:space="preserve">Kab. Pasaman </t>
  </si>
  <si>
    <t>9</t>
  </si>
  <si>
    <t>Kab. Kep. Mentawai</t>
  </si>
  <si>
    <t>11</t>
  </si>
  <si>
    <t>Kab. Solok Selatan</t>
  </si>
  <si>
    <t>12</t>
  </si>
  <si>
    <t>Kab. Pasaman Barat</t>
  </si>
  <si>
    <t>13</t>
  </si>
  <si>
    <t>14</t>
  </si>
  <si>
    <t>15</t>
  </si>
  <si>
    <t>16</t>
  </si>
  <si>
    <t>17</t>
  </si>
  <si>
    <t>18</t>
  </si>
  <si>
    <t>19</t>
  </si>
  <si>
    <t>DATA POTENSI DAN SUMBER KESEJAHTERAAN SOSIAL (PSKS)</t>
  </si>
  <si>
    <t>Pekerja Sosial Masyarakat</t>
  </si>
  <si>
    <t>Tenaga Kesejahteraan  Sosial Kecamatan</t>
  </si>
  <si>
    <t>KARANG TARUNA</t>
  </si>
  <si>
    <t>TAGANA</t>
  </si>
  <si>
    <t>Lembaga Kesejahteraan Sosial /Organisasi Sosial</t>
  </si>
  <si>
    <r>
      <rPr>
        <i/>
        <sz val="7"/>
        <color theme="1"/>
        <rFont val="Book Antiqua"/>
        <charset val="134"/>
      </rPr>
      <t xml:space="preserve">   Sumber</t>
    </r>
    <r>
      <rPr>
        <sz val="7"/>
        <color theme="1"/>
        <rFont val="Book Antiqua"/>
        <charset val="134"/>
      </rPr>
      <t xml:space="preserve"> : Dinas Sosial Provinsi Sumatera Barat (diolah)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</si>
</sst>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1" formatCode="_-* #,##0_-;\-* #,##0_-;_-* &quot;-&quot;_-;_-@_-"/>
    <numFmt numFmtId="43" formatCode="_-* #,##0.00_-;\-* #,##0.00_-;_-* &quot;-&quot;??_-;_-@_-"/>
    <numFmt numFmtId="164" formatCode="_(* #,##0_);_(* \(#,##0\);_(* &quot;-&quot;_);_(@_)"/>
    <numFmt numFmtId="165" formatCode="_(* #,##0.00_);_(* \(#,##0.00\);_(* &quot;-&quot;??_);_(@_)"/>
    <numFmt numFmtId="166" formatCode="_-* #,##0_-;\-* #,##0_-;_-* &quot;-&quot;??_-;_-@_-"/>
    <numFmt numFmtId="167" formatCode="_(* #,##0_);_(* \(#,##0\);_(* &quot;-&quot;??_);_(@_)"/>
    <numFmt numFmtId="168" formatCode="#,##0_ ;\-#,##0\ "/>
    <numFmt numFmtId="169" formatCode="#,##0.00_ ;\-#,##0.00\ "/>
    <numFmt numFmtId="170" formatCode="0.00_ "/>
    <numFmt numFmtId="171" formatCode="_-* #,##0.00_-;\-* #,##0.00_-;_-* &quot;-&quot;_-;_-@_-"/>
    <numFmt numFmtId="172" formatCode="_-* #,##0.0_-;\-* #,##0.0_-;_-* &quot;-&quot;??_-;_-@_-"/>
    <numFmt numFmtId="173" formatCode="#,##0_);[Red]\(#,##0\)"/>
    <numFmt numFmtId="174" formatCode="_-* #,##0.0_-;\-* #,##0.0_-;_-* &quot;-&quot;_-;_-@_-"/>
    <numFmt numFmtId="175" formatCode="0.0_ "/>
    <numFmt numFmtId="176" formatCode="0.00000000000_ "/>
    <numFmt numFmtId="177" formatCode="#,##0_);\(#,##0\)"/>
    <numFmt numFmtId="178" formatCode="#,##0.00_);\(#,##0.00\)"/>
    <numFmt numFmtId="179" formatCode="#,000_);[Red]\(#,000\)"/>
    <numFmt numFmtId="180" formatCode="0.00_);\(0.00\)"/>
    <numFmt numFmtId="181" formatCode="_-* #,##0.000_-;\-* #,##0.000_-;_-* &quot;-&quot;??.00_-;_-@_-"/>
    <numFmt numFmtId="182" formatCode="#.##0"/>
    <numFmt numFmtId="183" formatCode="0.000"/>
    <numFmt numFmtId="184" formatCode="_-* #.##0_-;\-* #.##0_-;_-* &quot;-&quot;??_-;_-@_-"/>
    <numFmt numFmtId="185" formatCode="_(* #.##0_);_(* \(#.##0\);_(* &quot;-&quot;??_);_(@_)"/>
    <numFmt numFmtId="186" formatCode="_-* #,###.##000_-;\-* #,###.##000_-;_-* &quot;-&quot;??_-;_-@_-"/>
    <numFmt numFmtId="187" formatCode="_-* #,##0.000_-;\-* #,##0.000_-;_-* &quot;-&quot;??.0_-;_-@_-"/>
    <numFmt numFmtId="188" formatCode="_-* #,##0.000_-;\-* #,##0.000_-;_-* &quot;-&quot;_-;_-@_-"/>
    <numFmt numFmtId="189" formatCode="#.##0_ ;\-#.##0\ "/>
  </numFmts>
  <fonts count="93">
    <font>
      <sz val="11"/>
      <color theme="1"/>
      <name val="Calibri"/>
      <charset val="134"/>
      <scheme val="minor"/>
    </font>
    <font>
      <sz val="11"/>
      <color theme="1"/>
      <name val="Book Antiqua"/>
      <charset val="134"/>
    </font>
    <font>
      <b/>
      <sz val="10"/>
      <color theme="1"/>
      <name val="Book Antiqua"/>
      <charset val="134"/>
    </font>
    <font>
      <b/>
      <sz val="8"/>
      <color theme="1"/>
      <name val="Book Antiqua"/>
      <charset val="134"/>
    </font>
    <font>
      <sz val="8"/>
      <color theme="1"/>
      <name val="Book Antiqua"/>
      <charset val="134"/>
    </font>
    <font>
      <sz val="8.4"/>
      <color theme="1"/>
      <name val="Book Antiqua"/>
      <charset val="134"/>
    </font>
    <font>
      <i/>
      <sz val="7"/>
      <color theme="1"/>
      <name val="Book Antiqua"/>
      <charset val="134"/>
    </font>
    <font>
      <sz val="10"/>
      <color theme="1"/>
      <name val="Calibri"/>
      <charset val="134"/>
      <scheme val="minor"/>
    </font>
    <font>
      <sz val="11"/>
      <name val="Book Antiqua"/>
      <charset val="134"/>
    </font>
    <font>
      <b/>
      <sz val="11"/>
      <name val="Book Antiqua"/>
      <charset val="134"/>
    </font>
    <font>
      <b/>
      <sz val="11"/>
      <color theme="1"/>
      <name val="Book Antiqua"/>
      <charset val="134"/>
    </font>
    <font>
      <b/>
      <sz val="9"/>
      <color theme="1"/>
      <name val="Book Antiqua"/>
      <charset val="134"/>
    </font>
    <font>
      <sz val="9"/>
      <color theme="1"/>
      <name val="Book Antiqua"/>
      <charset val="134"/>
    </font>
    <font>
      <b/>
      <sz val="8"/>
      <color theme="0"/>
      <name val="Book Antiqua"/>
      <charset val="134"/>
    </font>
    <font>
      <sz val="8"/>
      <name val="Book Antiqua"/>
      <charset val="134"/>
    </font>
    <font>
      <sz val="8"/>
      <color indexed="8"/>
      <name val="Book Antiqua"/>
      <charset val="134"/>
    </font>
    <font>
      <sz val="7"/>
      <color theme="1"/>
      <name val="Book Antiqua"/>
      <charset val="134"/>
    </font>
    <font>
      <b/>
      <sz val="14"/>
      <color theme="0"/>
      <name val="Book Antiqua"/>
      <charset val="134"/>
    </font>
    <font>
      <b/>
      <sz val="12"/>
      <color theme="1"/>
      <name val="Book Antiqua"/>
      <charset val="134"/>
    </font>
    <font>
      <b/>
      <sz val="7"/>
      <color theme="0"/>
      <name val="Book Antiqua"/>
      <charset val="134"/>
    </font>
    <font>
      <sz val="7"/>
      <name val="Book Antiqua"/>
      <charset val="134"/>
    </font>
    <font>
      <sz val="6"/>
      <color theme="1"/>
      <name val="Book Antiqua"/>
      <charset val="134"/>
    </font>
    <font>
      <b/>
      <sz val="11"/>
      <color theme="1"/>
      <name val="Calibri"/>
      <charset val="134"/>
      <scheme val="minor"/>
    </font>
    <font>
      <b/>
      <sz val="9"/>
      <color theme="0"/>
      <name val="Book Antiqua"/>
      <charset val="134"/>
    </font>
    <font>
      <sz val="9"/>
      <name val="Book Antiqua"/>
      <charset val="134"/>
    </font>
    <font>
      <sz val="9"/>
      <color theme="0"/>
      <name val="Book Antiqua"/>
      <charset val="134"/>
    </font>
    <font>
      <sz val="9"/>
      <color theme="1"/>
      <name val="Calibri"/>
      <charset val="134"/>
      <scheme val="minor"/>
    </font>
    <font>
      <sz val="8"/>
      <color theme="0"/>
      <name val="Book Antiqua"/>
      <charset val="134"/>
    </font>
    <font>
      <b/>
      <sz val="6"/>
      <color theme="0"/>
      <name val="Book Antiqua"/>
      <charset val="134"/>
    </font>
    <font>
      <sz val="6"/>
      <name val="Book Antiqua"/>
      <charset val="134"/>
    </font>
    <font>
      <sz val="6"/>
      <color indexed="8"/>
      <name val="Book Antiqua"/>
      <charset val="134"/>
    </font>
    <font>
      <b/>
      <sz val="6"/>
      <color theme="0"/>
      <name val="Arial Narrow"/>
      <charset val="134"/>
    </font>
    <font>
      <sz val="7"/>
      <color indexed="8"/>
      <name val="Book Antiqua"/>
      <charset val="134"/>
    </font>
    <font>
      <sz val="10"/>
      <color indexed="8"/>
      <name val="Arial"/>
      <charset val="134"/>
    </font>
    <font>
      <sz val="10"/>
      <color theme="1"/>
      <name val="Book Antiqua"/>
      <charset val="134"/>
    </font>
    <font>
      <sz val="9"/>
      <color indexed="8"/>
      <name val="Book Antiqua"/>
      <charset val="134"/>
    </font>
    <font>
      <i/>
      <sz val="8"/>
      <color theme="1"/>
      <name val="Book Antiqua"/>
      <charset val="134"/>
    </font>
    <font>
      <i/>
      <sz val="6"/>
      <color theme="1"/>
      <name val="Book Antiqua"/>
      <charset val="134"/>
    </font>
    <font>
      <sz val="9"/>
      <color rgb="FF0070C0"/>
      <name val="Book Antiqua"/>
      <charset val="134"/>
    </font>
    <font>
      <b/>
      <sz val="7.5"/>
      <color theme="0"/>
      <name val="Book Antiqua"/>
      <charset val="134"/>
    </font>
    <font>
      <sz val="7.5"/>
      <color theme="1"/>
      <name val="Book Antiqua"/>
      <charset val="134"/>
    </font>
    <font>
      <sz val="7.5"/>
      <color indexed="8"/>
      <name val="Book Antiqua"/>
      <charset val="134"/>
    </font>
    <font>
      <sz val="11"/>
      <color theme="0"/>
      <name val="Book Antiqua"/>
      <charset val="134"/>
    </font>
    <font>
      <b/>
      <i/>
      <sz val="6"/>
      <color theme="1"/>
      <name val="Book Antiqua"/>
      <charset val="134"/>
    </font>
    <font>
      <b/>
      <sz val="11"/>
      <name val="Calibri"/>
      <charset val="134"/>
    </font>
    <font>
      <sz val="10"/>
      <color theme="0"/>
      <name val="Book Antiqua"/>
      <charset val="134"/>
    </font>
    <font>
      <sz val="8"/>
      <color theme="1"/>
      <name val="Calibri"/>
      <charset val="134"/>
      <scheme val="minor"/>
    </font>
    <font>
      <sz val="11"/>
      <name val="Calibri"/>
      <charset val="134"/>
    </font>
    <font>
      <b/>
      <sz val="22"/>
      <color theme="1"/>
      <name val="Book Antiqua"/>
      <charset val="134"/>
    </font>
    <font>
      <sz val="10"/>
      <name val="Book Antiqua"/>
      <charset val="134"/>
    </font>
    <font>
      <b/>
      <sz val="10"/>
      <color theme="0"/>
      <name val="Book Antiqua"/>
      <charset val="134"/>
    </font>
    <font>
      <b/>
      <sz val="10"/>
      <name val="Book Antiqua"/>
      <charset val="134"/>
    </font>
    <font>
      <b/>
      <sz val="8"/>
      <name val="Book Antiqua"/>
      <charset val="134"/>
    </font>
    <font>
      <b/>
      <i/>
      <sz val="8"/>
      <color theme="1"/>
      <name val="Book Antiqua"/>
      <charset val="134"/>
    </font>
    <font>
      <b/>
      <sz val="11"/>
      <color theme="0"/>
      <name val="Book Antiqua"/>
      <charset val="134"/>
    </font>
    <font>
      <sz val="7"/>
      <color theme="1"/>
      <name val="Calibri"/>
      <charset val="134"/>
      <scheme val="minor"/>
    </font>
    <font>
      <sz val="11"/>
      <color indexed="8"/>
      <name val="Book Antiqua"/>
      <charset val="134"/>
    </font>
    <font>
      <sz val="6"/>
      <color indexed="8"/>
      <name val="Arial"/>
      <charset val="134"/>
    </font>
    <font>
      <sz val="6"/>
      <color theme="1"/>
      <name val="Calibri"/>
      <charset val="134"/>
      <scheme val="minor"/>
    </font>
    <font>
      <sz val="10"/>
      <color indexed="8"/>
      <name val="Book Antiqua"/>
      <charset val="134"/>
    </font>
    <font>
      <b/>
      <sz val="7.5"/>
      <name val="Book Antiqua"/>
      <charset val="134"/>
    </font>
    <font>
      <sz val="7.5"/>
      <name val="Book Antiqua"/>
      <charset val="134"/>
    </font>
    <font>
      <sz val="8"/>
      <color indexed="8"/>
      <name val="Arial"/>
      <charset val="134"/>
    </font>
    <font>
      <sz val="11"/>
      <color theme="1"/>
      <name val="Calibri"/>
      <charset val="134"/>
    </font>
    <font>
      <b/>
      <u/>
      <sz val="9"/>
      <color theme="1"/>
      <name val="Book Antiqua"/>
      <charset val="134"/>
    </font>
    <font>
      <b/>
      <sz val="12"/>
      <color theme="0"/>
      <name val="Book Antiqua"/>
      <charset val="134"/>
    </font>
    <font>
      <sz val="11"/>
      <color theme="1"/>
      <name val="Aptos Narrow"/>
      <charset val="134"/>
    </font>
    <font>
      <b/>
      <sz val="11"/>
      <color theme="1"/>
      <name val="Arial Narrow"/>
      <charset val="134"/>
    </font>
    <font>
      <b/>
      <sz val="8"/>
      <color rgb="FFFF0000"/>
      <name val="Book Antiqua"/>
      <charset val="134"/>
    </font>
    <font>
      <sz val="12"/>
      <color theme="1"/>
      <name val="Book Antiqua"/>
      <charset val="134"/>
    </font>
    <font>
      <u/>
      <sz val="12"/>
      <color theme="1"/>
      <name val="Book Antiqua"/>
      <charset val="134"/>
    </font>
    <font>
      <u/>
      <sz val="11"/>
      <color theme="1"/>
      <name val="Book Antiqua"/>
      <charset val="134"/>
    </font>
    <font>
      <i/>
      <sz val="6"/>
      <color rgb="FF000000"/>
      <name val="Book Antiqua"/>
      <charset val="134"/>
    </font>
    <font>
      <sz val="10"/>
      <name val="Arial"/>
      <charset val="134"/>
    </font>
    <font>
      <sz val="12"/>
      <name val="Times New Roman"/>
      <charset val="134"/>
    </font>
    <font>
      <vertAlign val="subscript"/>
      <sz val="11"/>
      <color theme="1"/>
      <name val="Calibri"/>
      <charset val="134"/>
      <scheme val="minor"/>
    </font>
    <font>
      <vertAlign val="superscript"/>
      <sz val="8"/>
      <color theme="0"/>
      <name val="Calibri"/>
      <charset val="134"/>
      <scheme val="minor"/>
    </font>
    <font>
      <sz val="8"/>
      <color theme="0"/>
      <name val="Calibri"/>
      <charset val="134"/>
      <scheme val="minor"/>
    </font>
    <font>
      <sz val="6"/>
      <color rgb="FF000000"/>
      <name val="Book Antiqua"/>
      <charset val="134"/>
    </font>
    <font>
      <vertAlign val="subscript"/>
      <sz val="11"/>
      <color theme="1"/>
      <name val="Book Antiqua"/>
      <charset val="134"/>
    </font>
    <font>
      <b/>
      <vertAlign val="subscript"/>
      <sz val="9"/>
      <color theme="1"/>
      <name val="Book Antiqua"/>
      <charset val="134"/>
    </font>
    <font>
      <b/>
      <i/>
      <sz val="12"/>
      <color theme="1"/>
      <name val="Book Antiqua"/>
      <charset val="134"/>
    </font>
    <font>
      <b/>
      <sz val="6"/>
      <color theme="1"/>
      <name val="Book Antiqua"/>
      <charset val="134"/>
    </font>
    <font>
      <i/>
      <sz val="11"/>
      <color theme="1"/>
      <name val="Arial Narrow"/>
      <charset val="134"/>
    </font>
    <font>
      <sz val="11"/>
      <color theme="1"/>
      <name val="Arial Narrow"/>
      <charset val="134"/>
    </font>
    <font>
      <vertAlign val="subscript"/>
      <sz val="11"/>
      <color theme="1"/>
      <name val="Aptos Narrow"/>
      <charset val="134"/>
    </font>
    <font>
      <vertAlign val="subscript"/>
      <sz val="11"/>
      <color theme="1"/>
      <name val="Calibri"/>
      <charset val="134"/>
    </font>
    <font>
      <vertAlign val="superscript"/>
      <sz val="9"/>
      <color theme="0"/>
      <name val="Calibri"/>
      <charset val="134"/>
      <scheme val="minor"/>
    </font>
    <font>
      <sz val="9"/>
      <color theme="0"/>
      <name val="Calibri"/>
      <charset val="134"/>
      <scheme val="minor"/>
    </font>
    <font>
      <vertAlign val="superscript"/>
      <sz val="8"/>
      <name val="Calibri"/>
      <charset val="134"/>
      <scheme val="minor"/>
    </font>
    <font>
      <sz val="8"/>
      <name val="Calibri"/>
      <charset val="134"/>
      <scheme val="minor"/>
    </font>
    <font>
      <b/>
      <i/>
      <sz val="10"/>
      <color theme="1"/>
      <name val="Book Antiqua"/>
      <charset val="134"/>
    </font>
    <font>
      <sz val="11"/>
      <color theme="1"/>
      <name val="Calibri"/>
      <charset val="134"/>
      <scheme val="minor"/>
    </font>
  </fonts>
  <fills count="23">
    <fill>
      <patternFill patternType="none"/>
    </fill>
    <fill>
      <patternFill patternType="gray125"/>
    </fill>
    <fill>
      <patternFill patternType="solid">
        <fgColor theme="0"/>
        <bgColor indexed="64"/>
      </patternFill>
    </fill>
    <fill>
      <patternFill patternType="solid">
        <fgColor theme="9" tint="-0.249977111117893"/>
        <bgColor indexed="64"/>
      </patternFill>
    </fill>
    <fill>
      <patternFill patternType="solid">
        <fgColor rgb="FF92D050"/>
        <bgColor indexed="64"/>
      </patternFill>
    </fill>
    <fill>
      <patternFill patternType="solid">
        <fgColor rgb="FFFFFFFF"/>
        <bgColor indexed="64"/>
      </patternFill>
    </fill>
    <fill>
      <patternFill patternType="solid">
        <fgColor theme="9"/>
        <bgColor indexed="64"/>
      </patternFill>
    </fill>
    <fill>
      <patternFill patternType="solid">
        <fgColor rgb="FF00B050"/>
        <bgColor indexed="64"/>
      </patternFill>
    </fill>
    <fill>
      <patternFill patternType="solid">
        <fgColor rgb="FFF6F6F6"/>
        <bgColor indexed="64"/>
      </patternFill>
    </fill>
    <fill>
      <patternFill patternType="solid">
        <fgColor theme="9" tint="0.39991454817346722"/>
        <bgColor indexed="64"/>
      </patternFill>
    </fill>
    <fill>
      <patternFill patternType="solid">
        <fgColor theme="9" tint="0.39985351115451523"/>
        <bgColor indexed="64"/>
      </patternFill>
    </fill>
    <fill>
      <patternFill patternType="solid">
        <fgColor theme="9" tint="-0.249977111117893"/>
        <bgColor indexed="9"/>
      </patternFill>
    </fill>
    <fill>
      <patternFill patternType="solid">
        <fgColor theme="9" tint="0.59999389629810485"/>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9" tint="0.39988402966399123"/>
        <bgColor indexed="9"/>
      </patternFill>
    </fill>
    <fill>
      <patternFill patternType="solid">
        <fgColor theme="5" tint="0.59999389629810485"/>
        <bgColor indexed="64"/>
      </patternFill>
    </fill>
    <fill>
      <patternFill patternType="solid">
        <fgColor theme="9" tint="0.39988402966399123"/>
        <bgColor indexed="64"/>
      </patternFill>
    </fill>
    <fill>
      <patternFill patternType="solid">
        <fgColor rgb="FF92D050"/>
        <bgColor indexed="9"/>
      </patternFill>
    </fill>
    <fill>
      <patternFill patternType="solid">
        <fgColor indexed="22"/>
        <bgColor indexed="9"/>
      </patternFill>
    </fill>
    <fill>
      <patternFill patternType="solid">
        <fgColor rgb="FFFF0000"/>
        <bgColor indexed="64"/>
      </patternFill>
    </fill>
    <fill>
      <patternFill patternType="solid">
        <fgColor rgb="FFFFFF00"/>
        <bgColor indexed="64"/>
      </patternFill>
    </fill>
    <fill>
      <patternFill patternType="solid">
        <fgColor rgb="FF00B0F0"/>
        <bgColor indexed="64"/>
      </patternFill>
    </fill>
  </fills>
  <borders count="9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bottom style="double">
        <color auto="1"/>
      </bottom>
      <diagonal/>
    </border>
    <border>
      <left/>
      <right/>
      <top/>
      <bottom style="double">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style="thin">
        <color auto="1"/>
      </top>
      <bottom/>
      <diagonal/>
    </border>
    <border>
      <left style="thin">
        <color auto="1"/>
      </left>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double">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style="thin">
        <color auto="1"/>
      </left>
      <right style="medium">
        <color auto="1"/>
      </right>
      <top/>
      <bottom style="thin">
        <color auto="1"/>
      </bottom>
      <diagonal/>
    </border>
    <border>
      <left style="thin">
        <color auto="1"/>
      </left>
      <right style="medium">
        <color auto="1"/>
      </right>
      <top style="thin">
        <color auto="1"/>
      </top>
      <bottom style="double">
        <color auto="1"/>
      </bottom>
      <diagonal/>
    </border>
    <border>
      <left style="thin">
        <color auto="1"/>
      </left>
      <right style="medium">
        <color auto="1"/>
      </right>
      <top/>
      <bottom style="medium">
        <color auto="1"/>
      </bottom>
      <diagonal/>
    </border>
    <border>
      <left style="thin">
        <color auto="1"/>
      </left>
      <right style="thin">
        <color theme="1"/>
      </right>
      <top style="thin">
        <color auto="1"/>
      </top>
      <bottom style="thin">
        <color theme="1"/>
      </bottom>
      <diagonal/>
    </border>
    <border>
      <left style="thin">
        <color theme="1"/>
      </left>
      <right style="thin">
        <color theme="1"/>
      </right>
      <top style="thin">
        <color auto="1"/>
      </top>
      <bottom style="thin">
        <color theme="1"/>
      </bottom>
      <diagonal/>
    </border>
    <border>
      <left style="thin">
        <color auto="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top/>
      <bottom style="thin">
        <color theme="1"/>
      </bottom>
      <diagonal/>
    </border>
    <border>
      <left/>
      <right style="thin">
        <color theme="1"/>
      </right>
      <top/>
      <bottom style="thin">
        <color theme="1"/>
      </bottom>
      <diagonal/>
    </border>
    <border>
      <left style="thin">
        <color auto="1"/>
      </left>
      <right style="thin">
        <color theme="1"/>
      </right>
      <top style="thin">
        <color theme="1"/>
      </top>
      <bottom style="thin">
        <color auto="1"/>
      </bottom>
      <diagonal/>
    </border>
    <border>
      <left style="thin">
        <color theme="1"/>
      </left>
      <right style="thin">
        <color theme="1"/>
      </right>
      <top style="thin">
        <color theme="1"/>
      </top>
      <bottom style="thin">
        <color auto="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thin">
        <color auto="1"/>
      </left>
      <right style="thin">
        <color theme="1"/>
      </right>
      <top style="thin">
        <color auto="1"/>
      </top>
      <bottom style="double">
        <color auto="1"/>
      </bottom>
      <diagonal/>
    </border>
    <border>
      <left style="thin">
        <color auto="1"/>
      </left>
      <right style="thin">
        <color theme="1"/>
      </right>
      <top/>
      <bottom style="thin">
        <color auto="1"/>
      </bottom>
      <diagonal/>
    </border>
    <border>
      <left style="thin">
        <color theme="1"/>
      </left>
      <right style="thin">
        <color theme="1"/>
      </right>
      <top/>
      <bottom style="thin">
        <color auto="1"/>
      </bottom>
      <diagonal/>
    </border>
    <border>
      <left style="thin">
        <color auto="1"/>
      </left>
      <right style="thin">
        <color theme="1"/>
      </right>
      <top style="thin">
        <color auto="1"/>
      </top>
      <bottom/>
      <diagonal/>
    </border>
    <border>
      <left/>
      <right style="thin">
        <color auto="1"/>
      </right>
      <top/>
      <bottom style="thin">
        <color theme="1"/>
      </bottom>
      <diagonal/>
    </border>
    <border>
      <left/>
      <right style="thin">
        <color theme="1"/>
      </right>
      <top/>
      <bottom/>
      <diagonal/>
    </border>
    <border>
      <left style="thin">
        <color auto="1"/>
      </left>
      <right style="thin">
        <color theme="1"/>
      </right>
      <top/>
      <bottom/>
      <diagonal/>
    </border>
    <border>
      <left/>
      <right style="thin">
        <color theme="1"/>
      </right>
      <top/>
      <bottom style="thin">
        <color auto="1"/>
      </bottom>
      <diagonal/>
    </border>
    <border>
      <left style="thin">
        <color auto="1"/>
      </left>
      <right style="thin">
        <color theme="1"/>
      </right>
      <top/>
      <bottom style="thin">
        <color theme="1"/>
      </bottom>
      <diagonal/>
    </border>
    <border>
      <left style="thin">
        <color auto="1"/>
      </left>
      <right style="thin">
        <color theme="1"/>
      </right>
      <top style="thin">
        <color theme="1"/>
      </top>
      <bottom style="double">
        <color auto="1"/>
      </bottom>
      <diagonal/>
    </border>
    <border>
      <left style="thin">
        <color theme="1"/>
      </left>
      <right style="thin">
        <color auto="1"/>
      </right>
      <top style="thin">
        <color auto="1"/>
      </top>
      <bottom style="thin">
        <color theme="1"/>
      </bottom>
      <diagonal/>
    </border>
    <border>
      <left style="thin">
        <color theme="1"/>
      </left>
      <right style="thin">
        <color auto="1"/>
      </right>
      <top style="thin">
        <color theme="1"/>
      </top>
      <bottom style="thin">
        <color theme="1"/>
      </bottom>
      <diagonal/>
    </border>
    <border>
      <left style="thin">
        <color theme="1"/>
      </left>
      <right style="thin">
        <color auto="1"/>
      </right>
      <top style="thin">
        <color theme="1"/>
      </top>
      <bottom/>
      <diagonal/>
    </border>
    <border>
      <left/>
      <right style="medium">
        <color auto="1"/>
      </right>
      <top/>
      <bottom style="thin">
        <color auto="1"/>
      </bottom>
      <diagonal/>
    </border>
    <border>
      <left/>
      <right style="medium">
        <color auto="1"/>
      </right>
      <top style="thin">
        <color auto="1"/>
      </top>
      <bottom style="thin">
        <color auto="1"/>
      </bottom>
      <diagonal/>
    </border>
    <border>
      <left style="thin">
        <color auto="1"/>
      </left>
      <right style="thin">
        <color auto="1"/>
      </right>
      <top style="double">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style="thin">
        <color auto="1"/>
      </top>
      <bottom style="double">
        <color auto="1"/>
      </bottom>
      <diagonal/>
    </border>
    <border>
      <left/>
      <right style="medium">
        <color auto="1"/>
      </right>
      <top style="medium">
        <color auto="1"/>
      </top>
      <bottom style="thin">
        <color auto="1"/>
      </bottom>
      <diagonal/>
    </border>
    <border>
      <left style="medium">
        <color auto="1"/>
      </left>
      <right style="thin">
        <color auto="1"/>
      </right>
      <top/>
      <bottom style="double">
        <color auto="1"/>
      </bottom>
      <diagonal/>
    </border>
    <border>
      <left/>
      <right style="medium">
        <color auto="1"/>
      </right>
      <top/>
      <bottom style="double">
        <color auto="1"/>
      </bottom>
      <diagonal/>
    </border>
    <border>
      <left style="thin">
        <color auto="1"/>
      </left>
      <right style="medium">
        <color auto="1"/>
      </right>
      <top/>
      <bottom style="double">
        <color auto="1"/>
      </bottom>
      <diagonal/>
    </border>
    <border>
      <left style="medium">
        <color auto="1"/>
      </left>
      <right style="thin">
        <color auto="1"/>
      </right>
      <top style="thin">
        <color auto="1"/>
      </top>
      <bottom/>
      <diagonal/>
    </border>
    <border>
      <left style="medium">
        <color auto="1"/>
      </left>
      <right style="thin">
        <color auto="1"/>
      </right>
      <top style="double">
        <color auto="1"/>
      </top>
      <bottom style="thin">
        <color auto="1"/>
      </bottom>
      <diagonal/>
    </border>
    <border>
      <left style="thin">
        <color auto="1"/>
      </left>
      <right style="medium">
        <color auto="1"/>
      </right>
      <top/>
      <bottom/>
      <diagonal/>
    </border>
    <border>
      <left style="medium">
        <color auto="1"/>
      </left>
      <right style="thin">
        <color auto="1"/>
      </right>
      <top/>
      <bottom/>
      <diagonal/>
    </border>
    <border>
      <left/>
      <right style="thin">
        <color auto="1"/>
      </right>
      <top style="medium">
        <color auto="1"/>
      </top>
      <bottom/>
      <diagonal/>
    </border>
    <border>
      <left style="thin">
        <color auto="1"/>
      </left>
      <right/>
      <top/>
      <bottom style="double">
        <color auto="1"/>
      </bottom>
      <diagonal/>
    </border>
    <border>
      <left style="thin">
        <color auto="1"/>
      </left>
      <right style="medium">
        <color auto="1"/>
      </right>
      <top style="thin">
        <color auto="1"/>
      </top>
      <bottom/>
      <diagonal/>
    </border>
    <border>
      <left style="thin">
        <color auto="1"/>
      </left>
      <right/>
      <top/>
      <bottom style="medium">
        <color auto="1"/>
      </bottom>
      <diagonal/>
    </border>
    <border>
      <left style="thin">
        <color auto="1"/>
      </left>
      <right/>
      <top style="medium">
        <color auto="1"/>
      </top>
      <bottom/>
      <diagonal/>
    </border>
    <border>
      <left style="thin">
        <color auto="1"/>
      </left>
      <right/>
      <top style="double">
        <color auto="1"/>
      </top>
      <bottom style="medium">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right style="medium">
        <color auto="1"/>
      </right>
      <top style="thin">
        <color auto="1"/>
      </top>
      <bottom style="double">
        <color auto="1"/>
      </bottom>
      <diagonal/>
    </border>
    <border>
      <left/>
      <right style="thin">
        <color auto="1"/>
      </right>
      <top/>
      <bottom/>
      <diagonal/>
    </border>
  </borders>
  <cellStyleXfs count="18">
    <xf numFmtId="0" fontId="0" fillId="0" borderId="0"/>
    <xf numFmtId="43" fontId="92" fillId="0" borderId="0" applyFont="0" applyFill="0" applyBorder="0" applyAlignment="0" applyProtection="0"/>
    <xf numFmtId="41" fontId="92"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5" fontId="73" fillId="0" borderId="0" applyFont="0" applyFill="0" applyBorder="0" applyAlignment="0" applyProtection="0"/>
    <xf numFmtId="0" fontId="33" fillId="0" borderId="0"/>
    <xf numFmtId="0" fontId="73" fillId="0" borderId="0"/>
    <xf numFmtId="0" fontId="73" fillId="0" borderId="0"/>
    <xf numFmtId="0" fontId="73" fillId="0" borderId="0"/>
    <xf numFmtId="0" fontId="73" fillId="0" borderId="0"/>
    <xf numFmtId="0" fontId="73" fillId="0" borderId="0"/>
    <xf numFmtId="0" fontId="73" fillId="0" borderId="0">
      <protection locked="0"/>
    </xf>
    <xf numFmtId="0" fontId="74" fillId="0" borderId="0">
      <alignment vertical="center"/>
    </xf>
    <xf numFmtId="0" fontId="63" fillId="0" borderId="0"/>
    <xf numFmtId="0" fontId="92" fillId="0" borderId="0"/>
    <xf numFmtId="0" fontId="92" fillId="0" borderId="0"/>
    <xf numFmtId="0" fontId="92" fillId="0" borderId="0"/>
  </cellStyleXfs>
  <cellXfs count="1538">
    <xf numFmtId="0" fontId="0" fillId="0" borderId="0" xfId="0"/>
    <xf numFmtId="0" fontId="1" fillId="0" borderId="0" xfId="0" applyFont="1"/>
    <xf numFmtId="0" fontId="1" fillId="2" borderId="0" xfId="0" applyFont="1" applyFill="1"/>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4" borderId="1" xfId="0" applyFont="1" applyFill="1" applyBorder="1" applyAlignment="1">
      <alignment horizontal="left" vertical="center" indent="1"/>
    </xf>
    <xf numFmtId="0" fontId="4" fillId="4" borderId="1" xfId="0" applyFont="1" applyFill="1" applyBorder="1" applyAlignment="1">
      <alignment horizontal="right" vertical="center" indent="1"/>
    </xf>
    <xf numFmtId="0" fontId="4" fillId="4" borderId="2" xfId="0" applyFont="1" applyFill="1" applyBorder="1" applyAlignment="1">
      <alignment horizontal="right" vertical="center" indent="1"/>
    </xf>
    <xf numFmtId="0" fontId="5" fillId="5" borderId="0" xfId="0" applyFont="1" applyFill="1" applyAlignment="1">
      <alignment horizontal="left" vertical="top" wrapText="1"/>
    </xf>
    <xf numFmtId="0" fontId="4" fillId="6" borderId="1" xfId="0" applyFont="1" applyFill="1" applyBorder="1" applyAlignment="1">
      <alignment horizontal="center" vertical="center"/>
    </xf>
    <xf numFmtId="0" fontId="4" fillId="6" borderId="1" xfId="0" applyFont="1" applyFill="1" applyBorder="1" applyAlignment="1">
      <alignment horizontal="left" vertical="center" indent="1"/>
    </xf>
    <xf numFmtId="0" fontId="4" fillId="6" borderId="1" xfId="0" applyFont="1" applyFill="1" applyBorder="1" applyAlignment="1">
      <alignment horizontal="right" vertical="center" indent="1"/>
    </xf>
    <xf numFmtId="0" fontId="4" fillId="6" borderId="3" xfId="0" applyFont="1" applyFill="1" applyBorder="1" applyAlignment="1">
      <alignment horizontal="right" vertical="center" indent="1"/>
    </xf>
    <xf numFmtId="0" fontId="4" fillId="4" borderId="3" xfId="0" applyFont="1" applyFill="1" applyBorder="1" applyAlignment="1">
      <alignment horizontal="right" vertical="center" indent="1"/>
    </xf>
    <xf numFmtId="0" fontId="4" fillId="4" borderId="4" xfId="0" applyFont="1" applyFill="1" applyBorder="1" applyAlignment="1">
      <alignment horizontal="right" vertical="center" indent="1"/>
    </xf>
    <xf numFmtId="166" fontId="3" fillId="7" borderId="1" xfId="1" applyNumberFormat="1" applyFont="1" applyFill="1" applyBorder="1" applyAlignment="1">
      <alignment horizontal="right" vertical="center" indent="1"/>
    </xf>
    <xf numFmtId="0" fontId="3" fillId="7" borderId="1" xfId="0" applyFont="1" applyFill="1" applyBorder="1" applyAlignment="1">
      <alignment horizontal="right" vertical="center" indent="1"/>
    </xf>
    <xf numFmtId="0" fontId="5" fillId="8" borderId="0" xfId="0" applyFont="1" applyFill="1" applyAlignment="1">
      <alignment horizontal="left" vertical="top" wrapText="1"/>
    </xf>
    <xf numFmtId="0" fontId="6" fillId="9" borderId="0" xfId="0" applyFont="1" applyFill="1" applyAlignment="1">
      <alignment vertical="center"/>
    </xf>
    <xf numFmtId="0" fontId="7" fillId="9" borderId="0" xfId="0" applyFont="1" applyFill="1" applyAlignment="1">
      <alignment vertical="center"/>
    </xf>
    <xf numFmtId="0" fontId="1" fillId="9" borderId="0" xfId="0" applyFont="1" applyFill="1"/>
    <xf numFmtId="0" fontId="8" fillId="2" borderId="0" xfId="0" applyFont="1" applyFill="1" applyAlignment="1">
      <alignment horizontal="centerContinuous" vertical="center"/>
    </xf>
    <xf numFmtId="0" fontId="8" fillId="0" borderId="0" xfId="0" applyFont="1" applyAlignment="1">
      <alignment horizontal="centerContinuous" vertical="center"/>
    </xf>
    <xf numFmtId="0" fontId="9" fillId="0" borderId="0" xfId="0" applyFont="1" applyAlignment="1">
      <alignment horizontal="centerContinuous" vertical="center"/>
    </xf>
    <xf numFmtId="0" fontId="5" fillId="5" borderId="0" xfId="0" applyFont="1" applyFill="1" applyAlignment="1">
      <alignment horizontal="right" vertical="top"/>
    </xf>
    <xf numFmtId="0" fontId="5" fillId="8" borderId="0" xfId="0" applyFont="1" applyFill="1" applyAlignment="1">
      <alignment horizontal="right" vertical="top"/>
    </xf>
    <xf numFmtId="0" fontId="1" fillId="0" borderId="0" xfId="0" applyFont="1" applyAlignment="1">
      <alignment vertical="center"/>
    </xf>
    <xf numFmtId="0" fontId="1" fillId="2" borderId="0" xfId="0" applyFont="1" applyFill="1" applyAlignment="1">
      <alignment vertical="center"/>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0" fontId="12" fillId="4" borderId="1" xfId="0" applyFont="1" applyFill="1" applyBorder="1" applyAlignment="1">
      <alignment vertical="center"/>
    </xf>
    <xf numFmtId="167" fontId="12" fillId="4" borderId="1" xfId="1" applyNumberFormat="1" applyFont="1" applyFill="1" applyBorder="1" applyAlignment="1">
      <alignment vertical="center"/>
    </xf>
    <xf numFmtId="0" fontId="12" fillId="6" borderId="1" xfId="0" applyFont="1" applyFill="1" applyBorder="1" applyAlignment="1">
      <alignment vertical="center"/>
    </xf>
    <xf numFmtId="167" fontId="12" fillId="6" borderId="1" xfId="1" applyNumberFormat="1" applyFont="1" applyFill="1" applyBorder="1" applyAlignment="1">
      <alignment vertical="center"/>
    </xf>
    <xf numFmtId="167" fontId="11" fillId="7" borderId="1" xfId="1" applyNumberFormat="1" applyFont="1" applyFill="1" applyBorder="1" applyAlignment="1">
      <alignment vertical="center"/>
    </xf>
    <xf numFmtId="0" fontId="6" fillId="10" borderId="0" xfId="0" applyFont="1" applyFill="1" applyAlignment="1">
      <alignment vertical="center"/>
    </xf>
    <xf numFmtId="0" fontId="7" fillId="10" borderId="0" xfId="0" applyFont="1" applyFill="1" applyAlignment="1">
      <alignment vertical="center"/>
    </xf>
    <xf numFmtId="0" fontId="7" fillId="2" borderId="0" xfId="0" applyFont="1" applyFill="1" applyAlignment="1">
      <alignment vertical="center"/>
    </xf>
    <xf numFmtId="3" fontId="13" fillId="11" borderId="1" xfId="0" applyNumberFormat="1" applyFont="1" applyFill="1" applyBorder="1" applyAlignment="1">
      <alignment horizontal="center" vertical="center" wrapText="1"/>
    </xf>
    <xf numFmtId="3" fontId="13" fillId="3" borderId="1" xfId="0" applyNumberFormat="1" applyFont="1" applyFill="1" applyBorder="1" applyAlignment="1">
      <alignment horizontal="center" vertical="center" wrapText="1"/>
    </xf>
    <xf numFmtId="0" fontId="14" fillId="4" borderId="7" xfId="0" applyFont="1" applyFill="1" applyBorder="1" applyAlignment="1">
      <alignment horizontal="center" vertical="center"/>
    </xf>
    <xf numFmtId="167" fontId="4" fillId="4" borderId="7" xfId="1" applyNumberFormat="1" applyFont="1" applyFill="1" applyBorder="1" applyAlignment="1">
      <alignment vertical="center"/>
    </xf>
    <xf numFmtId="168" fontId="15" fillId="4" borderId="7" xfId="0" applyNumberFormat="1" applyFont="1" applyFill="1" applyBorder="1"/>
    <xf numFmtId="166" fontId="15" fillId="4" borderId="8" xfId="1" applyNumberFormat="1" applyFont="1" applyFill="1" applyBorder="1"/>
    <xf numFmtId="168" fontId="4" fillId="4" borderId="7" xfId="2" applyNumberFormat="1" applyFont="1" applyFill="1" applyBorder="1" applyAlignment="1">
      <alignment vertical="center"/>
    </xf>
    <xf numFmtId="0" fontId="14" fillId="6" borderId="1" xfId="0" applyFont="1" applyFill="1" applyBorder="1" applyAlignment="1">
      <alignment horizontal="center" vertical="center"/>
    </xf>
    <xf numFmtId="167" fontId="4" fillId="6" borderId="1" xfId="1" applyNumberFormat="1" applyFont="1" applyFill="1" applyBorder="1" applyAlignment="1">
      <alignment vertical="center"/>
    </xf>
    <xf numFmtId="168" fontId="15" fillId="6" borderId="1" xfId="0" applyNumberFormat="1" applyFont="1" applyFill="1" applyBorder="1"/>
    <xf numFmtId="166" fontId="15" fillId="6" borderId="6" xfId="1" applyNumberFormat="1" applyFont="1" applyFill="1" applyBorder="1"/>
    <xf numFmtId="168" fontId="4" fillId="6" borderId="7" xfId="2" applyNumberFormat="1" applyFont="1" applyFill="1" applyBorder="1" applyAlignment="1">
      <alignment vertical="center"/>
    </xf>
    <xf numFmtId="0" fontId="14" fillId="4" borderId="1" xfId="0" applyFont="1" applyFill="1" applyBorder="1" applyAlignment="1">
      <alignment horizontal="center" vertical="center"/>
    </xf>
    <xf numFmtId="167" fontId="4" fillId="4" borderId="1" xfId="1" applyNumberFormat="1" applyFont="1" applyFill="1" applyBorder="1" applyAlignment="1">
      <alignment vertical="center"/>
    </xf>
    <xf numFmtId="168" fontId="15" fillId="4" borderId="1" xfId="0" applyNumberFormat="1" applyFont="1" applyFill="1" applyBorder="1"/>
    <xf numFmtId="0" fontId="14" fillId="4" borderId="9" xfId="0" applyFont="1" applyFill="1" applyBorder="1" applyAlignment="1">
      <alignment horizontal="center" vertical="center"/>
    </xf>
    <xf numFmtId="167" fontId="4" fillId="4" borderId="9" xfId="1" applyNumberFormat="1" applyFont="1" applyFill="1" applyBorder="1" applyAlignment="1">
      <alignment vertical="center"/>
    </xf>
    <xf numFmtId="168" fontId="15" fillId="4" borderId="9" xfId="0" applyNumberFormat="1" applyFont="1" applyFill="1" applyBorder="1"/>
    <xf numFmtId="166" fontId="15" fillId="4" borderId="10" xfId="1" applyNumberFormat="1" applyFont="1" applyFill="1" applyBorder="1"/>
    <xf numFmtId="168" fontId="4" fillId="4" borderId="9" xfId="2" applyNumberFormat="1" applyFont="1" applyFill="1" applyBorder="1" applyAlignment="1">
      <alignment vertical="center"/>
    </xf>
    <xf numFmtId="167" fontId="13" fillId="7" borderId="7" xfId="1" applyNumberFormat="1" applyFont="1" applyFill="1" applyBorder="1" applyAlignment="1">
      <alignment vertical="center"/>
    </xf>
    <xf numFmtId="167" fontId="13" fillId="7" borderId="7" xfId="1" applyNumberFormat="1" applyFont="1" applyFill="1" applyBorder="1" applyAlignment="1">
      <alignment horizontal="left" vertical="center"/>
    </xf>
    <xf numFmtId="168" fontId="13" fillId="7" borderId="7" xfId="0" applyNumberFormat="1" applyFont="1" applyFill="1" applyBorder="1"/>
    <xf numFmtId="168" fontId="13" fillId="7" borderId="7" xfId="2" applyNumberFormat="1" applyFont="1" applyFill="1" applyBorder="1" applyAlignment="1">
      <alignment vertical="center"/>
    </xf>
    <xf numFmtId="0" fontId="16" fillId="12" borderId="0" xfId="0" applyFont="1" applyFill="1" applyAlignment="1">
      <alignment vertical="center"/>
    </xf>
    <xf numFmtId="0" fontId="16" fillId="2" borderId="0" xfId="0" applyFont="1" applyFill="1" applyAlignment="1">
      <alignment vertical="center"/>
    </xf>
    <xf numFmtId="41" fontId="1" fillId="0" borderId="0" xfId="0" applyNumberFormat="1" applyFont="1"/>
    <xf numFmtId="0" fontId="16" fillId="10" borderId="0" xfId="0" applyFont="1" applyFill="1" applyAlignment="1">
      <alignment horizontal="left" vertical="center"/>
    </xf>
    <xf numFmtId="168" fontId="15" fillId="4" borderId="7" xfId="2" applyNumberFormat="1" applyFont="1" applyFill="1" applyBorder="1"/>
    <xf numFmtId="168" fontId="15" fillId="4" borderId="8" xfId="2" applyNumberFormat="1" applyFont="1" applyFill="1" applyBorder="1"/>
    <xf numFmtId="169" fontId="4" fillId="4" borderId="7" xfId="2" applyNumberFormat="1" applyFont="1" applyFill="1" applyBorder="1" applyAlignment="1">
      <alignment vertical="center"/>
    </xf>
    <xf numFmtId="168" fontId="1" fillId="0" borderId="0" xfId="0" applyNumberFormat="1" applyFont="1"/>
    <xf numFmtId="168" fontId="15" fillId="6" borderId="1" xfId="2" applyNumberFormat="1" applyFont="1" applyFill="1" applyBorder="1"/>
    <xf numFmtId="168" fontId="15" fillId="6" borderId="6" xfId="2" applyNumberFormat="1" applyFont="1" applyFill="1" applyBorder="1"/>
    <xf numFmtId="169" fontId="4" fillId="6" borderId="7" xfId="2" applyNumberFormat="1" applyFont="1" applyFill="1" applyBorder="1" applyAlignment="1">
      <alignment vertical="center"/>
    </xf>
    <xf numFmtId="168" fontId="15" fillId="4" borderId="1" xfId="2" applyNumberFormat="1" applyFont="1" applyFill="1" applyBorder="1"/>
    <xf numFmtId="168" fontId="15" fillId="4" borderId="6" xfId="2" applyNumberFormat="1" applyFont="1" applyFill="1" applyBorder="1"/>
    <xf numFmtId="168" fontId="15" fillId="4" borderId="9" xfId="2" applyNumberFormat="1" applyFont="1" applyFill="1" applyBorder="1"/>
    <xf numFmtId="168" fontId="15" fillId="4" borderId="10" xfId="2" applyNumberFormat="1" applyFont="1" applyFill="1" applyBorder="1"/>
    <xf numFmtId="169" fontId="4" fillId="4" borderId="9" xfId="2" applyNumberFormat="1" applyFont="1" applyFill="1" applyBorder="1" applyAlignment="1">
      <alignment vertical="center"/>
    </xf>
    <xf numFmtId="169" fontId="13" fillId="7" borderId="7" xfId="2" applyNumberFormat="1" applyFont="1" applyFill="1" applyBorder="1" applyAlignment="1">
      <alignment vertical="center"/>
    </xf>
    <xf numFmtId="0" fontId="1" fillId="14" borderId="0" xfId="0" applyFont="1" applyFill="1" applyAlignment="1">
      <alignment vertical="center"/>
    </xf>
    <xf numFmtId="0" fontId="6" fillId="10" borderId="0" xfId="0" applyFont="1" applyFill="1" applyAlignment="1">
      <alignment horizontal="left" vertical="center"/>
    </xf>
    <xf numFmtId="168" fontId="15" fillId="4" borderId="7" xfId="2" applyNumberFormat="1" applyFont="1" applyFill="1" applyBorder="1" applyAlignment="1">
      <alignment vertical="center"/>
    </xf>
    <xf numFmtId="168" fontId="15" fillId="4" borderId="8" xfId="2" applyNumberFormat="1" applyFont="1" applyFill="1" applyBorder="1" applyAlignment="1">
      <alignment vertical="center"/>
    </xf>
    <xf numFmtId="168" fontId="15" fillId="6" borderId="1" xfId="2" applyNumberFormat="1" applyFont="1" applyFill="1" applyBorder="1" applyAlignment="1">
      <alignment vertical="center"/>
    </xf>
    <xf numFmtId="168" fontId="15" fillId="6" borderId="6" xfId="2" applyNumberFormat="1" applyFont="1" applyFill="1" applyBorder="1" applyAlignment="1">
      <alignment vertical="center"/>
    </xf>
    <xf numFmtId="168" fontId="15" fillId="4" borderId="1" xfId="2" applyNumberFormat="1" applyFont="1" applyFill="1" applyBorder="1" applyAlignment="1">
      <alignment vertical="center"/>
    </xf>
    <xf numFmtId="168" fontId="15" fillId="4" borderId="6" xfId="2" applyNumberFormat="1" applyFont="1" applyFill="1" applyBorder="1" applyAlignment="1">
      <alignment vertical="center"/>
    </xf>
    <xf numFmtId="168" fontId="15" fillId="4" borderId="9" xfId="2" applyNumberFormat="1" applyFont="1" applyFill="1" applyBorder="1" applyAlignment="1">
      <alignment vertical="center"/>
    </xf>
    <xf numFmtId="168" fontId="15" fillId="4" borderId="10" xfId="2" applyNumberFormat="1" applyFont="1" applyFill="1" applyBorder="1" applyAlignment="1">
      <alignment vertical="center"/>
    </xf>
    <xf numFmtId="169" fontId="4" fillId="4" borderId="11" xfId="2" applyNumberFormat="1" applyFont="1" applyFill="1" applyBorder="1" applyAlignment="1">
      <alignment vertical="center"/>
    </xf>
    <xf numFmtId="170" fontId="0" fillId="0" borderId="0" xfId="0" applyNumberFormat="1"/>
    <xf numFmtId="168" fontId="15" fillId="6" borderId="7" xfId="2" applyNumberFormat="1" applyFont="1" applyFill="1" applyBorder="1" applyAlignment="1">
      <alignment vertical="center"/>
    </xf>
    <xf numFmtId="167" fontId="13" fillId="7" borderId="7" xfId="1" applyNumberFormat="1" applyFont="1" applyFill="1" applyBorder="1" applyAlignment="1">
      <alignment horizontal="center" vertical="center"/>
    </xf>
    <xf numFmtId="43" fontId="1" fillId="0" borderId="0" xfId="1" applyFont="1"/>
    <xf numFmtId="168" fontId="15" fillId="4" borderId="7" xfId="2" applyNumberFormat="1" applyFont="1" applyFill="1" applyBorder="1" applyAlignment="1">
      <alignment horizontal="center" vertical="center"/>
    </xf>
    <xf numFmtId="168" fontId="15" fillId="4" borderId="0" xfId="2" applyNumberFormat="1" applyFont="1" applyFill="1" applyBorder="1" applyAlignment="1">
      <alignment horizontal="center" vertical="center"/>
    </xf>
    <xf numFmtId="169" fontId="4" fillId="4" borderId="7" xfId="2" applyNumberFormat="1" applyFont="1" applyFill="1" applyBorder="1" applyAlignment="1">
      <alignment horizontal="center" vertical="center"/>
    </xf>
    <xf numFmtId="168" fontId="15" fillId="6" borderId="1" xfId="2" applyNumberFormat="1" applyFont="1" applyFill="1" applyBorder="1" applyAlignment="1">
      <alignment horizontal="center" vertical="center"/>
    </xf>
    <xf numFmtId="169" fontId="4" fillId="6" borderId="1" xfId="2" applyNumberFormat="1" applyFont="1" applyFill="1" applyBorder="1" applyAlignment="1">
      <alignment horizontal="center" vertical="center"/>
    </xf>
    <xf numFmtId="168" fontId="15" fillId="4" borderId="1" xfId="2" applyNumberFormat="1" applyFont="1" applyFill="1" applyBorder="1" applyAlignment="1">
      <alignment horizontal="center" vertical="center"/>
    </xf>
    <xf numFmtId="169" fontId="4" fillId="4" borderId="1" xfId="2" applyNumberFormat="1" applyFont="1" applyFill="1" applyBorder="1" applyAlignment="1">
      <alignment horizontal="center" vertical="center"/>
    </xf>
    <xf numFmtId="168" fontId="15" fillId="4" borderId="9" xfId="2" applyNumberFormat="1" applyFont="1" applyFill="1" applyBorder="1" applyAlignment="1">
      <alignment horizontal="center" vertical="center"/>
    </xf>
    <xf numFmtId="168" fontId="15" fillId="4" borderId="12" xfId="2" applyNumberFormat="1" applyFont="1" applyFill="1" applyBorder="1" applyAlignment="1">
      <alignment horizontal="center" vertical="center"/>
    </xf>
    <xf numFmtId="169" fontId="4" fillId="4" borderId="9" xfId="2" applyNumberFormat="1" applyFont="1" applyFill="1" applyBorder="1" applyAlignment="1">
      <alignment horizontal="center" vertical="center"/>
    </xf>
    <xf numFmtId="168" fontId="13" fillId="7" borderId="7" xfId="2" applyNumberFormat="1" applyFont="1" applyFill="1" applyBorder="1" applyAlignment="1">
      <alignment horizontal="center" vertical="center"/>
    </xf>
    <xf numFmtId="169" fontId="13" fillId="7" borderId="7" xfId="2" applyNumberFormat="1" applyFont="1" applyFill="1" applyBorder="1" applyAlignment="1">
      <alignment horizontal="center" vertical="center"/>
    </xf>
    <xf numFmtId="0" fontId="4" fillId="14" borderId="0" xfId="0" applyFont="1" applyFill="1" applyAlignment="1">
      <alignment vertical="center"/>
    </xf>
    <xf numFmtId="0" fontId="16" fillId="10" borderId="0" xfId="0" applyFont="1" applyFill="1" applyAlignment="1">
      <alignment vertical="center"/>
    </xf>
    <xf numFmtId="0" fontId="16" fillId="14" borderId="0" xfId="0" applyFont="1" applyFill="1" applyAlignment="1">
      <alignment vertical="center"/>
    </xf>
    <xf numFmtId="41" fontId="15" fillId="4" borderId="7" xfId="2" applyFont="1" applyFill="1" applyBorder="1" applyAlignment="1">
      <alignment vertical="center"/>
    </xf>
    <xf numFmtId="41" fontId="15" fillId="4" borderId="0" xfId="2" applyFont="1" applyFill="1" applyBorder="1" applyAlignment="1">
      <alignment vertical="center"/>
    </xf>
    <xf numFmtId="171" fontId="4" fillId="4" borderId="7" xfId="2" applyNumberFormat="1" applyFont="1" applyFill="1" applyBorder="1" applyAlignment="1">
      <alignment vertical="center"/>
    </xf>
    <xf numFmtId="172" fontId="0" fillId="0" borderId="0" xfId="1" applyNumberFormat="1" applyFont="1"/>
    <xf numFmtId="41" fontId="15" fillId="6" borderId="7" xfId="2" applyFont="1" applyFill="1" applyBorder="1" applyAlignment="1">
      <alignment vertical="center"/>
    </xf>
    <xf numFmtId="41" fontId="15" fillId="6" borderId="1" xfId="2" applyFont="1" applyFill="1" applyBorder="1" applyAlignment="1">
      <alignment vertical="center"/>
    </xf>
    <xf numFmtId="171" fontId="4" fillId="6" borderId="1" xfId="2" applyNumberFormat="1" applyFont="1" applyFill="1" applyBorder="1" applyAlignment="1">
      <alignment vertical="center"/>
    </xf>
    <xf numFmtId="167" fontId="14" fillId="4" borderId="1" xfId="1" applyNumberFormat="1" applyFont="1" applyFill="1" applyBorder="1" applyAlignment="1">
      <alignment vertical="center"/>
    </xf>
    <xf numFmtId="171" fontId="4" fillId="4" borderId="1" xfId="2" applyNumberFormat="1" applyFont="1" applyFill="1" applyBorder="1" applyAlignment="1">
      <alignment vertical="center"/>
    </xf>
    <xf numFmtId="167" fontId="14" fillId="6" borderId="1" xfId="1" applyNumberFormat="1" applyFont="1" applyFill="1" applyBorder="1" applyAlignment="1">
      <alignment vertical="center"/>
    </xf>
    <xf numFmtId="41" fontId="15" fillId="4" borderId="9" xfId="2" applyFont="1" applyFill="1" applyBorder="1" applyAlignment="1">
      <alignment vertical="center"/>
    </xf>
    <xf numFmtId="171" fontId="4" fillId="4" borderId="9" xfId="2" applyNumberFormat="1" applyFont="1" applyFill="1" applyBorder="1" applyAlignment="1">
      <alignment vertical="center"/>
    </xf>
    <xf numFmtId="41" fontId="13" fillId="7" borderId="7" xfId="2" applyFont="1" applyFill="1" applyBorder="1" applyAlignment="1">
      <alignment vertical="center"/>
    </xf>
    <xf numFmtId="171" fontId="13" fillId="7" borderId="7" xfId="2" applyNumberFormat="1" applyFont="1" applyFill="1" applyBorder="1" applyAlignment="1">
      <alignment vertical="center"/>
    </xf>
    <xf numFmtId="166" fontId="0" fillId="0" borderId="0" xfId="1" applyNumberFormat="1" applyFont="1"/>
    <xf numFmtId="0" fontId="19" fillId="3" borderId="5"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20" fillId="4" borderId="7" xfId="0" applyFont="1" applyFill="1" applyBorder="1" applyAlignment="1">
      <alignment horizontal="center" vertical="center"/>
    </xf>
    <xf numFmtId="167" fontId="16" fillId="4" borderId="7" xfId="1" applyNumberFormat="1" applyFont="1" applyFill="1" applyBorder="1" applyAlignment="1">
      <alignment vertical="center"/>
    </xf>
    <xf numFmtId="168" fontId="16" fillId="4" borderId="7" xfId="1" applyNumberFormat="1" applyFont="1" applyFill="1" applyBorder="1" applyAlignment="1">
      <alignment horizontal="right" vertical="center"/>
    </xf>
    <xf numFmtId="0" fontId="20" fillId="6" borderId="1" xfId="0" applyFont="1" applyFill="1" applyBorder="1" applyAlignment="1">
      <alignment horizontal="center" vertical="center"/>
    </xf>
    <xf numFmtId="167" fontId="16" fillId="6" borderId="1" xfId="1" applyNumberFormat="1" applyFont="1" applyFill="1" applyBorder="1" applyAlignment="1">
      <alignment vertical="center"/>
    </xf>
    <xf numFmtId="168" fontId="16" fillId="6" borderId="1" xfId="1" applyNumberFormat="1" applyFont="1" applyFill="1" applyBorder="1" applyAlignment="1">
      <alignment horizontal="right" vertical="center"/>
    </xf>
    <xf numFmtId="0" fontId="20" fillId="4" borderId="1" xfId="0" applyFont="1" applyFill="1" applyBorder="1" applyAlignment="1">
      <alignment horizontal="center" vertical="center"/>
    </xf>
    <xf numFmtId="167" fontId="16" fillId="4" borderId="1" xfId="1" applyNumberFormat="1" applyFont="1" applyFill="1" applyBorder="1" applyAlignment="1">
      <alignment vertical="center"/>
    </xf>
    <xf numFmtId="168" fontId="16" fillId="4" borderId="1" xfId="1" applyNumberFormat="1" applyFont="1" applyFill="1" applyBorder="1" applyAlignment="1">
      <alignment horizontal="right" vertical="center"/>
    </xf>
    <xf numFmtId="0" fontId="20" fillId="4" borderId="9" xfId="0" applyFont="1" applyFill="1" applyBorder="1" applyAlignment="1">
      <alignment horizontal="center" vertical="center"/>
    </xf>
    <xf numFmtId="167" fontId="16" fillId="4" borderId="9" xfId="1" applyNumberFormat="1" applyFont="1" applyFill="1" applyBorder="1" applyAlignment="1">
      <alignment vertical="center"/>
    </xf>
    <xf numFmtId="168" fontId="16" fillId="4" borderId="9" xfId="1" applyNumberFormat="1" applyFont="1" applyFill="1" applyBorder="1" applyAlignment="1">
      <alignment horizontal="right" vertical="center"/>
    </xf>
    <xf numFmtId="167" fontId="19" fillId="7" borderId="7" xfId="1" applyNumberFormat="1" applyFont="1" applyFill="1" applyBorder="1" applyAlignment="1">
      <alignment horizontal="center" vertical="center"/>
    </xf>
    <xf numFmtId="167" fontId="19" fillId="7" borderId="7" xfId="1" applyNumberFormat="1" applyFont="1" applyFill="1" applyBorder="1" applyAlignment="1">
      <alignment horizontal="left" vertical="center"/>
    </xf>
    <xf numFmtId="168" fontId="19" fillId="7" borderId="7" xfId="1" applyNumberFormat="1" applyFont="1" applyFill="1" applyBorder="1" applyAlignment="1">
      <alignment horizontal="right" vertical="center"/>
    </xf>
    <xf numFmtId="0" fontId="21" fillId="10" borderId="0" xfId="0" applyFont="1" applyFill="1" applyAlignment="1">
      <alignment horizontal="left" vertical="center"/>
    </xf>
    <xf numFmtId="0" fontId="16" fillId="2" borderId="0" xfId="0" applyFont="1" applyFill="1" applyAlignment="1">
      <alignment horizontal="left" vertical="center"/>
    </xf>
    <xf numFmtId="0" fontId="22" fillId="0" borderId="0" xfId="0" applyFont="1"/>
    <xf numFmtId="0" fontId="23" fillId="3" borderId="16"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23" fillId="3" borderId="7" xfId="0" applyFont="1" applyFill="1" applyBorder="1" applyAlignment="1">
      <alignment horizontal="center" vertical="center" wrapText="1"/>
    </xf>
    <xf numFmtId="0" fontId="24" fillId="4" borderId="7" xfId="0" applyFont="1" applyFill="1" applyBorder="1" applyAlignment="1">
      <alignment horizontal="center" vertical="center"/>
    </xf>
    <xf numFmtId="167" fontId="12" fillId="4" borderId="7" xfId="1" applyNumberFormat="1" applyFont="1" applyFill="1" applyBorder="1" applyAlignment="1">
      <alignment vertical="center"/>
    </xf>
    <xf numFmtId="0" fontId="24" fillId="6" borderId="1" xfId="0" applyFont="1" applyFill="1" applyBorder="1" applyAlignment="1">
      <alignment horizontal="center" vertical="center"/>
    </xf>
    <xf numFmtId="0" fontId="24" fillId="4" borderId="1" xfId="0" applyFont="1" applyFill="1" applyBorder="1" applyAlignment="1">
      <alignment horizontal="center" vertical="center"/>
    </xf>
    <xf numFmtId="0" fontId="24" fillId="4" borderId="9" xfId="0" applyFont="1" applyFill="1" applyBorder="1" applyAlignment="1">
      <alignment horizontal="center" vertical="center"/>
    </xf>
    <xf numFmtId="167" fontId="12" fillId="4" borderId="9" xfId="1" applyNumberFormat="1" applyFont="1" applyFill="1" applyBorder="1" applyAlignment="1">
      <alignment vertical="center"/>
    </xf>
    <xf numFmtId="167" fontId="23" fillId="7" borderId="7" xfId="1" applyNumberFormat="1" applyFont="1" applyFill="1" applyBorder="1" applyAlignment="1">
      <alignment horizontal="center" vertical="center"/>
    </xf>
    <xf numFmtId="167" fontId="23" fillId="7" borderId="7" xfId="1" applyNumberFormat="1" applyFont="1" applyFill="1" applyBorder="1" applyAlignment="1">
      <alignment horizontal="left" vertical="center"/>
    </xf>
    <xf numFmtId="167" fontId="23" fillId="7" borderId="7" xfId="1" applyNumberFormat="1" applyFont="1" applyFill="1" applyBorder="1" applyAlignment="1">
      <alignment vertical="center"/>
    </xf>
    <xf numFmtId="0" fontId="0" fillId="14" borderId="0" xfId="0" applyFill="1"/>
    <xf numFmtId="0" fontId="16" fillId="14" borderId="0" xfId="0" applyFont="1" applyFill="1" applyAlignment="1">
      <alignment horizontal="left" vertical="center"/>
    </xf>
    <xf numFmtId="0" fontId="25" fillId="3" borderId="7" xfId="0" applyFont="1" applyFill="1" applyBorder="1" applyAlignment="1">
      <alignment horizontal="center" vertical="center"/>
    </xf>
    <xf numFmtId="0" fontId="25" fillId="3" borderId="16" xfId="0" applyFont="1" applyFill="1" applyBorder="1" applyAlignment="1">
      <alignment horizontal="center" vertical="center"/>
    </xf>
    <xf numFmtId="0" fontId="25" fillId="3" borderId="1" xfId="0" applyFont="1" applyFill="1" applyBorder="1" applyAlignment="1">
      <alignment horizontal="center" vertical="center"/>
    </xf>
    <xf numFmtId="167" fontId="12" fillId="4" borderId="16" xfId="1" applyNumberFormat="1" applyFont="1" applyFill="1" applyBorder="1" applyAlignment="1">
      <alignment vertical="center"/>
    </xf>
    <xf numFmtId="166" fontId="26" fillId="4" borderId="7" xfId="1" applyNumberFormat="1" applyFont="1" applyFill="1" applyBorder="1"/>
    <xf numFmtId="166" fontId="26" fillId="4" borderId="8" xfId="1" applyNumberFormat="1" applyFont="1" applyFill="1" applyBorder="1"/>
    <xf numFmtId="167" fontId="12" fillId="6" borderId="5" xfId="1" applyNumberFormat="1" applyFont="1" applyFill="1" applyBorder="1" applyAlignment="1">
      <alignment vertical="center"/>
    </xf>
    <xf numFmtId="167" fontId="12" fillId="4" borderId="5" xfId="1" applyNumberFormat="1" applyFont="1" applyFill="1" applyBorder="1" applyAlignment="1">
      <alignment vertical="center"/>
    </xf>
    <xf numFmtId="166" fontId="12" fillId="4" borderId="1" xfId="1" applyNumberFormat="1" applyFont="1" applyFill="1" applyBorder="1" applyAlignment="1"/>
    <xf numFmtId="166" fontId="12" fillId="4" borderId="6" xfId="1" applyNumberFormat="1" applyFont="1" applyFill="1" applyBorder="1" applyAlignment="1"/>
    <xf numFmtId="166" fontId="26" fillId="4" borderId="1" xfId="1" applyNumberFormat="1" applyFont="1" applyFill="1" applyBorder="1" applyAlignment="1"/>
    <xf numFmtId="166" fontId="26" fillId="4" borderId="6" xfId="1" applyNumberFormat="1" applyFont="1" applyFill="1" applyBorder="1" applyAlignment="1"/>
    <xf numFmtId="167" fontId="12" fillId="6" borderId="1" xfId="1" applyNumberFormat="1" applyFont="1" applyFill="1" applyBorder="1" applyAlignment="1">
      <alignment vertical="center" wrapText="1"/>
    </xf>
    <xf numFmtId="167" fontId="12" fillId="6" borderId="5" xfId="1" applyNumberFormat="1" applyFont="1" applyFill="1" applyBorder="1" applyAlignment="1">
      <alignment vertical="center" wrapText="1"/>
    </xf>
    <xf numFmtId="166" fontId="26" fillId="6" borderId="1" xfId="1" applyNumberFormat="1" applyFont="1" applyFill="1" applyBorder="1" applyAlignment="1"/>
    <xf numFmtId="166" fontId="26" fillId="6" borderId="6" xfId="1" applyNumberFormat="1" applyFont="1" applyFill="1" applyBorder="1" applyAlignment="1"/>
    <xf numFmtId="167" fontId="12" fillId="6" borderId="15" xfId="1" applyNumberFormat="1" applyFont="1" applyFill="1" applyBorder="1" applyAlignment="1">
      <alignment vertical="center"/>
    </xf>
    <xf numFmtId="167" fontId="12" fillId="6" borderId="18" xfId="1" applyNumberFormat="1" applyFont="1" applyFill="1" applyBorder="1" applyAlignment="1">
      <alignment vertical="center"/>
    </xf>
    <xf numFmtId="166" fontId="26" fillId="6" borderId="13" xfId="1" applyNumberFormat="1" applyFont="1" applyFill="1" applyBorder="1" applyAlignment="1"/>
    <xf numFmtId="166" fontId="26" fillId="6" borderId="17" xfId="1" applyNumberFormat="1" applyFont="1" applyFill="1" applyBorder="1" applyAlignment="1"/>
    <xf numFmtId="167" fontId="23" fillId="7" borderId="16" xfId="1" applyNumberFormat="1" applyFont="1" applyFill="1" applyBorder="1" applyAlignment="1">
      <alignment vertical="center"/>
    </xf>
    <xf numFmtId="166" fontId="23" fillId="7" borderId="7" xfId="0" applyNumberFormat="1" applyFont="1" applyFill="1" applyBorder="1"/>
    <xf numFmtId="166" fontId="23" fillId="7" borderId="8" xfId="0" applyNumberFormat="1" applyFont="1" applyFill="1" applyBorder="1"/>
    <xf numFmtId="0" fontId="13" fillId="3" borderId="7" xfId="0" applyFont="1" applyFill="1" applyBorder="1" applyAlignment="1">
      <alignment horizontal="center" vertical="center"/>
    </xf>
    <xf numFmtId="0" fontId="13" fillId="3" borderId="5" xfId="0" applyFont="1" applyFill="1" applyBorder="1" applyAlignment="1">
      <alignment horizontal="center" vertical="center" wrapText="1"/>
    </xf>
    <xf numFmtId="0" fontId="13" fillId="3" borderId="1" xfId="0" applyFont="1" applyFill="1" applyBorder="1" applyAlignment="1">
      <alignment horizontal="center" vertical="center" wrapText="1"/>
    </xf>
    <xf numFmtId="167" fontId="4" fillId="4" borderId="1" xfId="1" applyNumberFormat="1" applyFont="1" applyFill="1" applyBorder="1" applyAlignment="1">
      <alignment horizontal="center" vertical="center"/>
    </xf>
    <xf numFmtId="0" fontId="13" fillId="3" borderId="6" xfId="0" applyFont="1" applyFill="1" applyBorder="1" applyAlignment="1">
      <alignment horizontal="center" vertical="center" wrapText="1"/>
    </xf>
    <xf numFmtId="0" fontId="0" fillId="2" borderId="0" xfId="0" applyFill="1"/>
    <xf numFmtId="171" fontId="4" fillId="4" borderId="8" xfId="2" applyNumberFormat="1" applyFont="1" applyFill="1" applyBorder="1" applyAlignment="1">
      <alignment horizontal="center" vertical="center"/>
    </xf>
    <xf numFmtId="171" fontId="4" fillId="6" borderId="8" xfId="2" applyNumberFormat="1" applyFont="1" applyFill="1" applyBorder="1" applyAlignment="1">
      <alignment horizontal="center" vertical="center"/>
    </xf>
    <xf numFmtId="171" fontId="4" fillId="4" borderId="6" xfId="2" applyNumberFormat="1" applyFont="1" applyFill="1" applyBorder="1" applyAlignment="1">
      <alignment horizontal="center" vertical="center"/>
    </xf>
    <xf numFmtId="0" fontId="27" fillId="7" borderId="7" xfId="0" applyFont="1" applyFill="1" applyBorder="1" applyAlignment="1">
      <alignment horizontal="center" vertical="center"/>
    </xf>
    <xf numFmtId="167" fontId="27" fillId="7" borderId="7" xfId="1" applyNumberFormat="1" applyFont="1" applyFill="1" applyBorder="1" applyAlignment="1">
      <alignment vertical="center"/>
    </xf>
    <xf numFmtId="41" fontId="27" fillId="7" borderId="7" xfId="2" applyFont="1" applyFill="1" applyBorder="1" applyAlignment="1">
      <alignment vertical="center"/>
    </xf>
    <xf numFmtId="169" fontId="27" fillId="7" borderId="7" xfId="2" applyNumberFormat="1" applyFont="1" applyFill="1" applyBorder="1" applyAlignment="1">
      <alignment vertical="center"/>
    </xf>
    <xf numFmtId="171" fontId="27" fillId="7" borderId="1" xfId="2" applyNumberFormat="1" applyFont="1" applyFill="1" applyBorder="1" applyAlignment="1">
      <alignment horizontal="center" vertical="center"/>
    </xf>
    <xf numFmtId="2" fontId="0" fillId="0" borderId="0" xfId="0" applyNumberFormat="1"/>
    <xf numFmtId="166" fontId="15" fillId="4" borderId="7" xfId="1" applyNumberFormat="1" applyFont="1" applyFill="1" applyBorder="1" applyAlignment="1">
      <alignment vertical="center"/>
    </xf>
    <xf numFmtId="168" fontId="15" fillId="4" borderId="0" xfId="2" applyNumberFormat="1" applyFont="1" applyFill="1" applyBorder="1" applyAlignment="1">
      <alignment vertical="center"/>
    </xf>
    <xf numFmtId="166" fontId="15" fillId="6" borderId="7" xfId="1" applyNumberFormat="1" applyFont="1" applyFill="1" applyBorder="1" applyAlignment="1">
      <alignment vertical="center"/>
    </xf>
    <xf numFmtId="169" fontId="4" fillId="6" borderId="1" xfId="2" applyNumberFormat="1" applyFont="1" applyFill="1" applyBorder="1" applyAlignment="1">
      <alignment vertical="center"/>
    </xf>
    <xf numFmtId="41" fontId="15" fillId="4" borderId="1" xfId="2" applyFont="1" applyFill="1" applyBorder="1" applyAlignment="1">
      <alignment vertical="center"/>
    </xf>
    <xf numFmtId="171" fontId="27" fillId="7" borderId="7" xfId="2" applyNumberFormat="1" applyFont="1" applyFill="1" applyBorder="1" applyAlignment="1">
      <alignment vertical="center"/>
    </xf>
    <xf numFmtId="41" fontId="15" fillId="6" borderId="6" xfId="2" applyFont="1" applyFill="1" applyBorder="1" applyAlignment="1">
      <alignment vertical="center"/>
    </xf>
    <xf numFmtId="166" fontId="15" fillId="4" borderId="11" xfId="1" applyNumberFormat="1" applyFont="1" applyFill="1" applyBorder="1" applyAlignment="1">
      <alignment vertical="center"/>
    </xf>
    <xf numFmtId="41" fontId="15" fillId="4" borderId="11" xfId="2" applyFont="1" applyFill="1" applyBorder="1" applyAlignment="1">
      <alignment vertical="center"/>
    </xf>
    <xf numFmtId="171" fontId="4" fillId="4" borderId="11" xfId="2" applyNumberFormat="1" applyFont="1" applyFill="1" applyBorder="1" applyAlignment="1">
      <alignment vertical="center"/>
    </xf>
    <xf numFmtId="0" fontId="28" fillId="3" borderId="7" xfId="0" applyFont="1" applyFill="1" applyBorder="1" applyAlignment="1">
      <alignment horizontal="center" vertical="center" wrapText="1"/>
    </xf>
    <xf numFmtId="0" fontId="28" fillId="3" borderId="16" xfId="0" applyFont="1" applyFill="1" applyBorder="1" applyAlignment="1">
      <alignment horizontal="center" vertical="center" wrapText="1"/>
    </xf>
    <xf numFmtId="0" fontId="29" fillId="4" borderId="23" xfId="0" applyFont="1" applyFill="1" applyBorder="1" applyAlignment="1">
      <alignment horizontal="center" vertical="center"/>
    </xf>
    <xf numFmtId="167" fontId="21" fillId="4" borderId="7" xfId="1" applyNumberFormat="1" applyFont="1" applyFill="1" applyBorder="1" applyAlignment="1">
      <alignment vertical="center" wrapText="1"/>
    </xf>
    <xf numFmtId="168" fontId="30" fillId="4" borderId="7" xfId="2" applyNumberFormat="1" applyFont="1" applyFill="1" applyBorder="1" applyAlignment="1">
      <alignment vertical="center"/>
    </xf>
    <xf numFmtId="168" fontId="30" fillId="4" borderId="7" xfId="6" applyNumberFormat="1" applyFont="1" applyFill="1" applyBorder="1" applyAlignment="1">
      <alignment vertical="center"/>
    </xf>
    <xf numFmtId="0" fontId="29" fillId="6" borderId="24" xfId="0" applyFont="1" applyFill="1" applyBorder="1" applyAlignment="1">
      <alignment horizontal="center" vertical="center"/>
    </xf>
    <xf numFmtId="167" fontId="21" fillId="6" borderId="1" xfId="1" applyNumberFormat="1" applyFont="1" applyFill="1" applyBorder="1" applyAlignment="1">
      <alignment vertical="center" wrapText="1"/>
    </xf>
    <xf numFmtId="168" fontId="30" fillId="6" borderId="1" xfId="2" applyNumberFormat="1" applyFont="1" applyFill="1" applyBorder="1" applyAlignment="1">
      <alignment vertical="center"/>
    </xf>
    <xf numFmtId="168" fontId="30" fillId="6" borderId="1" xfId="6" applyNumberFormat="1" applyFont="1" applyFill="1" applyBorder="1" applyAlignment="1">
      <alignment vertical="center"/>
    </xf>
    <xf numFmtId="0" fontId="29" fillId="4" borderId="24" xfId="0" applyFont="1" applyFill="1" applyBorder="1" applyAlignment="1">
      <alignment horizontal="center" vertical="center"/>
    </xf>
    <xf numFmtId="167" fontId="21" fillId="4" borderId="1" xfId="1" applyNumberFormat="1" applyFont="1" applyFill="1" applyBorder="1" applyAlignment="1">
      <alignment vertical="center" wrapText="1"/>
    </xf>
    <xf numFmtId="168" fontId="30" fillId="4" borderId="1" xfId="2" applyNumberFormat="1" applyFont="1" applyFill="1" applyBorder="1" applyAlignment="1">
      <alignment vertical="center"/>
    </xf>
    <xf numFmtId="168" fontId="30" fillId="4" borderId="1" xfId="6" applyNumberFormat="1" applyFont="1" applyFill="1" applyBorder="1" applyAlignment="1">
      <alignment vertical="center"/>
    </xf>
    <xf numFmtId="0" fontId="29" fillId="4" borderId="25" xfId="0" applyFont="1" applyFill="1" applyBorder="1" applyAlignment="1">
      <alignment horizontal="center" vertical="center"/>
    </xf>
    <xf numFmtId="167" fontId="21" fillId="4" borderId="9" xfId="1" applyNumberFormat="1" applyFont="1" applyFill="1" applyBorder="1" applyAlignment="1">
      <alignment vertical="center" wrapText="1"/>
    </xf>
    <xf numFmtId="168" fontId="30" fillId="4" borderId="9" xfId="2" applyNumberFormat="1" applyFont="1" applyFill="1" applyBorder="1" applyAlignment="1">
      <alignment vertical="center"/>
    </xf>
    <xf numFmtId="168" fontId="30" fillId="4" borderId="9" xfId="6" applyNumberFormat="1" applyFont="1" applyFill="1" applyBorder="1" applyAlignment="1">
      <alignment vertical="center"/>
    </xf>
    <xf numFmtId="167" fontId="31" fillId="7" borderId="26" xfId="1" applyNumberFormat="1" applyFont="1" applyFill="1" applyBorder="1" applyAlignment="1">
      <alignment vertical="center"/>
    </xf>
    <xf numFmtId="167" fontId="31" fillId="7" borderId="27" xfId="1" applyNumberFormat="1" applyFont="1" applyFill="1" applyBorder="1" applyAlignment="1">
      <alignment horizontal="center" vertical="center"/>
    </xf>
    <xf numFmtId="168" fontId="31" fillId="7" borderId="27" xfId="2" applyNumberFormat="1" applyFont="1" applyFill="1" applyBorder="1" applyAlignment="1">
      <alignment vertical="center"/>
    </xf>
    <xf numFmtId="0" fontId="32" fillId="14" borderId="0" xfId="0" applyFont="1" applyFill="1" applyAlignment="1">
      <alignment horizontal="center" vertical="center"/>
    </xf>
    <xf numFmtId="168" fontId="30" fillId="4" borderId="7" xfId="0" applyNumberFormat="1" applyFont="1" applyFill="1" applyBorder="1" applyAlignment="1">
      <alignment vertical="center"/>
    </xf>
    <xf numFmtId="4" fontId="30" fillId="4" borderId="30" xfId="0" applyNumberFormat="1" applyFont="1" applyFill="1" applyBorder="1" applyAlignment="1">
      <alignment horizontal="right" vertical="center" wrapText="1"/>
    </xf>
    <xf numFmtId="168" fontId="30" fillId="6" borderId="7" xfId="6" applyNumberFormat="1" applyFont="1" applyFill="1" applyBorder="1" applyAlignment="1">
      <alignment vertical="center"/>
    </xf>
    <xf numFmtId="168" fontId="30" fillId="6" borderId="7" xfId="0" applyNumberFormat="1" applyFont="1" applyFill="1" applyBorder="1" applyAlignment="1">
      <alignment vertical="center"/>
    </xf>
    <xf numFmtId="4" fontId="30" fillId="6" borderId="30" xfId="0" applyNumberFormat="1" applyFont="1" applyFill="1" applyBorder="1" applyAlignment="1">
      <alignment horizontal="right" vertical="center" wrapText="1"/>
    </xf>
    <xf numFmtId="3" fontId="33" fillId="0" borderId="0" xfId="0" applyNumberFormat="1" applyFont="1"/>
    <xf numFmtId="168" fontId="30" fillId="4" borderId="11" xfId="6" applyNumberFormat="1" applyFont="1" applyFill="1" applyBorder="1" applyAlignment="1">
      <alignment vertical="center"/>
    </xf>
    <xf numFmtId="168" fontId="30" fillId="4" borderId="11" xfId="0" applyNumberFormat="1" applyFont="1" applyFill="1" applyBorder="1" applyAlignment="1">
      <alignment vertical="center"/>
    </xf>
    <xf numFmtId="4" fontId="30" fillId="4" borderId="31" xfId="0" applyNumberFormat="1" applyFont="1" applyFill="1" applyBorder="1" applyAlignment="1">
      <alignment horizontal="right" vertical="center" wrapText="1"/>
    </xf>
    <xf numFmtId="4" fontId="31" fillId="7" borderId="32" xfId="0" applyNumberFormat="1" applyFont="1" applyFill="1" applyBorder="1" applyAlignment="1">
      <alignment horizontal="right" vertical="center" wrapText="1"/>
    </xf>
    <xf numFmtId="0" fontId="10" fillId="0" borderId="0" xfId="0" applyFont="1"/>
    <xf numFmtId="0" fontId="13" fillId="3" borderId="1" xfId="0" applyFont="1" applyFill="1" applyBorder="1" applyAlignment="1">
      <alignment horizontal="center" vertical="center"/>
    </xf>
    <xf numFmtId="0" fontId="13" fillId="3" borderId="14" xfId="0" applyFont="1" applyFill="1" applyBorder="1" applyAlignment="1">
      <alignment horizontal="center" vertical="center" wrapText="1"/>
    </xf>
    <xf numFmtId="0" fontId="19" fillId="3" borderId="14" xfId="0" applyFont="1" applyFill="1" applyBorder="1" applyAlignment="1">
      <alignment horizontal="center" vertical="center" wrapText="1"/>
    </xf>
    <xf numFmtId="0" fontId="13" fillId="3" borderId="7" xfId="0" applyFont="1" applyFill="1" applyBorder="1" applyAlignment="1">
      <alignment horizontal="center" vertical="center" wrapText="1"/>
    </xf>
    <xf numFmtId="167" fontId="4" fillId="6" borderId="1" xfId="1" applyNumberFormat="1" applyFont="1" applyFill="1" applyBorder="1" applyAlignment="1">
      <alignment horizontal="center" vertical="center"/>
    </xf>
    <xf numFmtId="168" fontId="4" fillId="6" borderId="1" xfId="1" applyNumberFormat="1" applyFont="1" applyFill="1" applyBorder="1" applyAlignment="1">
      <alignment vertical="center"/>
    </xf>
    <xf numFmtId="168" fontId="4" fillId="6" borderId="5" xfId="1" applyNumberFormat="1" applyFont="1" applyFill="1" applyBorder="1" applyAlignment="1">
      <alignment vertical="center"/>
    </xf>
    <xf numFmtId="169" fontId="4" fillId="6" borderId="1" xfId="1" applyNumberFormat="1" applyFont="1" applyFill="1" applyBorder="1" applyAlignment="1">
      <alignment vertical="center"/>
    </xf>
    <xf numFmtId="167" fontId="1" fillId="0" borderId="0" xfId="0" applyNumberFormat="1" applyFont="1"/>
    <xf numFmtId="168" fontId="4" fillId="4" borderId="1" xfId="1" applyNumberFormat="1" applyFont="1" applyFill="1" applyBorder="1" applyAlignment="1">
      <alignment vertical="center"/>
    </xf>
    <xf numFmtId="168" fontId="4" fillId="4" borderId="16" xfId="1" applyNumberFormat="1" applyFont="1" applyFill="1" applyBorder="1" applyAlignment="1">
      <alignment vertical="center"/>
    </xf>
    <xf numFmtId="168" fontId="4" fillId="4" borderId="5" xfId="1" applyNumberFormat="1" applyFont="1" applyFill="1" applyBorder="1" applyAlignment="1">
      <alignment vertical="center"/>
    </xf>
    <xf numFmtId="169" fontId="4" fillId="4" borderId="7" xfId="1" applyNumberFormat="1" applyFont="1" applyFill="1" applyBorder="1" applyAlignment="1">
      <alignment vertical="center"/>
    </xf>
    <xf numFmtId="167" fontId="4" fillId="4" borderId="9" xfId="1" applyNumberFormat="1" applyFont="1" applyFill="1" applyBorder="1" applyAlignment="1">
      <alignment horizontal="center" vertical="center"/>
    </xf>
    <xf numFmtId="168" fontId="4" fillId="4" borderId="9" xfId="1" applyNumberFormat="1" applyFont="1" applyFill="1" applyBorder="1" applyAlignment="1">
      <alignment vertical="center"/>
    </xf>
    <xf numFmtId="169" fontId="4" fillId="4" borderId="9" xfId="1" applyNumberFormat="1" applyFont="1" applyFill="1" applyBorder="1" applyAlignment="1">
      <alignment vertical="center"/>
    </xf>
    <xf numFmtId="0" fontId="13" fillId="7" borderId="7" xfId="0" applyFont="1" applyFill="1" applyBorder="1" applyAlignment="1">
      <alignment horizontal="center" vertical="center"/>
    </xf>
    <xf numFmtId="168" fontId="13" fillId="7" borderId="7" xfId="0" applyNumberFormat="1" applyFont="1" applyFill="1" applyBorder="1" applyAlignment="1">
      <alignment vertical="center"/>
    </xf>
    <xf numFmtId="169" fontId="13" fillId="7" borderId="7" xfId="0" applyNumberFormat="1" applyFont="1" applyFill="1" applyBorder="1" applyAlignment="1">
      <alignment vertical="center"/>
    </xf>
    <xf numFmtId="0" fontId="34" fillId="14" borderId="0" xfId="0" applyFont="1" applyFill="1"/>
    <xf numFmtId="43" fontId="1" fillId="0" borderId="0" xfId="0" applyNumberFormat="1" applyFont="1"/>
    <xf numFmtId="0" fontId="13" fillId="11" borderId="40" xfId="0" applyFont="1" applyFill="1" applyBorder="1" applyAlignment="1">
      <alignment horizontal="center" vertical="center" wrapText="1"/>
    </xf>
    <xf numFmtId="0" fontId="24" fillId="4" borderId="41" xfId="0" applyFont="1" applyFill="1" applyBorder="1" applyAlignment="1">
      <alignment horizontal="center" vertical="center"/>
    </xf>
    <xf numFmtId="3" fontId="35" fillId="4" borderId="7" xfId="0" applyNumberFormat="1" applyFont="1" applyFill="1" applyBorder="1" applyAlignment="1">
      <alignment vertical="center"/>
    </xf>
    <xf numFmtId="4" fontId="35" fillId="4" borderId="7" xfId="0" applyNumberFormat="1" applyFont="1" applyFill="1" applyBorder="1" applyAlignment="1">
      <alignment vertical="center"/>
    </xf>
    <xf numFmtId="0" fontId="24" fillId="6" borderId="36" xfId="0" applyFont="1" applyFill="1" applyBorder="1" applyAlignment="1">
      <alignment horizontal="center" vertical="center"/>
    </xf>
    <xf numFmtId="3" fontId="35" fillId="6" borderId="1" xfId="0" applyNumberFormat="1" applyFont="1" applyFill="1" applyBorder="1" applyAlignment="1">
      <alignment vertical="center"/>
    </xf>
    <xf numFmtId="4" fontId="35" fillId="6" borderId="7" xfId="0" applyNumberFormat="1" applyFont="1" applyFill="1" applyBorder="1" applyAlignment="1">
      <alignment vertical="center"/>
    </xf>
    <xf numFmtId="0" fontId="24" fillId="4" borderId="36" xfId="0" applyFont="1" applyFill="1" applyBorder="1" applyAlignment="1">
      <alignment horizontal="center" vertical="center"/>
    </xf>
    <xf numFmtId="3" fontId="35" fillId="4" borderId="1" xfId="0" applyNumberFormat="1" applyFont="1" applyFill="1" applyBorder="1" applyAlignment="1">
      <alignment vertical="center"/>
    </xf>
    <xf numFmtId="0" fontId="24" fillId="6" borderId="42" xfId="0" applyFont="1" applyFill="1" applyBorder="1" applyAlignment="1">
      <alignment horizontal="center" vertical="center"/>
    </xf>
    <xf numFmtId="167" fontId="12" fillId="6" borderId="13" xfId="1" applyNumberFormat="1" applyFont="1" applyFill="1" applyBorder="1" applyAlignment="1">
      <alignment vertical="center"/>
    </xf>
    <xf numFmtId="3" fontId="35" fillId="6" borderId="13" xfId="0" applyNumberFormat="1" applyFont="1" applyFill="1" applyBorder="1" applyAlignment="1">
      <alignment vertical="center"/>
    </xf>
    <xf numFmtId="0" fontId="24" fillId="4" borderId="43" xfId="0" applyFont="1" applyFill="1" applyBorder="1" applyAlignment="1">
      <alignment horizontal="center" vertical="center"/>
    </xf>
    <xf numFmtId="3" fontId="35" fillId="4" borderId="9" xfId="0" applyNumberFormat="1" applyFont="1" applyFill="1" applyBorder="1" applyAlignment="1">
      <alignment vertical="center"/>
    </xf>
    <xf numFmtId="4" fontId="35" fillId="4" borderId="9" xfId="0" applyNumberFormat="1" applyFont="1" applyFill="1" applyBorder="1" applyAlignment="1">
      <alignment vertical="center"/>
    </xf>
    <xf numFmtId="0" fontId="23" fillId="7" borderId="44" xfId="0" applyFont="1" applyFill="1" applyBorder="1" applyAlignment="1">
      <alignment vertical="center"/>
    </xf>
    <xf numFmtId="0" fontId="23" fillId="7" borderId="45" xfId="0" applyFont="1" applyFill="1" applyBorder="1" applyAlignment="1">
      <alignment vertical="center"/>
    </xf>
    <xf numFmtId="3" fontId="23" fillId="7" borderId="7" xfId="0" applyNumberFormat="1" applyFont="1" applyFill="1" applyBorder="1" applyAlignment="1">
      <alignment horizontal="center" vertical="center"/>
    </xf>
    <xf numFmtId="4" fontId="23" fillId="7" borderId="7" xfId="0" applyNumberFormat="1" applyFont="1" applyFill="1" applyBorder="1" applyAlignment="1">
      <alignment horizontal="center" vertical="center"/>
    </xf>
    <xf numFmtId="0" fontId="0" fillId="14" borderId="0" xfId="0" applyFill="1" applyAlignment="1">
      <alignment vertical="center"/>
    </xf>
    <xf numFmtId="3" fontId="0" fillId="14" borderId="0" xfId="0" applyNumberFormat="1" applyFill="1" applyAlignment="1">
      <alignment vertical="center"/>
    </xf>
    <xf numFmtId="0" fontId="11" fillId="15" borderId="9" xfId="0" applyFont="1" applyFill="1" applyBorder="1" applyAlignment="1">
      <alignment horizontal="center" vertical="center"/>
    </xf>
    <xf numFmtId="3" fontId="35" fillId="6" borderId="7" xfId="0" applyNumberFormat="1" applyFont="1" applyFill="1" applyBorder="1" applyAlignment="1">
      <alignment vertical="center"/>
    </xf>
    <xf numFmtId="0" fontId="24" fillId="4" borderId="51" xfId="0" applyFont="1" applyFill="1" applyBorder="1" applyAlignment="1">
      <alignment horizontal="center" vertical="center"/>
    </xf>
    <xf numFmtId="0" fontId="24" fillId="6" borderId="35" xfId="0" applyFont="1" applyFill="1" applyBorder="1" applyAlignment="1">
      <alignment horizontal="center" vertical="center"/>
    </xf>
    <xf numFmtId="0" fontId="24" fillId="4" borderId="35" xfId="0" applyFont="1" applyFill="1" applyBorder="1" applyAlignment="1">
      <alignment horizontal="center" vertical="center"/>
    </xf>
    <xf numFmtId="0" fontId="24" fillId="4" borderId="52" xfId="0" applyFont="1" applyFill="1" applyBorder="1" applyAlignment="1">
      <alignment horizontal="center" vertical="center"/>
    </xf>
    <xf numFmtId="0" fontId="3" fillId="15" borderId="9" xfId="0" applyFont="1" applyFill="1" applyBorder="1" applyAlignment="1">
      <alignment horizontal="center" vertical="center" wrapText="1"/>
    </xf>
    <xf numFmtId="167" fontId="12" fillId="4" borderId="7" xfId="1" applyNumberFormat="1" applyFont="1" applyFill="1" applyBorder="1" applyAlignment="1" applyProtection="1">
      <alignment vertical="center"/>
    </xf>
    <xf numFmtId="168" fontId="35" fillId="4" borderId="7" xfId="0" applyNumberFormat="1" applyFont="1" applyFill="1" applyBorder="1" applyAlignment="1">
      <alignment vertical="center"/>
    </xf>
    <xf numFmtId="167" fontId="12" fillId="6" borderId="1" xfId="1" applyNumberFormat="1" applyFont="1" applyFill="1" applyBorder="1" applyAlignment="1" applyProtection="1">
      <alignment vertical="center"/>
    </xf>
    <xf numFmtId="168" fontId="35" fillId="6" borderId="1" xfId="0" applyNumberFormat="1" applyFont="1" applyFill="1" applyBorder="1" applyAlignment="1">
      <alignment vertical="center"/>
    </xf>
    <xf numFmtId="167" fontId="12" fillId="4" borderId="1" xfId="1" applyNumberFormat="1" applyFont="1" applyFill="1" applyBorder="1" applyAlignment="1" applyProtection="1">
      <alignment vertical="center"/>
    </xf>
    <xf numFmtId="168" fontId="35" fillId="4" borderId="1" xfId="0" applyNumberFormat="1" applyFont="1" applyFill="1" applyBorder="1" applyAlignment="1">
      <alignment vertical="center"/>
    </xf>
    <xf numFmtId="167" fontId="12" fillId="4" borderId="9" xfId="1" applyNumberFormat="1" applyFont="1" applyFill="1" applyBorder="1" applyAlignment="1" applyProtection="1">
      <alignment vertical="center"/>
    </xf>
    <xf numFmtId="168" fontId="35" fillId="4" borderId="9" xfId="0" applyNumberFormat="1" applyFont="1" applyFill="1" applyBorder="1" applyAlignment="1">
      <alignment vertical="center"/>
    </xf>
    <xf numFmtId="168" fontId="23" fillId="7" borderId="7" xfId="0" applyNumberFormat="1" applyFont="1" applyFill="1" applyBorder="1" applyAlignment="1">
      <alignment vertical="center"/>
    </xf>
    <xf numFmtId="0" fontId="11" fillId="15" borderId="9"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4" fillId="4" borderId="23" xfId="1" applyNumberFormat="1" applyFont="1" applyFill="1" applyBorder="1" applyAlignment="1">
      <alignment horizontal="center" vertical="center"/>
    </xf>
    <xf numFmtId="3" fontId="15" fillId="4" borderId="7" xfId="0" applyNumberFormat="1" applyFont="1" applyFill="1" applyBorder="1" applyAlignment="1">
      <alignment vertical="center"/>
    </xf>
    <xf numFmtId="43" fontId="4" fillId="4" borderId="56" xfId="1" applyFont="1" applyFill="1" applyBorder="1" applyAlignment="1">
      <alignment vertical="center"/>
    </xf>
    <xf numFmtId="3" fontId="0" fillId="0" borderId="0" xfId="0" applyNumberFormat="1"/>
    <xf numFmtId="0" fontId="4" fillId="6" borderId="24" xfId="1" applyNumberFormat="1" applyFont="1" applyFill="1" applyBorder="1" applyAlignment="1">
      <alignment horizontal="center" vertical="center"/>
    </xf>
    <xf numFmtId="3" fontId="15" fillId="6" borderId="1" xfId="0" applyNumberFormat="1" applyFont="1" applyFill="1" applyBorder="1" applyAlignment="1">
      <alignment vertical="center"/>
    </xf>
    <xf numFmtId="43" fontId="4" fillId="6" borderId="57" xfId="1" applyFont="1" applyFill="1" applyBorder="1" applyAlignment="1">
      <alignment vertical="center"/>
    </xf>
    <xf numFmtId="0" fontId="4" fillId="4" borderId="24" xfId="1" applyNumberFormat="1" applyFont="1" applyFill="1" applyBorder="1" applyAlignment="1">
      <alignment horizontal="center" vertical="center"/>
    </xf>
    <xf numFmtId="0" fontId="4" fillId="4" borderId="25" xfId="1" applyNumberFormat="1" applyFont="1" applyFill="1" applyBorder="1" applyAlignment="1">
      <alignment horizontal="center" vertical="center"/>
    </xf>
    <xf numFmtId="3" fontId="15" fillId="4" borderId="9" xfId="0" applyNumberFormat="1" applyFont="1" applyFill="1" applyBorder="1" applyAlignment="1">
      <alignment vertical="center"/>
    </xf>
    <xf numFmtId="43" fontId="4" fillId="4" borderId="31" xfId="1" applyFont="1" applyFill="1" applyBorder="1" applyAlignment="1">
      <alignment vertical="center"/>
    </xf>
    <xf numFmtId="167" fontId="13" fillId="7" borderId="26" xfId="1" applyNumberFormat="1" applyFont="1" applyFill="1" applyBorder="1" applyAlignment="1">
      <alignment vertical="center"/>
    </xf>
    <xf numFmtId="167" fontId="13" fillId="7" borderId="27" xfId="1" applyNumberFormat="1" applyFont="1" applyFill="1" applyBorder="1" applyAlignment="1">
      <alignment horizontal="left" vertical="center"/>
    </xf>
    <xf numFmtId="3" fontId="13" fillId="7" borderId="27" xfId="0" applyNumberFormat="1" applyFont="1" applyFill="1" applyBorder="1" applyAlignment="1">
      <alignment vertical="center"/>
    </xf>
    <xf numFmtId="169" fontId="13" fillId="7" borderId="32" xfId="0" applyNumberFormat="1" applyFont="1" applyFill="1" applyBorder="1" applyAlignment="1">
      <alignment vertical="center"/>
    </xf>
    <xf numFmtId="3" fontId="13" fillId="2" borderId="0" xfId="0" applyNumberFormat="1" applyFont="1" applyFill="1" applyAlignment="1">
      <alignment vertical="center"/>
    </xf>
    <xf numFmtId="0" fontId="12" fillId="0" borderId="0" xfId="0" applyFont="1" applyAlignment="1">
      <alignment vertical="center"/>
    </xf>
    <xf numFmtId="0" fontId="37" fillId="10" borderId="0" xfId="0" applyFont="1" applyFill="1" applyAlignment="1">
      <alignment horizontal="left" vertical="center"/>
    </xf>
    <xf numFmtId="3" fontId="1" fillId="0" borderId="0" xfId="0" applyNumberFormat="1" applyFont="1"/>
    <xf numFmtId="166" fontId="4" fillId="6" borderId="5" xfId="1" applyNumberFormat="1" applyFont="1" applyFill="1" applyBorder="1" applyAlignment="1">
      <alignment vertical="center"/>
    </xf>
    <xf numFmtId="167" fontId="4" fillId="0" borderId="0" xfId="0" applyNumberFormat="1" applyFont="1"/>
    <xf numFmtId="0" fontId="4" fillId="0" borderId="0" xfId="0" applyFont="1"/>
    <xf numFmtId="0" fontId="19" fillId="3" borderId="8" xfId="0" applyFont="1" applyFill="1" applyBorder="1" applyAlignment="1">
      <alignment horizontal="center" vertical="center" wrapText="1"/>
    </xf>
    <xf numFmtId="0" fontId="4" fillId="4" borderId="7" xfId="1" applyNumberFormat="1" applyFont="1" applyFill="1" applyBorder="1" applyAlignment="1">
      <alignment horizontal="center" vertical="center"/>
    </xf>
    <xf numFmtId="168" fontId="14" fillId="4" borderId="7" xfId="0" applyNumberFormat="1" applyFont="1" applyFill="1" applyBorder="1" applyAlignment="1">
      <alignment vertical="center"/>
    </xf>
    <xf numFmtId="168" fontId="4" fillId="4" borderId="8" xfId="1" applyNumberFormat="1" applyFont="1" applyFill="1" applyBorder="1" applyAlignment="1">
      <alignment vertical="center"/>
    </xf>
    <xf numFmtId="0" fontId="4" fillId="6" borderId="1" xfId="1" applyNumberFormat="1" applyFont="1" applyFill="1" applyBorder="1" applyAlignment="1">
      <alignment horizontal="center" vertical="center"/>
    </xf>
    <xf numFmtId="168" fontId="14" fillId="6" borderId="1" xfId="0" applyNumberFormat="1" applyFont="1" applyFill="1" applyBorder="1" applyAlignment="1">
      <alignment vertical="center"/>
    </xf>
    <xf numFmtId="168" fontId="4" fillId="6" borderId="6" xfId="1" applyNumberFormat="1" applyFont="1" applyFill="1" applyBorder="1" applyAlignment="1">
      <alignment vertical="center"/>
    </xf>
    <xf numFmtId="0" fontId="4" fillId="4" borderId="1" xfId="1" applyNumberFormat="1" applyFont="1" applyFill="1" applyBorder="1" applyAlignment="1">
      <alignment horizontal="center" vertical="center"/>
    </xf>
    <xf numFmtId="0" fontId="4" fillId="4" borderId="9" xfId="1" applyNumberFormat="1" applyFont="1" applyFill="1" applyBorder="1" applyAlignment="1">
      <alignment horizontal="center" vertical="center"/>
    </xf>
    <xf numFmtId="168" fontId="14" fillId="4" borderId="9" xfId="0" applyNumberFormat="1" applyFont="1" applyFill="1" applyBorder="1" applyAlignment="1">
      <alignment vertical="center"/>
    </xf>
    <xf numFmtId="0" fontId="12" fillId="14" borderId="0" xfId="0" applyFont="1" applyFill="1" applyAlignment="1">
      <alignment vertical="center"/>
    </xf>
    <xf numFmtId="0" fontId="38" fillId="14" borderId="0" xfId="0" applyFont="1" applyFill="1" applyAlignment="1">
      <alignment vertical="center"/>
    </xf>
    <xf numFmtId="0" fontId="1" fillId="14" borderId="0" xfId="0" applyFont="1" applyFill="1"/>
    <xf numFmtId="0" fontId="37" fillId="9" borderId="0" xfId="0" applyFont="1" applyFill="1" applyAlignment="1">
      <alignment vertical="center"/>
    </xf>
    <xf numFmtId="0" fontId="37" fillId="2" borderId="0" xfId="0" applyFont="1" applyFill="1" applyAlignment="1">
      <alignment vertical="center"/>
    </xf>
    <xf numFmtId="168" fontId="15" fillId="4" borderId="7" xfId="0" applyNumberFormat="1" applyFont="1" applyFill="1" applyBorder="1" applyAlignment="1">
      <alignment vertical="center"/>
    </xf>
    <xf numFmtId="169" fontId="4" fillId="4" borderId="8" xfId="1" applyNumberFormat="1" applyFont="1" applyFill="1" applyBorder="1" applyAlignment="1">
      <alignment vertical="center"/>
    </xf>
    <xf numFmtId="168" fontId="15" fillId="6" borderId="1" xfId="0" applyNumberFormat="1" applyFont="1" applyFill="1" applyBorder="1" applyAlignment="1">
      <alignment vertical="center"/>
    </xf>
    <xf numFmtId="168" fontId="15" fillId="6" borderId="7" xfId="0" applyNumberFormat="1" applyFont="1" applyFill="1" applyBorder="1" applyAlignment="1">
      <alignment vertical="center"/>
    </xf>
    <xf numFmtId="169" fontId="4" fillId="6" borderId="6" xfId="1" applyNumberFormat="1" applyFont="1" applyFill="1" applyBorder="1" applyAlignment="1">
      <alignment vertical="center"/>
    </xf>
    <xf numFmtId="168" fontId="15" fillId="4" borderId="1" xfId="0" applyNumberFormat="1" applyFont="1" applyFill="1" applyBorder="1" applyAlignment="1">
      <alignment vertical="center"/>
    </xf>
    <xf numFmtId="168" fontId="15" fillId="4" borderId="9" xfId="0" applyNumberFormat="1" applyFont="1" applyFill="1" applyBorder="1" applyAlignment="1">
      <alignment vertical="center"/>
    </xf>
    <xf numFmtId="169" fontId="27" fillId="7" borderId="8" xfId="1" applyNumberFormat="1" applyFont="1" applyFill="1" applyBorder="1" applyAlignment="1">
      <alignment vertical="center"/>
    </xf>
    <xf numFmtId="2" fontId="1" fillId="0" borderId="0" xfId="0" applyNumberFormat="1" applyFont="1"/>
    <xf numFmtId="0" fontId="12" fillId="10" borderId="0" xfId="0" applyFont="1" applyFill="1" applyAlignment="1">
      <alignment vertical="center"/>
    </xf>
    <xf numFmtId="167" fontId="40" fillId="4" borderId="7" xfId="1" applyNumberFormat="1" applyFont="1" applyFill="1" applyBorder="1" applyAlignment="1" applyProtection="1">
      <alignment vertical="center"/>
    </xf>
    <xf numFmtId="173" fontId="41" fillId="4" borderId="58" xfId="0" applyNumberFormat="1" applyFont="1" applyFill="1" applyBorder="1" applyAlignment="1">
      <alignment vertical="center"/>
    </xf>
    <xf numFmtId="167" fontId="40" fillId="6" borderId="1" xfId="1" applyNumberFormat="1" applyFont="1" applyFill="1" applyBorder="1" applyAlignment="1" applyProtection="1">
      <alignment vertical="center"/>
    </xf>
    <xf numFmtId="173" fontId="41" fillId="6" borderId="1" xfId="0" applyNumberFormat="1" applyFont="1" applyFill="1" applyBorder="1" applyAlignment="1">
      <alignment vertical="center"/>
    </xf>
    <xf numFmtId="167" fontId="40" fillId="4" borderId="1" xfId="1" applyNumberFormat="1" applyFont="1" applyFill="1" applyBorder="1" applyAlignment="1" applyProtection="1">
      <alignment vertical="center"/>
    </xf>
    <xf numFmtId="173" fontId="41" fillId="4" borderId="1" xfId="0" applyNumberFormat="1" applyFont="1" applyFill="1" applyBorder="1" applyAlignment="1">
      <alignment vertical="center"/>
    </xf>
    <xf numFmtId="173" fontId="41" fillId="4" borderId="0" xfId="0" applyNumberFormat="1" applyFont="1" applyFill="1" applyAlignment="1">
      <alignment vertical="center"/>
    </xf>
    <xf numFmtId="173" fontId="0" fillId="0" borderId="0" xfId="0" applyNumberFormat="1"/>
    <xf numFmtId="167" fontId="40" fillId="4" borderId="9" xfId="1" applyNumberFormat="1" applyFont="1" applyFill="1" applyBorder="1" applyAlignment="1" applyProtection="1">
      <alignment vertical="center"/>
    </xf>
    <xf numFmtId="173" fontId="41" fillId="4" borderId="9" xfId="0" applyNumberFormat="1" applyFont="1" applyFill="1" applyBorder="1" applyAlignment="1">
      <alignment vertical="center"/>
    </xf>
    <xf numFmtId="0" fontId="42" fillId="3" borderId="1" xfId="0" applyFont="1" applyFill="1" applyBorder="1" applyAlignment="1">
      <alignment horizontal="center" vertical="center" wrapText="1"/>
    </xf>
    <xf numFmtId="0" fontId="34" fillId="0" borderId="0" xfId="0" applyFont="1" applyAlignment="1">
      <alignment horizontal="center" vertical="center" wrapText="1"/>
    </xf>
    <xf numFmtId="0" fontId="1" fillId="4" borderId="1" xfId="0" applyFont="1" applyFill="1" applyBorder="1" applyAlignment="1">
      <alignment horizontal="center"/>
    </xf>
    <xf numFmtId="168" fontId="1" fillId="4" borderId="1" xfId="0" applyNumberFormat="1" applyFont="1" applyFill="1" applyBorder="1"/>
    <xf numFmtId="169" fontId="1" fillId="4" borderId="1" xfId="2" applyNumberFormat="1" applyFont="1" applyFill="1" applyBorder="1"/>
    <xf numFmtId="0" fontId="34" fillId="0" borderId="0" xfId="0" applyFont="1"/>
    <xf numFmtId="0" fontId="1" fillId="6" borderId="1" xfId="0" applyFont="1" applyFill="1" applyBorder="1" applyAlignment="1">
      <alignment horizontal="center"/>
    </xf>
    <xf numFmtId="168" fontId="1" fillId="6" borderId="1" xfId="0" applyNumberFormat="1" applyFont="1" applyFill="1" applyBorder="1"/>
    <xf numFmtId="169" fontId="1" fillId="6" borderId="1" xfId="0" applyNumberFormat="1" applyFont="1" applyFill="1" applyBorder="1"/>
    <xf numFmtId="169" fontId="1" fillId="4" borderId="1" xfId="0" applyNumberFormat="1" applyFont="1" applyFill="1" applyBorder="1"/>
    <xf numFmtId="0" fontId="43" fillId="12" borderId="0" xfId="0" applyFont="1" applyFill="1" applyAlignment="1">
      <alignment vertical="center"/>
    </xf>
    <xf numFmtId="0" fontId="34" fillId="12" borderId="0" xfId="0" applyFont="1" applyFill="1"/>
    <xf numFmtId="0" fontId="7" fillId="0" borderId="0" xfId="0" applyFont="1"/>
    <xf numFmtId="0" fontId="27" fillId="3" borderId="1" xfId="0" applyFont="1" applyFill="1" applyBorder="1" applyAlignment="1">
      <alignment horizontal="center" vertical="center" wrapText="1"/>
    </xf>
    <xf numFmtId="0" fontId="4" fillId="4" borderId="1" xfId="0" applyFont="1" applyFill="1" applyBorder="1"/>
    <xf numFmtId="168" fontId="4" fillId="4" borderId="1" xfId="0" applyNumberFormat="1" applyFont="1" applyFill="1" applyBorder="1"/>
    <xf numFmtId="168" fontId="4" fillId="4" borderId="1" xfId="2" applyNumberFormat="1" applyFont="1" applyFill="1" applyBorder="1"/>
    <xf numFmtId="169" fontId="4" fillId="4" borderId="1" xfId="0" applyNumberFormat="1" applyFont="1" applyFill="1" applyBorder="1"/>
    <xf numFmtId="0" fontId="4" fillId="6" borderId="1" xfId="0" applyFont="1" applyFill="1" applyBorder="1"/>
    <xf numFmtId="168" fontId="4" fillId="6" borderId="1" xfId="0" applyNumberFormat="1" applyFont="1" applyFill="1" applyBorder="1"/>
    <xf numFmtId="169" fontId="4" fillId="6" borderId="1" xfId="0" applyNumberFormat="1" applyFont="1" applyFill="1" applyBorder="1"/>
    <xf numFmtId="0" fontId="44" fillId="0" borderId="0" xfId="0" applyFont="1"/>
    <xf numFmtId="0" fontId="45" fillId="3" borderId="1" xfId="0" applyFont="1" applyFill="1" applyBorder="1" applyAlignment="1">
      <alignment horizontal="center" vertical="center" wrapText="1"/>
    </xf>
    <xf numFmtId="0" fontId="34" fillId="4" borderId="1" xfId="0" applyFont="1" applyFill="1" applyBorder="1" applyAlignment="1">
      <alignment vertical="center"/>
    </xf>
    <xf numFmtId="168" fontId="34" fillId="4" borderId="1" xfId="0" applyNumberFormat="1" applyFont="1" applyFill="1" applyBorder="1" applyAlignment="1">
      <alignment vertical="center"/>
    </xf>
    <xf numFmtId="168" fontId="34" fillId="4" borderId="1" xfId="2" applyNumberFormat="1" applyFont="1" applyFill="1" applyBorder="1" applyAlignment="1">
      <alignment vertical="center"/>
    </xf>
    <xf numFmtId="169" fontId="34" fillId="4" borderId="1" xfId="0" applyNumberFormat="1" applyFont="1" applyFill="1" applyBorder="1" applyAlignment="1">
      <alignment vertical="center"/>
    </xf>
    <xf numFmtId="0" fontId="34" fillId="6" borderId="1" xfId="0" applyFont="1" applyFill="1" applyBorder="1" applyAlignment="1">
      <alignment vertical="center"/>
    </xf>
    <xf numFmtId="168" fontId="34" fillId="6" borderId="1" xfId="0" applyNumberFormat="1" applyFont="1" applyFill="1" applyBorder="1" applyAlignment="1">
      <alignment vertical="center"/>
    </xf>
    <xf numFmtId="169" fontId="34" fillId="6" borderId="1" xfId="0" applyNumberFormat="1" applyFont="1" applyFill="1" applyBorder="1" applyAlignment="1">
      <alignment vertical="center"/>
    </xf>
    <xf numFmtId="0" fontId="18" fillId="0" borderId="0" xfId="0" applyFont="1" applyAlignment="1">
      <alignment horizontal="center" vertical="center"/>
    </xf>
    <xf numFmtId="0" fontId="13" fillId="3" borderId="16" xfId="0" applyFont="1" applyFill="1" applyBorder="1" applyAlignment="1">
      <alignment horizontal="center" vertical="center" wrapText="1"/>
    </xf>
    <xf numFmtId="167" fontId="4" fillId="4" borderId="7" xfId="1" applyNumberFormat="1" applyFont="1" applyFill="1" applyBorder="1" applyAlignment="1">
      <alignment horizontal="left" vertical="center"/>
    </xf>
    <xf numFmtId="167" fontId="4" fillId="4" borderId="16" xfId="1" applyNumberFormat="1" applyFont="1" applyFill="1" applyBorder="1" applyAlignment="1">
      <alignment vertical="center"/>
    </xf>
    <xf numFmtId="167" fontId="4" fillId="6" borderId="1" xfId="1" applyNumberFormat="1" applyFont="1" applyFill="1" applyBorder="1" applyAlignment="1">
      <alignment horizontal="left" vertical="center"/>
    </xf>
    <xf numFmtId="167" fontId="4" fillId="6" borderId="16" xfId="1" applyNumberFormat="1" applyFont="1" applyFill="1" applyBorder="1" applyAlignment="1">
      <alignment vertical="center"/>
    </xf>
    <xf numFmtId="167" fontId="4" fillId="4" borderId="1" xfId="1" applyNumberFormat="1" applyFont="1" applyFill="1" applyBorder="1" applyAlignment="1">
      <alignment horizontal="left" vertical="center"/>
    </xf>
    <xf numFmtId="169" fontId="4" fillId="4" borderId="1" xfId="1" applyNumberFormat="1" applyFont="1" applyFill="1" applyBorder="1" applyAlignment="1">
      <alignment vertical="center"/>
    </xf>
    <xf numFmtId="167" fontId="4" fillId="6" borderId="7" xfId="1" applyNumberFormat="1" applyFont="1" applyFill="1" applyBorder="1" applyAlignment="1">
      <alignment horizontal="left" vertical="center"/>
    </xf>
    <xf numFmtId="167" fontId="4" fillId="6" borderId="7" xfId="1" applyNumberFormat="1" applyFont="1" applyFill="1" applyBorder="1" applyAlignment="1">
      <alignment vertical="center"/>
    </xf>
    <xf numFmtId="169" fontId="4" fillId="6" borderId="7" xfId="1" applyNumberFormat="1" applyFont="1" applyFill="1" applyBorder="1" applyAlignment="1">
      <alignment vertical="center"/>
    </xf>
    <xf numFmtId="167" fontId="13" fillId="7" borderId="7" xfId="0" applyNumberFormat="1" applyFont="1" applyFill="1" applyBorder="1" applyAlignment="1">
      <alignment vertical="center"/>
    </xf>
    <xf numFmtId="0" fontId="46" fillId="10" borderId="0" xfId="0" applyFont="1" applyFill="1" applyAlignment="1">
      <alignment vertical="center"/>
    </xf>
    <xf numFmtId="0" fontId="46" fillId="2" borderId="0" xfId="0" applyFont="1" applyFill="1" applyAlignment="1">
      <alignment vertical="center"/>
    </xf>
    <xf numFmtId="0" fontId="28" fillId="3" borderId="1" xfId="0" applyFont="1" applyFill="1" applyBorder="1" applyAlignment="1">
      <alignment horizontal="center" vertical="center"/>
    </xf>
    <xf numFmtId="0" fontId="28" fillId="3" borderId="1" xfId="0" applyFont="1" applyFill="1" applyBorder="1" applyAlignment="1">
      <alignment horizontal="center" vertical="center" wrapText="1"/>
    </xf>
    <xf numFmtId="0" fontId="21" fillId="4" borderId="24" xfId="0" applyFont="1" applyFill="1" applyBorder="1" applyAlignment="1">
      <alignment horizontal="center" vertical="center"/>
    </xf>
    <xf numFmtId="0" fontId="21" fillId="4" borderId="1" xfId="0" applyFont="1" applyFill="1" applyBorder="1" applyAlignment="1">
      <alignment vertical="center"/>
    </xf>
    <xf numFmtId="166" fontId="21" fillId="4" borderId="1" xfId="1" applyNumberFormat="1" applyFont="1" applyFill="1" applyBorder="1" applyAlignment="1">
      <alignment vertical="center"/>
    </xf>
    <xf numFmtId="168" fontId="21" fillId="4" borderId="1" xfId="2" applyNumberFormat="1" applyFont="1" applyFill="1" applyBorder="1" applyAlignment="1">
      <alignment vertical="center"/>
    </xf>
    <xf numFmtId="0" fontId="21" fillId="6" borderId="24" xfId="0" applyFont="1" applyFill="1" applyBorder="1" applyAlignment="1">
      <alignment horizontal="center" vertical="center"/>
    </xf>
    <xf numFmtId="0" fontId="21" fillId="6" borderId="1" xfId="0" applyFont="1" applyFill="1" applyBorder="1" applyAlignment="1">
      <alignment vertical="center"/>
    </xf>
    <xf numFmtId="166" fontId="21" fillId="6" borderId="1" xfId="1" applyNumberFormat="1" applyFont="1" applyFill="1" applyBorder="1" applyAlignment="1">
      <alignment vertical="center"/>
    </xf>
    <xf numFmtId="168" fontId="21" fillId="6" borderId="1" xfId="2" applyNumberFormat="1" applyFont="1" applyFill="1" applyBorder="1" applyAlignment="1">
      <alignment vertical="center"/>
    </xf>
    <xf numFmtId="0" fontId="21" fillId="4" borderId="25" xfId="0" applyFont="1" applyFill="1" applyBorder="1" applyAlignment="1">
      <alignment horizontal="center" vertical="center"/>
    </xf>
    <xf numFmtId="0" fontId="21" fillId="4" borderId="9" xfId="0" applyFont="1" applyFill="1" applyBorder="1" applyAlignment="1">
      <alignment vertical="center"/>
    </xf>
    <xf numFmtId="166" fontId="21" fillId="4" borderId="9" xfId="1" applyNumberFormat="1" applyFont="1" applyFill="1" applyBorder="1" applyAlignment="1">
      <alignment vertical="center"/>
    </xf>
    <xf numFmtId="168" fontId="21" fillId="4" borderId="9" xfId="2" applyNumberFormat="1" applyFont="1" applyFill="1" applyBorder="1" applyAlignment="1">
      <alignment vertical="center"/>
    </xf>
    <xf numFmtId="0" fontId="28" fillId="7" borderId="26" xfId="0" applyFont="1" applyFill="1" applyBorder="1" applyAlignment="1">
      <alignment vertical="center"/>
    </xf>
    <xf numFmtId="0" fontId="28" fillId="7" borderId="27" xfId="0" applyFont="1" applyFill="1" applyBorder="1" applyAlignment="1">
      <alignment horizontal="center" vertical="center"/>
    </xf>
    <xf numFmtId="41" fontId="28" fillId="7" borderId="27" xfId="0" applyNumberFormat="1" applyFont="1" applyFill="1" applyBorder="1" applyAlignment="1">
      <alignment horizontal="center" vertical="center"/>
    </xf>
    <xf numFmtId="168" fontId="28" fillId="7" borderId="27" xfId="2" applyNumberFormat="1" applyFont="1" applyFill="1" applyBorder="1" applyAlignment="1">
      <alignment vertical="center"/>
    </xf>
    <xf numFmtId="169" fontId="21" fillId="4" borderId="62" xfId="2" applyNumberFormat="1" applyFont="1" applyFill="1" applyBorder="1" applyAlignment="1">
      <alignment vertical="center"/>
    </xf>
    <xf numFmtId="169" fontId="21" fillId="6" borderId="62" xfId="2" applyNumberFormat="1" applyFont="1" applyFill="1" applyBorder="1" applyAlignment="1">
      <alignment vertical="center"/>
    </xf>
    <xf numFmtId="169" fontId="21" fillId="4" borderId="31" xfId="2" applyNumberFormat="1" applyFont="1" applyFill="1" applyBorder="1" applyAlignment="1">
      <alignment vertical="center"/>
    </xf>
    <xf numFmtId="169" fontId="28" fillId="7" borderId="32" xfId="2" applyNumberFormat="1" applyFont="1" applyFill="1" applyBorder="1" applyAlignment="1">
      <alignment vertical="center"/>
    </xf>
    <xf numFmtId="0" fontId="16" fillId="4" borderId="1" xfId="0" applyFont="1" applyFill="1" applyBorder="1" applyAlignment="1">
      <alignment horizontal="center" vertical="center"/>
    </xf>
    <xf numFmtId="0" fontId="16" fillId="4" borderId="1" xfId="0" applyFont="1" applyFill="1" applyBorder="1" applyAlignment="1">
      <alignment vertical="center"/>
    </xf>
    <xf numFmtId="168" fontId="16" fillId="4" borderId="1" xfId="2" applyNumberFormat="1" applyFont="1" applyFill="1" applyBorder="1" applyAlignment="1">
      <alignment vertical="center"/>
    </xf>
    <xf numFmtId="169" fontId="16" fillId="4" borderId="1" xfId="2" applyNumberFormat="1" applyFont="1" applyFill="1" applyBorder="1" applyAlignment="1">
      <alignment vertical="center"/>
    </xf>
    <xf numFmtId="0" fontId="16" fillId="6" borderId="1" xfId="0" applyFont="1" applyFill="1" applyBorder="1" applyAlignment="1">
      <alignment horizontal="center" vertical="center"/>
    </xf>
    <xf numFmtId="0" fontId="16" fillId="6" borderId="1" xfId="0" applyFont="1" applyFill="1" applyBorder="1" applyAlignment="1">
      <alignment vertical="center"/>
    </xf>
    <xf numFmtId="168" fontId="16" fillId="6" borderId="1" xfId="2" applyNumberFormat="1" applyFont="1" applyFill="1" applyBorder="1" applyAlignment="1">
      <alignment vertical="center"/>
    </xf>
    <xf numFmtId="169" fontId="16" fillId="6" borderId="1" xfId="2" applyNumberFormat="1" applyFont="1" applyFill="1" applyBorder="1" applyAlignment="1">
      <alignment vertical="center"/>
    </xf>
    <xf numFmtId="0" fontId="19" fillId="7" borderId="1" xfId="0" applyFont="1" applyFill="1" applyBorder="1" applyAlignment="1">
      <alignment horizontal="center" vertical="center"/>
    </xf>
    <xf numFmtId="168" fontId="19" fillId="7" borderId="1" xfId="2" applyNumberFormat="1" applyFont="1" applyFill="1" applyBorder="1" applyAlignment="1">
      <alignment vertical="center"/>
    </xf>
    <xf numFmtId="3" fontId="47" fillId="0" borderId="1" xfId="0" applyNumberFormat="1" applyFont="1" applyBorder="1"/>
    <xf numFmtId="169" fontId="19" fillId="7" borderId="1" xfId="2" applyNumberFormat="1" applyFont="1" applyFill="1" applyBorder="1" applyAlignment="1">
      <alignment vertical="center"/>
    </xf>
    <xf numFmtId="0" fontId="16" fillId="4" borderId="24" xfId="0" applyFont="1" applyFill="1" applyBorder="1" applyAlignment="1">
      <alignment horizontal="center" vertical="center"/>
    </xf>
    <xf numFmtId="0" fontId="16" fillId="6" borderId="24" xfId="0" applyFont="1" applyFill="1" applyBorder="1" applyAlignment="1">
      <alignment horizontal="center" vertical="center"/>
    </xf>
    <xf numFmtId="0" fontId="19" fillId="7" borderId="63" xfId="0" applyFont="1" applyFill="1" applyBorder="1" applyAlignment="1">
      <alignment horizontal="center" vertical="center"/>
    </xf>
    <xf numFmtId="0" fontId="19" fillId="7" borderId="64" xfId="0" applyFont="1" applyFill="1" applyBorder="1" applyAlignment="1">
      <alignment horizontal="center" vertical="center"/>
    </xf>
    <xf numFmtId="168" fontId="19" fillId="7" borderId="64" xfId="2" applyNumberFormat="1" applyFont="1" applyFill="1" applyBorder="1" applyAlignment="1">
      <alignment vertical="center"/>
    </xf>
    <xf numFmtId="0" fontId="4" fillId="10" borderId="0" xfId="0" applyFont="1" applyFill="1" applyAlignment="1">
      <alignment vertical="center"/>
    </xf>
    <xf numFmtId="169" fontId="16" fillId="4" borderId="62" xfId="2" applyNumberFormat="1" applyFont="1" applyFill="1" applyBorder="1" applyAlignment="1">
      <alignment vertical="center"/>
    </xf>
    <xf numFmtId="41" fontId="0" fillId="0" borderId="0" xfId="2" applyFont="1"/>
    <xf numFmtId="169" fontId="16" fillId="6" borderId="62" xfId="2" applyNumberFormat="1" applyFont="1" applyFill="1" applyBorder="1" applyAlignment="1">
      <alignment vertical="center"/>
    </xf>
    <xf numFmtId="169" fontId="19" fillId="7" borderId="65" xfId="2" applyNumberFormat="1" applyFont="1" applyFill="1" applyBorder="1" applyAlignment="1">
      <alignment vertical="center"/>
    </xf>
    <xf numFmtId="0" fontId="13" fillId="3" borderId="60" xfId="0" applyFont="1" applyFill="1" applyBorder="1" applyAlignment="1">
      <alignment horizontal="center" vertical="center"/>
    </xf>
    <xf numFmtId="0" fontId="4" fillId="4" borderId="24" xfId="0" applyFont="1" applyFill="1" applyBorder="1" applyAlignment="1">
      <alignment horizontal="center" vertical="center"/>
    </xf>
    <xf numFmtId="0" fontId="4" fillId="4" borderId="1" xfId="0" applyFont="1" applyFill="1" applyBorder="1" applyAlignment="1">
      <alignment vertical="center"/>
    </xf>
    <xf numFmtId="166" fontId="4" fillId="4" borderId="1" xfId="1" applyNumberFormat="1" applyFont="1" applyFill="1" applyBorder="1" applyAlignment="1">
      <alignment vertical="center"/>
    </xf>
    <xf numFmtId="169" fontId="4" fillId="4" borderId="1" xfId="2" applyNumberFormat="1" applyFont="1" applyFill="1" applyBorder="1" applyAlignment="1">
      <alignment vertical="center"/>
    </xf>
    <xf numFmtId="168" fontId="4" fillId="4" borderId="1" xfId="2" applyNumberFormat="1" applyFont="1" applyFill="1" applyBorder="1" applyAlignment="1">
      <alignment vertical="center"/>
    </xf>
    <xf numFmtId="0" fontId="4" fillId="6" borderId="24" xfId="0" applyFont="1" applyFill="1" applyBorder="1" applyAlignment="1">
      <alignment horizontal="center" vertical="center"/>
    </xf>
    <xf numFmtId="0" fontId="4" fillId="6" borderId="1" xfId="0" applyFont="1" applyFill="1" applyBorder="1" applyAlignment="1">
      <alignment vertical="center"/>
    </xf>
    <xf numFmtId="166" fontId="4" fillId="6" borderId="1" xfId="1" applyNumberFormat="1" applyFont="1" applyFill="1" applyBorder="1" applyAlignment="1">
      <alignment vertical="center"/>
    </xf>
    <xf numFmtId="168" fontId="4" fillId="6" borderId="1" xfId="2" applyNumberFormat="1" applyFont="1" applyFill="1" applyBorder="1" applyAlignment="1">
      <alignment vertical="center"/>
    </xf>
    <xf numFmtId="0" fontId="13" fillId="7" borderId="63" xfId="0" applyFont="1" applyFill="1" applyBorder="1" applyAlignment="1">
      <alignment horizontal="center" vertical="center"/>
    </xf>
    <xf numFmtId="0" fontId="13" fillId="7" borderId="64" xfId="0" applyFont="1" applyFill="1" applyBorder="1" applyAlignment="1">
      <alignment horizontal="center" vertical="center"/>
    </xf>
    <xf numFmtId="41" fontId="13" fillId="7" borderId="64" xfId="0" applyNumberFormat="1" applyFont="1" applyFill="1" applyBorder="1" applyAlignment="1">
      <alignment vertical="center"/>
    </xf>
    <xf numFmtId="168" fontId="13" fillId="7" borderId="64" xfId="2" applyNumberFormat="1" applyFont="1" applyFill="1" applyBorder="1" applyAlignment="1">
      <alignment vertical="center"/>
    </xf>
    <xf numFmtId="0" fontId="37" fillId="10" borderId="0" xfId="0" applyFont="1" applyFill="1" applyAlignment="1">
      <alignment vertical="center"/>
    </xf>
    <xf numFmtId="0" fontId="21" fillId="10" borderId="0" xfId="0" applyFont="1" applyFill="1" applyAlignment="1">
      <alignment vertical="center"/>
    </xf>
    <xf numFmtId="0" fontId="13" fillId="3" borderId="62" xfId="0" applyFont="1" applyFill="1" applyBorder="1" applyAlignment="1">
      <alignment horizontal="center" vertical="center" wrapText="1"/>
    </xf>
    <xf numFmtId="169" fontId="4" fillId="4" borderId="62" xfId="2" applyNumberFormat="1" applyFont="1" applyFill="1" applyBorder="1" applyAlignment="1">
      <alignment vertical="center"/>
    </xf>
    <xf numFmtId="169" fontId="4" fillId="6" borderId="62" xfId="2" applyNumberFormat="1" applyFont="1" applyFill="1" applyBorder="1" applyAlignment="1">
      <alignment vertical="center"/>
    </xf>
    <xf numFmtId="169" fontId="13" fillId="7" borderId="65" xfId="2" applyNumberFormat="1" applyFont="1" applyFill="1" applyBorder="1" applyAlignment="1">
      <alignment vertical="center"/>
    </xf>
    <xf numFmtId="169" fontId="21" fillId="4" borderId="1" xfId="2" applyNumberFormat="1" applyFont="1" applyFill="1" applyBorder="1" applyAlignment="1">
      <alignment vertical="center"/>
    </xf>
    <xf numFmtId="169" fontId="21" fillId="6" borderId="1" xfId="2" applyNumberFormat="1" applyFont="1" applyFill="1" applyBorder="1" applyAlignment="1">
      <alignment vertical="center"/>
    </xf>
    <xf numFmtId="0" fontId="28" fillId="7" borderId="63" xfId="0" applyFont="1" applyFill="1" applyBorder="1" applyAlignment="1">
      <alignment horizontal="center" vertical="center"/>
    </xf>
    <xf numFmtId="0" fontId="28" fillId="7" borderId="64" xfId="0" applyFont="1" applyFill="1" applyBorder="1" applyAlignment="1">
      <alignment horizontal="center" vertical="center"/>
    </xf>
    <xf numFmtId="41" fontId="28" fillId="7" borderId="64" xfId="0" applyNumberFormat="1" applyFont="1" applyFill="1" applyBorder="1" applyAlignment="1">
      <alignment vertical="center"/>
    </xf>
    <xf numFmtId="168" fontId="28" fillId="7" borderId="64" xfId="2" applyNumberFormat="1" applyFont="1" applyFill="1" applyBorder="1" applyAlignment="1">
      <alignment vertical="center"/>
    </xf>
    <xf numFmtId="169" fontId="28" fillId="7" borderId="65" xfId="2" applyNumberFormat="1" applyFont="1" applyFill="1" applyBorder="1" applyAlignment="1">
      <alignment vertical="center"/>
    </xf>
    <xf numFmtId="0" fontId="4" fillId="14" borderId="0" xfId="0" applyFont="1" applyFill="1" applyAlignment="1">
      <alignment horizontal="center"/>
    </xf>
    <xf numFmtId="0" fontId="12" fillId="2" borderId="66" xfId="0" applyFont="1" applyFill="1" applyBorder="1"/>
    <xf numFmtId="0" fontId="12" fillId="2" borderId="67" xfId="0" applyFont="1" applyFill="1" applyBorder="1"/>
    <xf numFmtId="0" fontId="12" fillId="2" borderId="67" xfId="0" applyFont="1" applyFill="1" applyBorder="1" applyAlignment="1">
      <alignment horizontal="left"/>
    </xf>
    <xf numFmtId="0" fontId="12" fillId="2" borderId="68" xfId="0" applyFont="1" applyFill="1" applyBorder="1"/>
    <xf numFmtId="0" fontId="12" fillId="2" borderId="71" xfId="0" applyFont="1" applyFill="1" applyBorder="1"/>
    <xf numFmtId="0" fontId="12" fillId="2" borderId="72" xfId="0" applyFont="1" applyFill="1" applyBorder="1"/>
    <xf numFmtId="0" fontId="12" fillId="2" borderId="72" xfId="0" applyFont="1" applyFill="1" applyBorder="1" applyAlignment="1">
      <alignment horizontal="left"/>
    </xf>
    <xf numFmtId="0" fontId="12" fillId="2" borderId="73" xfId="0" applyFont="1" applyFill="1" applyBorder="1"/>
    <xf numFmtId="0" fontId="12" fillId="2" borderId="0" xfId="0" applyFont="1" applyFill="1"/>
    <xf numFmtId="0" fontId="13" fillId="11" borderId="9" xfId="0" applyFont="1" applyFill="1" applyBorder="1" applyAlignment="1">
      <alignment horizontal="center" vertical="center" wrapText="1"/>
    </xf>
    <xf numFmtId="0" fontId="13" fillId="3" borderId="74" xfId="0" applyFont="1" applyFill="1" applyBorder="1" applyAlignment="1">
      <alignment horizontal="center" vertical="center" wrapText="1"/>
    </xf>
    <xf numFmtId="0" fontId="13" fillId="3" borderId="9" xfId="0" applyFont="1" applyFill="1" applyBorder="1" applyAlignment="1">
      <alignment horizontal="center" vertical="center" wrapText="1"/>
    </xf>
    <xf numFmtId="167" fontId="15" fillId="4" borderId="7" xfId="2" applyNumberFormat="1" applyFont="1" applyFill="1" applyBorder="1" applyAlignment="1">
      <alignment vertical="center"/>
    </xf>
    <xf numFmtId="43" fontId="15" fillId="4" borderId="7" xfId="2" applyNumberFormat="1" applyFont="1" applyFill="1" applyBorder="1" applyAlignment="1">
      <alignment vertical="center"/>
    </xf>
    <xf numFmtId="167" fontId="15" fillId="6" borderId="1" xfId="2" applyNumberFormat="1" applyFont="1" applyFill="1" applyBorder="1" applyAlignment="1">
      <alignment vertical="center"/>
    </xf>
    <xf numFmtId="43" fontId="15" fillId="6" borderId="1" xfId="2" applyNumberFormat="1" applyFont="1" applyFill="1" applyBorder="1" applyAlignment="1">
      <alignment vertical="center"/>
    </xf>
    <xf numFmtId="167" fontId="15" fillId="4" borderId="1" xfId="2" applyNumberFormat="1" applyFont="1" applyFill="1" applyBorder="1" applyAlignment="1">
      <alignment vertical="center"/>
    </xf>
    <xf numFmtId="43" fontId="15" fillId="4" borderId="1" xfId="2" applyNumberFormat="1" applyFont="1" applyFill="1" applyBorder="1" applyAlignment="1">
      <alignment vertical="center"/>
    </xf>
    <xf numFmtId="167" fontId="15" fillId="4" borderId="9" xfId="2" applyNumberFormat="1" applyFont="1" applyFill="1" applyBorder="1" applyAlignment="1">
      <alignment vertical="center"/>
    </xf>
    <xf numFmtId="43" fontId="15" fillId="4" borderId="9" xfId="2" applyNumberFormat="1" applyFont="1" applyFill="1" applyBorder="1" applyAlignment="1">
      <alignment vertical="center"/>
    </xf>
    <xf numFmtId="43" fontId="13" fillId="7" borderId="7" xfId="0" applyNumberFormat="1" applyFont="1" applyFill="1" applyBorder="1" applyAlignment="1">
      <alignment vertical="center"/>
    </xf>
    <xf numFmtId="0" fontId="0" fillId="0" borderId="0" xfId="0" applyAlignment="1">
      <alignment vertical="center" wrapText="1"/>
    </xf>
    <xf numFmtId="0" fontId="2" fillId="3" borderId="1"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49" fillId="4" borderId="23" xfId="0" applyFont="1" applyFill="1" applyBorder="1" applyAlignment="1">
      <alignment horizontal="center" vertical="center"/>
    </xf>
    <xf numFmtId="167" fontId="34" fillId="4" borderId="7" xfId="1" applyNumberFormat="1" applyFont="1" applyFill="1" applyBorder="1" applyAlignment="1">
      <alignment vertical="center"/>
    </xf>
    <xf numFmtId="174" fontId="34" fillId="4" borderId="1" xfId="2" applyNumberFormat="1" applyFont="1" applyFill="1" applyBorder="1" applyAlignment="1">
      <alignment horizontal="center"/>
    </xf>
    <xf numFmtId="0" fontId="49" fillId="3" borderId="24" xfId="0" applyFont="1" applyFill="1" applyBorder="1" applyAlignment="1">
      <alignment horizontal="center" vertical="center"/>
    </xf>
    <xf numFmtId="167" fontId="34" fillId="3" borderId="1" xfId="1" applyNumberFormat="1" applyFont="1" applyFill="1" applyBorder="1" applyAlignment="1">
      <alignment vertical="center"/>
    </xf>
    <xf numFmtId="174" fontId="34" fillId="3" borderId="1" xfId="2" applyNumberFormat="1" applyFont="1" applyFill="1" applyBorder="1" applyAlignment="1">
      <alignment horizontal="center"/>
    </xf>
    <xf numFmtId="0" fontId="49" fillId="4" borderId="24" xfId="0" applyFont="1" applyFill="1" applyBorder="1" applyAlignment="1">
      <alignment horizontal="center" vertical="center"/>
    </xf>
    <xf numFmtId="167" fontId="34" fillId="4" borderId="1" xfId="1" applyNumberFormat="1" applyFont="1" applyFill="1" applyBorder="1" applyAlignment="1">
      <alignment vertical="center"/>
    </xf>
    <xf numFmtId="0" fontId="49" fillId="4" borderId="25" xfId="0" applyFont="1" applyFill="1" applyBorder="1" applyAlignment="1">
      <alignment horizontal="center" vertical="center"/>
    </xf>
    <xf numFmtId="167" fontId="34" fillId="4" borderId="9" xfId="1" applyNumberFormat="1" applyFont="1" applyFill="1" applyBorder="1" applyAlignment="1">
      <alignment vertical="center"/>
    </xf>
    <xf numFmtId="174" fontId="34" fillId="4" borderId="9" xfId="2" applyNumberFormat="1" applyFont="1" applyFill="1" applyBorder="1" applyAlignment="1">
      <alignment horizontal="center"/>
    </xf>
    <xf numFmtId="167" fontId="50" fillId="7" borderId="26" xfId="1" applyNumberFormat="1" applyFont="1" applyFill="1" applyBorder="1" applyAlignment="1">
      <alignment horizontal="center" vertical="center"/>
    </xf>
    <xf numFmtId="167" fontId="51" fillId="7" borderId="27" xfId="1" applyNumberFormat="1" applyFont="1" applyFill="1" applyBorder="1" applyAlignment="1">
      <alignment horizontal="center" vertical="center"/>
    </xf>
    <xf numFmtId="174" fontId="34" fillId="7" borderId="27" xfId="0" applyNumberFormat="1" applyFont="1" applyFill="1" applyBorder="1" applyAlignment="1">
      <alignment horizontal="center"/>
    </xf>
    <xf numFmtId="167" fontId="13" fillId="2" borderId="0" xfId="1" applyNumberFormat="1" applyFont="1" applyFill="1" applyBorder="1" applyAlignment="1">
      <alignment horizontal="center" vertical="center"/>
    </xf>
    <xf numFmtId="167" fontId="52" fillId="2" borderId="0" xfId="1" applyNumberFormat="1" applyFont="1" applyFill="1" applyBorder="1" applyAlignment="1">
      <alignment horizontal="left" vertical="center"/>
    </xf>
    <xf numFmtId="174" fontId="4" fillId="2" borderId="0" xfId="0" applyNumberFormat="1" applyFont="1" applyFill="1"/>
    <xf numFmtId="0" fontId="53" fillId="16" borderId="0" xfId="0" applyFont="1" applyFill="1"/>
    <xf numFmtId="0" fontId="1" fillId="16" borderId="0" xfId="0" applyFont="1" applyFill="1"/>
    <xf numFmtId="174" fontId="0" fillId="0" borderId="0" xfId="0" applyNumberFormat="1"/>
    <xf numFmtId="0" fontId="1" fillId="0" borderId="0" xfId="0" applyFont="1" applyAlignment="1">
      <alignment vertical="center" wrapText="1"/>
    </xf>
    <xf numFmtId="0" fontId="2" fillId="3" borderId="56" xfId="0" applyFont="1" applyFill="1" applyBorder="1" applyAlignment="1">
      <alignment horizontal="center" vertical="center" wrapText="1"/>
    </xf>
    <xf numFmtId="174" fontId="34" fillId="4" borderId="62" xfId="2" applyNumberFormat="1" applyFont="1" applyFill="1" applyBorder="1" applyAlignment="1">
      <alignment horizontal="center"/>
    </xf>
    <xf numFmtId="174" fontId="34" fillId="3" borderId="62" xfId="2" applyNumberFormat="1" applyFont="1" applyFill="1" applyBorder="1" applyAlignment="1">
      <alignment horizontal="center"/>
    </xf>
    <xf numFmtId="174" fontId="34" fillId="4" borderId="31" xfId="2" applyNumberFormat="1" applyFont="1" applyFill="1" applyBorder="1" applyAlignment="1">
      <alignment horizontal="center"/>
    </xf>
    <xf numFmtId="174" fontId="34" fillId="7" borderId="32" xfId="0" applyNumberFormat="1" applyFont="1" applyFill="1" applyBorder="1" applyAlignment="1">
      <alignment horizontal="center"/>
    </xf>
    <xf numFmtId="41" fontId="15" fillId="4" borderId="1" xfId="2" applyFont="1" applyFill="1" applyBorder="1" applyAlignment="1"/>
    <xf numFmtId="41" fontId="4" fillId="4" borderId="1" xfId="2" applyFont="1" applyFill="1" applyBorder="1" applyAlignment="1"/>
    <xf numFmtId="174" fontId="4" fillId="4" borderId="6" xfId="0" applyNumberFormat="1" applyFont="1" applyFill="1" applyBorder="1"/>
    <xf numFmtId="167" fontId="4" fillId="3" borderId="1" xfId="1" applyNumberFormat="1" applyFont="1" applyFill="1" applyBorder="1" applyAlignment="1">
      <alignment horizontal="center" vertical="center"/>
    </xf>
    <xf numFmtId="41" fontId="15" fillId="3" borderId="1" xfId="2" applyFont="1" applyFill="1" applyBorder="1" applyAlignment="1"/>
    <xf numFmtId="41" fontId="4" fillId="3" borderId="1" xfId="2" applyFont="1" applyFill="1" applyBorder="1" applyAlignment="1"/>
    <xf numFmtId="170" fontId="4" fillId="3" borderId="6" xfId="0" applyNumberFormat="1" applyFont="1" applyFill="1" applyBorder="1"/>
    <xf numFmtId="170" fontId="4" fillId="4" borderId="6" xfId="0" applyNumberFormat="1" applyFont="1" applyFill="1" applyBorder="1"/>
    <xf numFmtId="175" fontId="4" fillId="4" borderId="6" xfId="0" applyNumberFormat="1" applyFont="1" applyFill="1" applyBorder="1"/>
    <xf numFmtId="167" fontId="4" fillId="2" borderId="0" xfId="1" applyNumberFormat="1" applyFont="1" applyFill="1" applyBorder="1" applyAlignment="1">
      <alignment horizontal="center" vertical="center"/>
    </xf>
    <xf numFmtId="41" fontId="15" fillId="2" borderId="0" xfId="2" applyFont="1" applyFill="1" applyBorder="1" applyAlignment="1"/>
    <xf numFmtId="41" fontId="4" fillId="2" borderId="0" xfId="2" applyFont="1" applyFill="1" applyBorder="1" applyAlignment="1"/>
    <xf numFmtId="175" fontId="4" fillId="2" borderId="0" xfId="0" applyNumberFormat="1" applyFont="1" applyFill="1"/>
    <xf numFmtId="3" fontId="13" fillId="3" borderId="11" xfId="0" applyNumberFormat="1" applyFont="1" applyFill="1" applyBorder="1" applyAlignment="1">
      <alignment horizontal="center" vertical="center" wrapText="1"/>
    </xf>
    <xf numFmtId="3" fontId="13" fillId="3" borderId="77" xfId="0" applyNumberFormat="1" applyFont="1" applyFill="1" applyBorder="1" applyAlignment="1">
      <alignment horizontal="center" vertical="center" wrapText="1"/>
    </xf>
    <xf numFmtId="0" fontId="14" fillId="4" borderId="23" xfId="0" applyFont="1" applyFill="1" applyBorder="1" applyAlignment="1">
      <alignment horizontal="center" vertical="center"/>
    </xf>
    <xf numFmtId="168" fontId="15" fillId="4" borderId="70" xfId="2" applyNumberFormat="1" applyFont="1" applyFill="1" applyBorder="1" applyAlignment="1">
      <alignment vertical="center"/>
    </xf>
    <xf numFmtId="0" fontId="14" fillId="6" borderId="24" xfId="0" applyFont="1" applyFill="1" applyBorder="1" applyAlignment="1">
      <alignment horizontal="center" vertical="center"/>
    </xf>
    <xf numFmtId="168" fontId="15" fillId="6" borderId="62" xfId="2" applyNumberFormat="1" applyFont="1" applyFill="1" applyBorder="1" applyAlignment="1">
      <alignment vertical="center"/>
    </xf>
    <xf numFmtId="0" fontId="14" fillId="4" borderId="24" xfId="0" applyFont="1" applyFill="1" applyBorder="1" applyAlignment="1">
      <alignment horizontal="center" vertical="center"/>
    </xf>
    <xf numFmtId="0" fontId="14" fillId="4" borderId="25" xfId="0" applyFont="1" applyFill="1" applyBorder="1" applyAlignment="1">
      <alignment horizontal="center" vertical="center"/>
    </xf>
    <xf numFmtId="168" fontId="15" fillId="4" borderId="31" xfId="2" applyNumberFormat="1" applyFont="1" applyFill="1" applyBorder="1" applyAlignment="1">
      <alignment vertical="center"/>
    </xf>
    <xf numFmtId="0" fontId="27" fillId="7" borderId="26" xfId="0" applyFont="1" applyFill="1" applyBorder="1" applyAlignment="1">
      <alignment horizontal="center" vertical="center"/>
    </xf>
    <xf numFmtId="167" fontId="13" fillId="7" borderId="27" xfId="1" applyNumberFormat="1" applyFont="1" applyFill="1" applyBorder="1" applyAlignment="1">
      <alignment horizontal="center" vertical="center"/>
    </xf>
    <xf numFmtId="168" fontId="13" fillId="7" borderId="27" xfId="2" applyNumberFormat="1" applyFont="1" applyFill="1" applyBorder="1" applyAlignment="1">
      <alignment vertical="center"/>
    </xf>
    <xf numFmtId="168" fontId="13" fillId="7" borderId="32" xfId="2" applyNumberFormat="1" applyFont="1" applyFill="1" applyBorder="1" applyAlignment="1">
      <alignment vertical="center"/>
    </xf>
    <xf numFmtId="3" fontId="13" fillId="3" borderId="12" xfId="0" applyNumberFormat="1" applyFont="1" applyFill="1" applyBorder="1" applyAlignment="1">
      <alignment horizontal="center" vertical="center" wrapText="1"/>
    </xf>
    <xf numFmtId="169" fontId="4" fillId="4" borderId="30" xfId="2" applyNumberFormat="1" applyFont="1" applyFill="1" applyBorder="1" applyAlignment="1">
      <alignment vertical="center"/>
    </xf>
    <xf numFmtId="169" fontId="4" fillId="4" borderId="31" xfId="2" applyNumberFormat="1" applyFont="1" applyFill="1" applyBorder="1" applyAlignment="1">
      <alignment vertical="center"/>
    </xf>
    <xf numFmtId="169" fontId="13" fillId="7" borderId="32" xfId="2" applyNumberFormat="1" applyFont="1" applyFill="1" applyBorder="1" applyAlignment="1">
      <alignment vertical="center"/>
    </xf>
    <xf numFmtId="0" fontId="16" fillId="2" borderId="0" xfId="0" applyFont="1" applyFill="1" applyAlignment="1">
      <alignment vertical="top" wrapText="1"/>
    </xf>
    <xf numFmtId="166" fontId="15" fillId="4" borderId="0" xfId="1" applyNumberFormat="1" applyFont="1" applyFill="1" applyBorder="1" applyAlignment="1">
      <alignment vertical="center"/>
    </xf>
    <xf numFmtId="166" fontId="15" fillId="6" borderId="1" xfId="1" applyNumberFormat="1" applyFont="1" applyFill="1" applyBorder="1" applyAlignment="1">
      <alignment vertical="center"/>
    </xf>
    <xf numFmtId="166" fontId="15" fillId="4" borderId="12" xfId="1" applyNumberFormat="1" applyFont="1" applyFill="1" applyBorder="1" applyAlignment="1">
      <alignment vertical="center"/>
    </xf>
    <xf numFmtId="0" fontId="0" fillId="0" borderId="0" xfId="0" applyAlignment="1">
      <alignment vertical="center"/>
    </xf>
    <xf numFmtId="41" fontId="4" fillId="4" borderId="1" xfId="2" applyFont="1" applyFill="1" applyBorder="1" applyAlignment="1">
      <alignment vertical="center"/>
    </xf>
    <xf numFmtId="41" fontId="4" fillId="4" borderId="62" xfId="2" applyFont="1" applyFill="1" applyBorder="1" applyAlignment="1">
      <alignment vertical="center"/>
    </xf>
    <xf numFmtId="41" fontId="4" fillId="6" borderId="1" xfId="2" applyFont="1" applyFill="1" applyBorder="1" applyAlignment="1">
      <alignment vertical="center"/>
    </xf>
    <xf numFmtId="41" fontId="4" fillId="6" borderId="62" xfId="2" applyFont="1" applyFill="1" applyBorder="1" applyAlignment="1">
      <alignment vertical="center"/>
    </xf>
    <xf numFmtId="41" fontId="4" fillId="4" borderId="9" xfId="2" applyFont="1" applyFill="1" applyBorder="1" applyAlignment="1">
      <alignment vertical="center"/>
    </xf>
    <xf numFmtId="41" fontId="4" fillId="4" borderId="31" xfId="2" applyFont="1" applyFill="1" applyBorder="1" applyAlignment="1">
      <alignment vertical="center"/>
    </xf>
    <xf numFmtId="167" fontId="13" fillId="7" borderId="26" xfId="1" applyNumberFormat="1" applyFont="1" applyFill="1" applyBorder="1" applyAlignment="1">
      <alignment horizontal="center" vertical="center"/>
    </xf>
    <xf numFmtId="167" fontId="52" fillId="7" borderId="27" xfId="1" applyNumberFormat="1" applyFont="1" applyFill="1" applyBorder="1" applyAlignment="1">
      <alignment horizontal="center" vertical="center"/>
    </xf>
    <xf numFmtId="41" fontId="4" fillId="7" borderId="27" xfId="0" applyNumberFormat="1" applyFont="1" applyFill="1" applyBorder="1" applyAlignment="1">
      <alignment vertical="center"/>
    </xf>
    <xf numFmtId="41" fontId="4" fillId="7" borderId="32" xfId="0" applyNumberFormat="1" applyFont="1" applyFill="1" applyBorder="1" applyAlignment="1">
      <alignment vertical="center"/>
    </xf>
    <xf numFmtId="0" fontId="4" fillId="2" borderId="0" xfId="0" applyFont="1" applyFill="1" applyAlignment="1">
      <alignment vertical="center"/>
    </xf>
    <xf numFmtId="0" fontId="46" fillId="2" borderId="0" xfId="0" applyFont="1" applyFill="1"/>
    <xf numFmtId="0" fontId="6" fillId="17" borderId="0" xfId="0" applyFont="1" applyFill="1" applyAlignment="1">
      <alignment vertical="center"/>
    </xf>
    <xf numFmtId="0" fontId="4" fillId="17" borderId="0" xfId="0" applyFont="1" applyFill="1" applyAlignment="1">
      <alignment vertical="center"/>
    </xf>
    <xf numFmtId="0" fontId="34" fillId="17" borderId="0" xfId="0" applyFont="1" applyFill="1" applyAlignment="1">
      <alignment vertical="center"/>
    </xf>
    <xf numFmtId="0" fontId="19" fillId="3" borderId="9" xfId="0" applyFont="1" applyFill="1" applyBorder="1" applyAlignment="1">
      <alignment horizontal="center" vertical="center" wrapText="1"/>
    </xf>
    <xf numFmtId="0" fontId="19" fillId="3" borderId="31" xfId="0" applyFont="1" applyFill="1" applyBorder="1" applyAlignment="1">
      <alignment horizontal="center" vertical="center" wrapText="1"/>
    </xf>
    <xf numFmtId="0" fontId="32" fillId="18" borderId="23" xfId="0" applyFont="1" applyFill="1" applyBorder="1" applyAlignment="1">
      <alignment horizontal="center" vertical="center"/>
    </xf>
    <xf numFmtId="0" fontId="32" fillId="4" borderId="7" xfId="0" applyFont="1" applyFill="1" applyBorder="1" applyAlignment="1">
      <alignment vertical="center"/>
    </xf>
    <xf numFmtId="168" fontId="32" fillId="4" borderId="7" xfId="0" applyNumberFormat="1" applyFont="1" applyFill="1" applyBorder="1" applyAlignment="1">
      <alignment vertical="center"/>
    </xf>
    <xf numFmtId="169" fontId="32" fillId="4" borderId="7" xfId="0" applyNumberFormat="1" applyFont="1" applyFill="1" applyBorder="1" applyAlignment="1">
      <alignment vertical="center"/>
    </xf>
    <xf numFmtId="169" fontId="32" fillId="4" borderId="30" xfId="0" applyNumberFormat="1" applyFont="1" applyFill="1" applyBorder="1" applyAlignment="1">
      <alignment vertical="center"/>
    </xf>
    <xf numFmtId="0" fontId="32" fillId="6" borderId="24" xfId="0" applyFont="1" applyFill="1" applyBorder="1" applyAlignment="1">
      <alignment horizontal="center" vertical="center"/>
    </xf>
    <xf numFmtId="0" fontId="32" fillId="6" borderId="1" xfId="0" applyFont="1" applyFill="1" applyBorder="1" applyAlignment="1">
      <alignment vertical="center"/>
    </xf>
    <xf numFmtId="168" fontId="32" fillId="6" borderId="1" xfId="0" applyNumberFormat="1" applyFont="1" applyFill="1" applyBorder="1" applyAlignment="1">
      <alignment vertical="center"/>
    </xf>
    <xf numFmtId="169" fontId="32" fillId="6" borderId="1" xfId="0" applyNumberFormat="1" applyFont="1" applyFill="1" applyBorder="1" applyAlignment="1">
      <alignment vertical="center"/>
    </xf>
    <xf numFmtId="169" fontId="32" fillId="6" borderId="62" xfId="0" applyNumberFormat="1" applyFont="1" applyFill="1" applyBorder="1" applyAlignment="1">
      <alignment vertical="center"/>
    </xf>
    <xf numFmtId="0" fontId="32" fillId="4" borderId="24" xfId="0" applyFont="1" applyFill="1" applyBorder="1" applyAlignment="1">
      <alignment horizontal="center" vertical="center"/>
    </xf>
    <xf numFmtId="0" fontId="32" fillId="4" borderId="1" xfId="0" applyFont="1" applyFill="1" applyBorder="1" applyAlignment="1">
      <alignment vertical="center"/>
    </xf>
    <xf numFmtId="168" fontId="32" fillId="4" borderId="1" xfId="0" applyNumberFormat="1" applyFont="1" applyFill="1" applyBorder="1" applyAlignment="1">
      <alignment vertical="center"/>
    </xf>
    <xf numFmtId="169" fontId="32" fillId="4" borderId="1" xfId="0" applyNumberFormat="1" applyFont="1" applyFill="1" applyBorder="1" applyAlignment="1">
      <alignment vertical="center"/>
    </xf>
    <xf numFmtId="169" fontId="32" fillId="4" borderId="62" xfId="0" applyNumberFormat="1" applyFont="1" applyFill="1" applyBorder="1" applyAlignment="1">
      <alignment vertical="center"/>
    </xf>
    <xf numFmtId="0" fontId="32" fillId="4" borderId="25" xfId="0" applyFont="1" applyFill="1" applyBorder="1" applyAlignment="1">
      <alignment horizontal="center" vertical="center"/>
    </xf>
    <xf numFmtId="0" fontId="32" fillId="4" borderId="9" xfId="0" applyFont="1" applyFill="1" applyBorder="1" applyAlignment="1">
      <alignment vertical="center"/>
    </xf>
    <xf numFmtId="168" fontId="32" fillId="4" borderId="9" xfId="0" applyNumberFormat="1" applyFont="1" applyFill="1" applyBorder="1" applyAlignment="1">
      <alignment vertical="center"/>
    </xf>
    <xf numFmtId="169" fontId="32" fillId="4" borderId="9" xfId="0" applyNumberFormat="1" applyFont="1" applyFill="1" applyBorder="1" applyAlignment="1">
      <alignment vertical="center"/>
    </xf>
    <xf numFmtId="169" fontId="32" fillId="4" borderId="31" xfId="0" applyNumberFormat="1" applyFont="1" applyFill="1" applyBorder="1" applyAlignment="1">
      <alignment vertical="center"/>
    </xf>
    <xf numFmtId="0" fontId="19" fillId="7" borderId="26" xfId="0" applyFont="1" applyFill="1" applyBorder="1" applyAlignment="1">
      <alignment vertical="center"/>
    </xf>
    <xf numFmtId="0" fontId="19" fillId="7" borderId="27" xfId="0" applyFont="1" applyFill="1" applyBorder="1" applyAlignment="1">
      <alignment horizontal="center" vertical="center"/>
    </xf>
    <xf numFmtId="168" fontId="19" fillId="7" borderId="27" xfId="0" applyNumberFormat="1" applyFont="1" applyFill="1" applyBorder="1" applyAlignment="1">
      <alignment vertical="center"/>
    </xf>
    <xf numFmtId="168" fontId="19" fillId="7" borderId="32" xfId="0" applyNumberFormat="1" applyFont="1" applyFill="1" applyBorder="1" applyAlignment="1">
      <alignment vertical="center"/>
    </xf>
    <xf numFmtId="0" fontId="0" fillId="2" borderId="0" xfId="0" applyFill="1" applyAlignment="1">
      <alignment vertical="center"/>
    </xf>
    <xf numFmtId="0" fontId="21" fillId="9" borderId="0" xfId="0" applyFont="1" applyFill="1" applyAlignment="1">
      <alignment vertical="center"/>
    </xf>
    <xf numFmtId="3" fontId="46" fillId="0" borderId="0" xfId="0" applyNumberFormat="1" applyFont="1"/>
    <xf numFmtId="0" fontId="54" fillId="3" borderId="9" xfId="0" applyFont="1" applyFill="1" applyBorder="1" applyAlignment="1">
      <alignment horizontal="center" vertical="center" wrapText="1"/>
    </xf>
    <xf numFmtId="3" fontId="55" fillId="0" borderId="0" xfId="0" applyNumberFormat="1" applyFont="1"/>
    <xf numFmtId="0" fontId="55" fillId="0" borderId="0" xfId="0" applyFont="1"/>
    <xf numFmtId="0" fontId="56" fillId="4" borderId="7" xfId="0" applyFont="1" applyFill="1" applyBorder="1" applyAlignment="1">
      <alignment vertical="center"/>
    </xf>
    <xf numFmtId="3" fontId="56" fillId="4" borderId="7" xfId="0" applyNumberFormat="1" applyFont="1" applyFill="1" applyBorder="1" applyAlignment="1">
      <alignment vertical="center"/>
    </xf>
    <xf numFmtId="4" fontId="56" fillId="4" borderId="7" xfId="0" applyNumberFormat="1" applyFont="1" applyFill="1" applyBorder="1" applyAlignment="1">
      <alignment vertical="center"/>
    </xf>
    <xf numFmtId="0" fontId="56" fillId="6" borderId="1" xfId="0" applyFont="1" applyFill="1" applyBorder="1" applyAlignment="1">
      <alignment vertical="center"/>
    </xf>
    <xf numFmtId="3" fontId="56" fillId="6" borderId="1" xfId="0" applyNumberFormat="1" applyFont="1" applyFill="1" applyBorder="1" applyAlignment="1">
      <alignment vertical="center"/>
    </xf>
    <xf numFmtId="4" fontId="56" fillId="6" borderId="1" xfId="0" applyNumberFormat="1" applyFont="1" applyFill="1" applyBorder="1" applyAlignment="1">
      <alignment vertical="center"/>
    </xf>
    <xf numFmtId="0" fontId="56" fillId="4" borderId="1" xfId="0" applyFont="1" applyFill="1" applyBorder="1" applyAlignment="1">
      <alignment vertical="center"/>
    </xf>
    <xf numFmtId="3" fontId="56" fillId="4" borderId="1" xfId="0" applyNumberFormat="1" applyFont="1" applyFill="1" applyBorder="1" applyAlignment="1">
      <alignment vertical="center"/>
    </xf>
    <xf numFmtId="4" fontId="56" fillId="4" borderId="1" xfId="0" applyNumberFormat="1" applyFont="1" applyFill="1" applyBorder="1" applyAlignment="1">
      <alignment vertical="center"/>
    </xf>
    <xf numFmtId="0" fontId="56" fillId="4" borderId="9" xfId="0" applyFont="1" applyFill="1" applyBorder="1" applyAlignment="1">
      <alignment vertical="center"/>
    </xf>
    <xf numFmtId="3" fontId="56" fillId="4" borderId="9" xfId="0" applyNumberFormat="1" applyFont="1" applyFill="1" applyBorder="1" applyAlignment="1">
      <alignment vertical="center"/>
    </xf>
    <xf numFmtId="4" fontId="56" fillId="4" borderId="9" xfId="0" applyNumberFormat="1" applyFont="1" applyFill="1" applyBorder="1" applyAlignment="1">
      <alignment vertical="center"/>
    </xf>
    <xf numFmtId="0" fontId="54" fillId="7" borderId="27" xfId="0" applyFont="1" applyFill="1" applyBorder="1" applyAlignment="1">
      <alignment vertical="center"/>
    </xf>
    <xf numFmtId="3" fontId="54" fillId="7" borderId="27" xfId="0" applyNumberFormat="1" applyFont="1" applyFill="1" applyBorder="1" applyAlignment="1">
      <alignment vertical="center"/>
    </xf>
    <xf numFmtId="4" fontId="54" fillId="7" borderId="27" xfId="0" applyNumberFormat="1" applyFont="1" applyFill="1" applyBorder="1" applyAlignment="1">
      <alignment vertical="center"/>
    </xf>
    <xf numFmtId="0" fontId="56" fillId="18" borderId="23" xfId="0" applyFont="1" applyFill="1" applyBorder="1" applyAlignment="1">
      <alignment horizontal="center" vertical="center"/>
    </xf>
    <xf numFmtId="0" fontId="56" fillId="6" borderId="24" xfId="0" applyFont="1" applyFill="1" applyBorder="1" applyAlignment="1">
      <alignment horizontal="center" vertical="center"/>
    </xf>
    <xf numFmtId="0" fontId="56" fillId="4" borderId="24" xfId="0" applyFont="1" applyFill="1" applyBorder="1" applyAlignment="1">
      <alignment horizontal="center" vertical="center"/>
    </xf>
    <xf numFmtId="0" fontId="56" fillId="4" borderId="25" xfId="0" applyFont="1" applyFill="1" applyBorder="1" applyAlignment="1">
      <alignment horizontal="center" vertical="center"/>
    </xf>
    <xf numFmtId="0" fontId="54" fillId="7" borderId="26" xfId="0" applyFont="1" applyFill="1" applyBorder="1" applyAlignment="1">
      <alignment vertical="center"/>
    </xf>
    <xf numFmtId="0" fontId="54" fillId="3" borderId="31" xfId="0" applyFont="1" applyFill="1" applyBorder="1" applyAlignment="1">
      <alignment horizontal="center" vertical="center" wrapText="1"/>
    </xf>
    <xf numFmtId="4" fontId="56" fillId="4" borderId="30" xfId="0" applyNumberFormat="1" applyFont="1" applyFill="1" applyBorder="1" applyAlignment="1">
      <alignment vertical="center"/>
    </xf>
    <xf numFmtId="4" fontId="56" fillId="6" borderId="62" xfId="0" applyNumberFormat="1" applyFont="1" applyFill="1" applyBorder="1" applyAlignment="1">
      <alignment vertical="center"/>
    </xf>
    <xf numFmtId="4" fontId="56" fillId="4" borderId="62" xfId="0" applyNumberFormat="1" applyFont="1" applyFill="1" applyBorder="1" applyAlignment="1">
      <alignment vertical="center"/>
    </xf>
    <xf numFmtId="4" fontId="56" fillId="4" borderId="31" xfId="0" applyNumberFormat="1" applyFont="1" applyFill="1" applyBorder="1" applyAlignment="1">
      <alignment vertical="center"/>
    </xf>
    <xf numFmtId="4" fontId="54" fillId="7" borderId="32" xfId="0" applyNumberFormat="1" applyFont="1" applyFill="1" applyBorder="1" applyAlignment="1">
      <alignment vertical="center"/>
    </xf>
    <xf numFmtId="3" fontId="56" fillId="4" borderId="9" xfId="0" applyNumberFormat="1" applyFont="1" applyFill="1" applyBorder="1" applyAlignment="1">
      <alignment horizontal="right" vertical="center"/>
    </xf>
    <xf numFmtId="0" fontId="32" fillId="4" borderId="23" xfId="0" applyFont="1" applyFill="1" applyBorder="1" applyAlignment="1">
      <alignment horizontal="center" vertical="center"/>
    </xf>
    <xf numFmtId="0" fontId="32" fillId="6" borderId="25" xfId="0" applyFont="1" applyFill="1" applyBorder="1" applyAlignment="1">
      <alignment horizontal="center" vertical="center"/>
    </xf>
    <xf numFmtId="0" fontId="32" fillId="6" borderId="9" xfId="0" applyFont="1" applyFill="1" applyBorder="1" applyAlignment="1">
      <alignment vertical="center"/>
    </xf>
    <xf numFmtId="168" fontId="32" fillId="6" borderId="9" xfId="0" applyNumberFormat="1" applyFont="1" applyFill="1" applyBorder="1" applyAlignment="1">
      <alignment vertical="center"/>
    </xf>
    <xf numFmtId="169" fontId="32" fillId="6" borderId="9" xfId="0" applyNumberFormat="1" applyFont="1" applyFill="1" applyBorder="1" applyAlignment="1">
      <alignment vertical="center"/>
    </xf>
    <xf numFmtId="169" fontId="32" fillId="6" borderId="31" xfId="0" applyNumberFormat="1" applyFont="1" applyFill="1" applyBorder="1" applyAlignment="1">
      <alignment vertical="center"/>
    </xf>
    <xf numFmtId="0" fontId="19" fillId="7" borderId="26" xfId="0" applyFont="1" applyFill="1" applyBorder="1" applyAlignment="1">
      <alignment horizontal="center" vertical="center"/>
    </xf>
    <xf numFmtId="0" fontId="33" fillId="14" borderId="0" xfId="0" applyFont="1" applyFill="1" applyAlignment="1">
      <alignment vertical="center"/>
    </xf>
    <xf numFmtId="0" fontId="21" fillId="14" borderId="0" xfId="0" applyFont="1" applyFill="1" applyAlignment="1">
      <alignment vertical="center"/>
    </xf>
    <xf numFmtId="2" fontId="55" fillId="0" borderId="0" xfId="0" applyNumberFormat="1" applyFont="1"/>
    <xf numFmtId="2" fontId="56" fillId="4" borderId="7" xfId="0" applyNumberFormat="1" applyFont="1" applyFill="1" applyBorder="1" applyAlignment="1">
      <alignment vertical="center"/>
    </xf>
    <xf numFmtId="2" fontId="56" fillId="6" borderId="1" xfId="0" applyNumberFormat="1" applyFont="1" applyFill="1" applyBorder="1" applyAlignment="1">
      <alignment vertical="center"/>
    </xf>
    <xf numFmtId="2" fontId="56" fillId="4" borderId="1" xfId="0" applyNumberFormat="1" applyFont="1" applyFill="1" applyBorder="1" applyAlignment="1">
      <alignment vertical="center"/>
    </xf>
    <xf numFmtId="0" fontId="56" fillId="6" borderId="9" xfId="0" applyFont="1" applyFill="1" applyBorder="1" applyAlignment="1">
      <alignment vertical="center"/>
    </xf>
    <xf numFmtId="3" fontId="56" fillId="6" borderId="9" xfId="0" applyNumberFormat="1" applyFont="1" applyFill="1" applyBorder="1" applyAlignment="1">
      <alignment vertical="center"/>
    </xf>
    <xf numFmtId="2" fontId="56" fillId="6" borderId="9" xfId="0" applyNumberFormat="1" applyFont="1" applyFill="1" applyBorder="1" applyAlignment="1">
      <alignment vertical="center"/>
    </xf>
    <xf numFmtId="0" fontId="56" fillId="4" borderId="23" xfId="0" applyFont="1" applyFill="1" applyBorder="1" applyAlignment="1">
      <alignment horizontal="center" vertical="center"/>
    </xf>
    <xf numFmtId="0" fontId="56" fillId="6" borderId="25" xfId="0" applyFont="1" applyFill="1" applyBorder="1" applyAlignment="1">
      <alignment horizontal="center" vertical="center"/>
    </xf>
    <xf numFmtId="0" fontId="54" fillId="7" borderId="26" xfId="0" applyFont="1" applyFill="1" applyBorder="1" applyAlignment="1">
      <alignment horizontal="center" vertical="center"/>
    </xf>
    <xf numFmtId="2" fontId="56" fillId="4" borderId="30" xfId="0" applyNumberFormat="1" applyFont="1" applyFill="1" applyBorder="1" applyAlignment="1">
      <alignment vertical="center"/>
    </xf>
    <xf numFmtId="2" fontId="56" fillId="6" borderId="62" xfId="0" applyNumberFormat="1" applyFont="1" applyFill="1" applyBorder="1" applyAlignment="1">
      <alignment vertical="center"/>
    </xf>
    <xf numFmtId="2" fontId="56" fillId="4" borderId="62" xfId="0" applyNumberFormat="1" applyFont="1" applyFill="1" applyBorder="1" applyAlignment="1">
      <alignment vertical="center"/>
    </xf>
    <xf numFmtId="2" fontId="56" fillId="6" borderId="31" xfId="0" applyNumberFormat="1" applyFont="1" applyFill="1" applyBorder="1" applyAlignment="1">
      <alignment vertical="center"/>
    </xf>
    <xf numFmtId="3" fontId="32" fillId="4" borderId="23" xfId="0" applyNumberFormat="1" applyFont="1" applyFill="1" applyBorder="1" applyAlignment="1">
      <alignment horizontal="center" vertical="center"/>
    </xf>
    <xf numFmtId="3" fontId="32" fillId="6" borderId="24" xfId="0" applyNumberFormat="1" applyFont="1" applyFill="1" applyBorder="1" applyAlignment="1">
      <alignment horizontal="center" vertical="center"/>
    </xf>
    <xf numFmtId="3" fontId="32" fillId="4" borderId="24" xfId="0" applyNumberFormat="1" applyFont="1" applyFill="1" applyBorder="1" applyAlignment="1">
      <alignment horizontal="center" vertical="center"/>
    </xf>
    <xf numFmtId="3" fontId="32" fillId="6" borderId="25" xfId="0" applyNumberFormat="1" applyFont="1" applyFill="1" applyBorder="1" applyAlignment="1">
      <alignment horizontal="center" vertical="center"/>
    </xf>
    <xf numFmtId="0" fontId="33" fillId="19" borderId="0" xfId="0" applyFont="1" applyFill="1"/>
    <xf numFmtId="0" fontId="33" fillId="0" borderId="0" xfId="0" applyFont="1"/>
    <xf numFmtId="176" fontId="0" fillId="0" borderId="0" xfId="0" applyNumberFormat="1"/>
    <xf numFmtId="3" fontId="56" fillId="4" borderId="23" xfId="0" applyNumberFormat="1" applyFont="1" applyFill="1" applyBorder="1" applyAlignment="1">
      <alignment horizontal="center" vertical="center"/>
    </xf>
    <xf numFmtId="3" fontId="56" fillId="4" borderId="58" xfId="0" applyNumberFormat="1" applyFont="1" applyFill="1" applyBorder="1"/>
    <xf numFmtId="169" fontId="56" fillId="4" borderId="58" xfId="0" applyNumberFormat="1" applyFont="1" applyFill="1" applyBorder="1" applyAlignment="1">
      <alignment vertical="center"/>
    </xf>
    <xf numFmtId="169" fontId="56" fillId="4" borderId="7" xfId="0" applyNumberFormat="1" applyFont="1" applyFill="1" applyBorder="1" applyAlignment="1">
      <alignment vertical="center"/>
    </xf>
    <xf numFmtId="3" fontId="56" fillId="6" borderId="24" xfId="0" applyNumberFormat="1" applyFont="1" applyFill="1" applyBorder="1" applyAlignment="1">
      <alignment horizontal="center" vertical="center"/>
    </xf>
    <xf numFmtId="3" fontId="56" fillId="6" borderId="1" xfId="0" applyNumberFormat="1" applyFont="1" applyFill="1" applyBorder="1"/>
    <xf numFmtId="169" fontId="56" fillId="6" borderId="1" xfId="0" applyNumberFormat="1" applyFont="1" applyFill="1" applyBorder="1" applyAlignment="1">
      <alignment vertical="center"/>
    </xf>
    <xf numFmtId="3" fontId="56" fillId="4" borderId="24" xfId="0" applyNumberFormat="1" applyFont="1" applyFill="1" applyBorder="1" applyAlignment="1">
      <alignment horizontal="center" vertical="center"/>
    </xf>
    <xf numFmtId="3" fontId="56" fillId="4" borderId="1" xfId="0" applyNumberFormat="1" applyFont="1" applyFill="1" applyBorder="1"/>
    <xf numFmtId="169" fontId="56" fillId="4" borderId="1" xfId="0" applyNumberFormat="1" applyFont="1" applyFill="1" applyBorder="1" applyAlignment="1">
      <alignment vertical="center"/>
    </xf>
    <xf numFmtId="3" fontId="56" fillId="6" borderId="25" xfId="0" applyNumberFormat="1" applyFont="1" applyFill="1" applyBorder="1" applyAlignment="1">
      <alignment horizontal="center" vertical="center"/>
    </xf>
    <xf numFmtId="3" fontId="56" fillId="6" borderId="9" xfId="0" applyNumberFormat="1" applyFont="1" applyFill="1" applyBorder="1"/>
    <xf numFmtId="169" fontId="56" fillId="6" borderId="9" xfId="0" applyNumberFormat="1" applyFont="1" applyFill="1" applyBorder="1" applyAlignment="1">
      <alignment vertical="center"/>
    </xf>
    <xf numFmtId="169" fontId="54" fillId="7" borderId="27" xfId="0" applyNumberFormat="1" applyFont="1" applyFill="1" applyBorder="1" applyAlignment="1">
      <alignment vertical="center"/>
    </xf>
    <xf numFmtId="3" fontId="0" fillId="4" borderId="58" xfId="0" applyNumberFormat="1" applyFill="1" applyBorder="1"/>
    <xf numFmtId="3" fontId="0" fillId="6" borderId="1" xfId="0" applyNumberFormat="1" applyFill="1" applyBorder="1"/>
    <xf numFmtId="3" fontId="0" fillId="4" borderId="1" xfId="0" applyNumberFormat="1" applyFill="1" applyBorder="1"/>
    <xf numFmtId="3" fontId="0" fillId="6" borderId="9" xfId="0" applyNumberFormat="1" applyFill="1" applyBorder="1"/>
    <xf numFmtId="3" fontId="0" fillId="4" borderId="0" xfId="0" applyNumberFormat="1" applyFill="1"/>
    <xf numFmtId="169" fontId="56" fillId="4" borderId="30" xfId="0" applyNumberFormat="1" applyFont="1" applyFill="1" applyBorder="1" applyAlignment="1">
      <alignment vertical="center"/>
    </xf>
    <xf numFmtId="169" fontId="56" fillId="6" borderId="62" xfId="0" applyNumberFormat="1" applyFont="1" applyFill="1" applyBorder="1" applyAlignment="1">
      <alignment vertical="center"/>
    </xf>
    <xf numFmtId="169" fontId="56" fillId="4" borderId="62" xfId="0" applyNumberFormat="1" applyFont="1" applyFill="1" applyBorder="1" applyAlignment="1">
      <alignment vertical="center"/>
    </xf>
    <xf numFmtId="169" fontId="56" fillId="6" borderId="31" xfId="0" applyNumberFormat="1" applyFont="1" applyFill="1" applyBorder="1" applyAlignment="1">
      <alignment vertical="center"/>
    </xf>
    <xf numFmtId="169" fontId="54" fillId="7" borderId="32" xfId="0" applyNumberFormat="1" applyFont="1" applyFill="1" applyBorder="1" applyAlignment="1">
      <alignment vertical="center"/>
    </xf>
    <xf numFmtId="0" fontId="54" fillId="7" borderId="27" xfId="0" applyFont="1" applyFill="1" applyBorder="1" applyAlignment="1">
      <alignment horizontal="center" vertical="center"/>
    </xf>
    <xf numFmtId="0" fontId="19" fillId="3" borderId="1" xfId="0" applyFont="1" applyFill="1" applyBorder="1" applyAlignment="1">
      <alignment horizontal="center" vertical="center"/>
    </xf>
    <xf numFmtId="0" fontId="16" fillId="4" borderId="7" xfId="1" applyNumberFormat="1" applyFont="1" applyFill="1" applyBorder="1" applyAlignment="1">
      <alignment horizontal="center" vertical="center"/>
    </xf>
    <xf numFmtId="169" fontId="16" fillId="4" borderId="7" xfId="1" applyNumberFormat="1" applyFont="1" applyFill="1" applyBorder="1" applyAlignment="1">
      <alignment vertical="center"/>
    </xf>
    <xf numFmtId="0" fontId="16" fillId="6" borderId="1" xfId="1" applyNumberFormat="1" applyFont="1" applyFill="1" applyBorder="1" applyAlignment="1">
      <alignment horizontal="center" vertical="center"/>
    </xf>
    <xf numFmtId="169" fontId="16" fillId="6" borderId="1" xfId="1" applyNumberFormat="1" applyFont="1" applyFill="1" applyBorder="1" applyAlignment="1">
      <alignment vertical="center"/>
    </xf>
    <xf numFmtId="168" fontId="32" fillId="6" borderId="7" xfId="0" applyNumberFormat="1" applyFont="1" applyFill="1" applyBorder="1" applyAlignment="1">
      <alignment vertical="center"/>
    </xf>
    <xf numFmtId="0" fontId="16" fillId="4" borderId="1" xfId="1" applyNumberFormat="1" applyFont="1" applyFill="1" applyBorder="1" applyAlignment="1">
      <alignment horizontal="center" vertical="center"/>
    </xf>
    <xf numFmtId="0" fontId="16" fillId="4" borderId="9" xfId="1" applyNumberFormat="1" applyFont="1" applyFill="1" applyBorder="1" applyAlignment="1">
      <alignment horizontal="center" vertical="center"/>
    </xf>
    <xf numFmtId="169" fontId="16" fillId="4" borderId="9" xfId="1" applyNumberFormat="1" applyFont="1" applyFill="1" applyBorder="1" applyAlignment="1">
      <alignment vertical="center"/>
    </xf>
    <xf numFmtId="167" fontId="19" fillId="7" borderId="7" xfId="1" applyNumberFormat="1" applyFont="1" applyFill="1" applyBorder="1" applyAlignment="1">
      <alignment vertical="center"/>
    </xf>
    <xf numFmtId="168" fontId="19" fillId="7" borderId="7" xfId="0" applyNumberFormat="1" applyFont="1" applyFill="1" applyBorder="1" applyAlignment="1">
      <alignment vertical="center"/>
    </xf>
    <xf numFmtId="169" fontId="19" fillId="7" borderId="7" xfId="1" applyNumberFormat="1" applyFont="1" applyFill="1" applyBorder="1" applyAlignment="1">
      <alignment vertical="center"/>
    </xf>
    <xf numFmtId="0" fontId="57" fillId="14" borderId="0" xfId="0" applyFont="1" applyFill="1" applyAlignment="1">
      <alignment vertical="center"/>
    </xf>
    <xf numFmtId="0" fontId="43" fillId="10" borderId="0" xfId="0" applyFont="1" applyFill="1" applyAlignment="1">
      <alignment vertical="center"/>
    </xf>
    <xf numFmtId="0" fontId="58" fillId="10" borderId="0" xfId="0" applyFont="1" applyFill="1" applyAlignment="1">
      <alignment vertical="center"/>
    </xf>
    <xf numFmtId="3" fontId="57" fillId="10" borderId="0" xfId="0" applyNumberFormat="1" applyFont="1" applyFill="1" applyAlignment="1">
      <alignment vertical="center"/>
    </xf>
    <xf numFmtId="3" fontId="57" fillId="14" borderId="0" xfId="0" applyNumberFormat="1" applyFont="1" applyFill="1" applyAlignment="1">
      <alignment vertical="center"/>
    </xf>
    <xf numFmtId="43" fontId="0" fillId="0" borderId="0" xfId="1" applyFont="1"/>
    <xf numFmtId="1" fontId="0" fillId="0" borderId="0" xfId="0" applyNumberFormat="1"/>
    <xf numFmtId="0" fontId="1" fillId="4" borderId="23" xfId="1" applyNumberFormat="1" applyFont="1" applyFill="1" applyBorder="1" applyAlignment="1">
      <alignment horizontal="center" vertical="center"/>
    </xf>
    <xf numFmtId="0" fontId="0" fillId="4" borderId="58" xfId="0" applyFill="1" applyBorder="1"/>
    <xf numFmtId="169" fontId="1" fillId="4" borderId="58" xfId="1" applyNumberFormat="1" applyFont="1" applyFill="1" applyBorder="1" applyAlignment="1">
      <alignment vertical="center"/>
    </xf>
    <xf numFmtId="0" fontId="1" fillId="6" borderId="24" xfId="1" applyNumberFormat="1" applyFont="1" applyFill="1" applyBorder="1" applyAlignment="1">
      <alignment horizontal="center" vertical="center"/>
    </xf>
    <xf numFmtId="0" fontId="0" fillId="6" borderId="1" xfId="0" applyFill="1" applyBorder="1"/>
    <xf numFmtId="169" fontId="1" fillId="6" borderId="1" xfId="1" applyNumberFormat="1" applyFont="1" applyFill="1" applyBorder="1" applyAlignment="1">
      <alignment vertical="center"/>
    </xf>
    <xf numFmtId="0" fontId="1" fillId="4" borderId="24" xfId="1" applyNumberFormat="1" applyFont="1" applyFill="1" applyBorder="1" applyAlignment="1">
      <alignment horizontal="center" vertical="center"/>
    </xf>
    <xf numFmtId="0" fontId="0" fillId="4" borderId="1" xfId="0" applyFill="1" applyBorder="1"/>
    <xf numFmtId="169" fontId="1" fillId="4" borderId="1" xfId="1" applyNumberFormat="1" applyFont="1" applyFill="1" applyBorder="1" applyAlignment="1">
      <alignment vertical="center"/>
    </xf>
    <xf numFmtId="167" fontId="54" fillId="7" borderId="26" xfId="1" applyNumberFormat="1" applyFont="1" applyFill="1" applyBorder="1" applyAlignment="1">
      <alignment vertical="center"/>
    </xf>
    <xf numFmtId="167" fontId="54" fillId="7" borderId="27" xfId="1" applyNumberFormat="1" applyFont="1" applyFill="1" applyBorder="1" applyAlignment="1">
      <alignment horizontal="left" vertical="center"/>
    </xf>
    <xf numFmtId="177" fontId="54" fillId="7" borderId="27" xfId="0" applyNumberFormat="1" applyFont="1" applyFill="1" applyBorder="1" applyAlignment="1">
      <alignment vertical="center"/>
    </xf>
    <xf numFmtId="169" fontId="54" fillId="7" borderId="27" xfId="1" applyNumberFormat="1" applyFont="1" applyFill="1" applyBorder="1" applyAlignment="1">
      <alignment vertical="center"/>
    </xf>
    <xf numFmtId="169" fontId="1" fillId="4" borderId="7" xfId="1" applyNumberFormat="1" applyFont="1" applyFill="1" applyBorder="1" applyAlignment="1">
      <alignment vertical="center"/>
    </xf>
    <xf numFmtId="177" fontId="56" fillId="4" borderId="7" xfId="0" applyNumberFormat="1" applyFont="1" applyFill="1" applyBorder="1" applyAlignment="1">
      <alignment vertical="center"/>
    </xf>
    <xf numFmtId="169" fontId="1" fillId="4" borderId="30" xfId="1" applyNumberFormat="1" applyFont="1" applyFill="1" applyBorder="1" applyAlignment="1">
      <alignment vertical="center"/>
    </xf>
    <xf numFmtId="177" fontId="56" fillId="6" borderId="7" xfId="0" applyNumberFormat="1" applyFont="1" applyFill="1" applyBorder="1" applyAlignment="1">
      <alignment vertical="center"/>
    </xf>
    <xf numFmtId="169" fontId="1" fillId="6" borderId="62" xfId="1" applyNumberFormat="1" applyFont="1" applyFill="1" applyBorder="1" applyAlignment="1">
      <alignment vertical="center"/>
    </xf>
    <xf numFmtId="169" fontId="54" fillId="7" borderId="32" xfId="1" applyNumberFormat="1" applyFont="1" applyFill="1" applyBorder="1" applyAlignment="1">
      <alignment vertical="center"/>
    </xf>
    <xf numFmtId="169" fontId="1" fillId="6" borderId="9" xfId="1" applyNumberFormat="1" applyFont="1" applyFill="1" applyBorder="1" applyAlignment="1">
      <alignment vertical="center"/>
    </xf>
    <xf numFmtId="3" fontId="0" fillId="4" borderId="58" xfId="0" applyNumberFormat="1" applyFill="1" applyBorder="1" applyAlignment="1">
      <alignment vertical="center"/>
    </xf>
    <xf numFmtId="3" fontId="0" fillId="6" borderId="1" xfId="0" applyNumberFormat="1" applyFill="1" applyBorder="1" applyAlignment="1">
      <alignment vertical="center"/>
    </xf>
    <xf numFmtId="3" fontId="0" fillId="4" borderId="1" xfId="0" applyNumberFormat="1" applyFill="1" applyBorder="1" applyAlignment="1">
      <alignment vertical="center"/>
    </xf>
    <xf numFmtId="3" fontId="0" fillId="6" borderId="13" xfId="0" applyNumberFormat="1" applyFill="1" applyBorder="1" applyAlignment="1">
      <alignment vertical="center"/>
    </xf>
    <xf numFmtId="169" fontId="1" fillId="6" borderId="13" xfId="1" applyNumberFormat="1" applyFont="1" applyFill="1" applyBorder="1" applyAlignment="1">
      <alignment vertical="center"/>
    </xf>
    <xf numFmtId="177" fontId="54" fillId="7" borderId="64" xfId="0" applyNumberFormat="1" applyFont="1" applyFill="1" applyBorder="1" applyAlignment="1">
      <alignment vertical="center"/>
    </xf>
    <xf numFmtId="169" fontId="54" fillId="7" borderId="64" xfId="1" applyNumberFormat="1" applyFont="1" applyFill="1" applyBorder="1" applyAlignment="1">
      <alignment vertical="center"/>
    </xf>
    <xf numFmtId="3" fontId="0" fillId="4" borderId="13" xfId="0" applyNumberFormat="1" applyFill="1" applyBorder="1" applyAlignment="1">
      <alignment vertical="center"/>
    </xf>
    <xf numFmtId="169" fontId="1" fillId="4" borderId="13" xfId="1" applyNumberFormat="1" applyFont="1" applyFill="1" applyBorder="1" applyAlignment="1">
      <alignment vertical="center"/>
    </xf>
    <xf numFmtId="169" fontId="1" fillId="6" borderId="7" xfId="1" applyNumberFormat="1" applyFont="1" applyFill="1" applyBorder="1" applyAlignment="1">
      <alignment vertical="center"/>
    </xf>
    <xf numFmtId="169" fontId="1" fillId="6" borderId="30" xfId="1" applyNumberFormat="1" applyFont="1" applyFill="1" applyBorder="1" applyAlignment="1">
      <alignment vertical="center"/>
    </xf>
    <xf numFmtId="0" fontId="0" fillId="4" borderId="58" xfId="0" applyFill="1" applyBorder="1" applyAlignment="1">
      <alignment vertical="center"/>
    </xf>
    <xf numFmtId="3" fontId="59" fillId="4" borderId="58" xfId="0" applyNumberFormat="1" applyFont="1" applyFill="1" applyBorder="1" applyAlignment="1">
      <alignment vertical="center"/>
    </xf>
    <xf numFmtId="0" fontId="0" fillId="6" borderId="1" xfId="0" applyFill="1" applyBorder="1" applyAlignment="1">
      <alignment vertical="center"/>
    </xf>
    <xf numFmtId="3" fontId="59" fillId="6" borderId="1" xfId="0" applyNumberFormat="1" applyFont="1" applyFill="1" applyBorder="1" applyAlignment="1">
      <alignment vertical="center"/>
    </xf>
    <xf numFmtId="0" fontId="0" fillId="4" borderId="1" xfId="0" applyFill="1" applyBorder="1" applyAlignment="1">
      <alignment vertical="center"/>
    </xf>
    <xf numFmtId="3" fontId="59" fillId="4" borderId="1" xfId="0" applyNumberFormat="1" applyFont="1" applyFill="1" applyBorder="1" applyAlignment="1">
      <alignment vertical="center"/>
    </xf>
    <xf numFmtId="0" fontId="1" fillId="4" borderId="79" xfId="1" applyNumberFormat="1" applyFont="1" applyFill="1" applyBorder="1" applyAlignment="1">
      <alignment horizontal="center" vertical="center"/>
    </xf>
    <xf numFmtId="0" fontId="0" fillId="4" borderId="13" xfId="0" applyFill="1" applyBorder="1" applyAlignment="1">
      <alignment vertical="center"/>
    </xf>
    <xf numFmtId="3" fontId="59" fillId="4" borderId="13" xfId="0" applyNumberFormat="1" applyFont="1" applyFill="1" applyBorder="1" applyAlignment="1">
      <alignment vertical="center"/>
    </xf>
    <xf numFmtId="167" fontId="54" fillId="7" borderId="63" xfId="1" applyNumberFormat="1" applyFont="1" applyFill="1" applyBorder="1" applyAlignment="1">
      <alignment vertical="center"/>
    </xf>
    <xf numFmtId="167" fontId="54" fillId="7" borderId="64" xfId="1" applyNumberFormat="1" applyFont="1" applyFill="1" applyBorder="1" applyAlignment="1">
      <alignment horizontal="left" vertical="center"/>
    </xf>
    <xf numFmtId="0" fontId="1" fillId="4" borderId="80" xfId="1" applyNumberFormat="1" applyFont="1" applyFill="1" applyBorder="1" applyAlignment="1">
      <alignment horizontal="center" vertical="center"/>
    </xf>
    <xf numFmtId="3" fontId="59" fillId="6" borderId="3" xfId="0" applyNumberFormat="1" applyFont="1" applyFill="1" applyBorder="1" applyAlignment="1">
      <alignment vertical="center"/>
    </xf>
    <xf numFmtId="0" fontId="59" fillId="4" borderId="58" xfId="0" applyFont="1" applyFill="1" applyBorder="1" applyAlignment="1">
      <alignment vertical="center"/>
    </xf>
    <xf numFmtId="169" fontId="34" fillId="4" borderId="58" xfId="1" applyNumberFormat="1" applyFont="1" applyFill="1" applyBorder="1" applyAlignment="1">
      <alignment vertical="center"/>
    </xf>
    <xf numFmtId="0" fontId="59" fillId="6" borderId="1" xfId="0" applyFont="1" applyFill="1" applyBorder="1" applyAlignment="1">
      <alignment vertical="center"/>
    </xf>
    <xf numFmtId="169" fontId="34" fillId="6" borderId="1" xfId="1" applyNumberFormat="1" applyFont="1" applyFill="1" applyBorder="1" applyAlignment="1">
      <alignment vertical="center"/>
    </xf>
    <xf numFmtId="0" fontId="59" fillId="4" borderId="1" xfId="0" applyFont="1" applyFill="1" applyBorder="1" applyAlignment="1">
      <alignment vertical="center"/>
    </xf>
    <xf numFmtId="169" fontId="34" fillId="4" borderId="1" xfId="1" applyNumberFormat="1" applyFont="1" applyFill="1" applyBorder="1" applyAlignment="1">
      <alignment vertical="center"/>
    </xf>
    <xf numFmtId="169" fontId="1" fillId="4" borderId="15" xfId="1" applyNumberFormat="1" applyFont="1" applyFill="1" applyBorder="1" applyAlignment="1">
      <alignment vertical="center"/>
    </xf>
    <xf numFmtId="177" fontId="56" fillId="4" borderId="15" xfId="0" applyNumberFormat="1" applyFont="1" applyFill="1" applyBorder="1" applyAlignment="1">
      <alignment vertical="center"/>
    </xf>
    <xf numFmtId="169" fontId="1" fillId="4" borderId="81" xfId="1" applyNumberFormat="1" applyFont="1" applyFill="1" applyBorder="1" applyAlignment="1">
      <alignment vertical="center"/>
    </xf>
    <xf numFmtId="169" fontId="54" fillId="7" borderId="65" xfId="1" applyNumberFormat="1" applyFont="1" applyFill="1" applyBorder="1" applyAlignment="1">
      <alignment vertical="center"/>
    </xf>
    <xf numFmtId="177" fontId="56" fillId="6" borderId="1" xfId="0" applyNumberFormat="1" applyFont="1" applyFill="1" applyBorder="1" applyAlignment="1">
      <alignment vertical="center"/>
    </xf>
    <xf numFmtId="169" fontId="34" fillId="4" borderId="7" xfId="1" applyNumberFormat="1" applyFont="1" applyFill="1" applyBorder="1" applyAlignment="1">
      <alignment vertical="center"/>
    </xf>
    <xf numFmtId="177" fontId="59" fillId="4" borderId="7" xfId="0" applyNumberFormat="1" applyFont="1" applyFill="1" applyBorder="1" applyAlignment="1">
      <alignment vertical="center"/>
    </xf>
    <xf numFmtId="169" fontId="34" fillId="4" borderId="30" xfId="1" applyNumberFormat="1" applyFont="1" applyFill="1" applyBorder="1" applyAlignment="1">
      <alignment vertical="center"/>
    </xf>
    <xf numFmtId="177" fontId="59" fillId="6" borderId="7" xfId="0" applyNumberFormat="1" applyFont="1" applyFill="1" applyBorder="1" applyAlignment="1">
      <alignment vertical="center"/>
    </xf>
    <xf numFmtId="169" fontId="34" fillId="6" borderId="62" xfId="1" applyNumberFormat="1" applyFont="1" applyFill="1" applyBorder="1" applyAlignment="1">
      <alignment vertical="center"/>
    </xf>
    <xf numFmtId="169" fontId="34" fillId="6" borderId="7" xfId="1" applyNumberFormat="1" applyFont="1" applyFill="1" applyBorder="1" applyAlignment="1">
      <alignment vertical="center"/>
    </xf>
    <xf numFmtId="169" fontId="34" fillId="6" borderId="30" xfId="1" applyNumberFormat="1" applyFont="1" applyFill="1" applyBorder="1" applyAlignment="1">
      <alignment vertical="center"/>
    </xf>
    <xf numFmtId="3" fontId="59" fillId="6" borderId="13" xfId="0" applyNumberFormat="1" applyFont="1" applyFill="1" applyBorder="1" applyAlignment="1">
      <alignment vertical="center"/>
    </xf>
    <xf numFmtId="169" fontId="34" fillId="6" borderId="13" xfId="1" applyNumberFormat="1" applyFont="1" applyFill="1" applyBorder="1" applyAlignment="1">
      <alignment vertical="center"/>
    </xf>
    <xf numFmtId="177" fontId="50" fillId="7" borderId="64" xfId="0" applyNumberFormat="1" applyFont="1" applyFill="1" applyBorder="1" applyAlignment="1">
      <alignment vertical="center"/>
    </xf>
    <xf numFmtId="169" fontId="50" fillId="7" borderId="64" xfId="1" applyNumberFormat="1" applyFont="1" applyFill="1" applyBorder="1" applyAlignment="1">
      <alignment vertical="center"/>
    </xf>
    <xf numFmtId="0" fontId="50" fillId="3" borderId="9" xfId="0" applyFont="1" applyFill="1" applyBorder="1" applyAlignment="1">
      <alignment horizontal="center" vertical="center" wrapText="1"/>
    </xf>
    <xf numFmtId="0" fontId="34" fillId="4" borderId="80" xfId="1" applyNumberFormat="1" applyFont="1" applyFill="1" applyBorder="1" applyAlignment="1">
      <alignment horizontal="center" vertical="center"/>
    </xf>
    <xf numFmtId="0" fontId="34" fillId="6" borderId="24" xfId="1" applyNumberFormat="1" applyFont="1" applyFill="1" applyBorder="1" applyAlignment="1">
      <alignment horizontal="center" vertical="center"/>
    </xf>
    <xf numFmtId="0" fontId="34" fillId="4" borderId="24" xfId="1" applyNumberFormat="1" applyFont="1" applyFill="1" applyBorder="1" applyAlignment="1">
      <alignment horizontal="center" vertical="center"/>
    </xf>
    <xf numFmtId="167" fontId="50" fillId="7" borderId="26" xfId="1" applyNumberFormat="1" applyFont="1" applyFill="1" applyBorder="1" applyAlignment="1">
      <alignment vertical="center"/>
    </xf>
    <xf numFmtId="167" fontId="50" fillId="7" borderId="27" xfId="1" applyNumberFormat="1" applyFont="1" applyFill="1" applyBorder="1" applyAlignment="1">
      <alignment horizontal="left" vertical="center"/>
    </xf>
    <xf numFmtId="177" fontId="50" fillId="7" borderId="27" xfId="0" applyNumberFormat="1" applyFont="1" applyFill="1" applyBorder="1" applyAlignment="1">
      <alignment vertical="center"/>
    </xf>
    <xf numFmtId="169" fontId="50" fillId="7" borderId="27" xfId="1" applyNumberFormat="1" applyFont="1" applyFill="1" applyBorder="1" applyAlignment="1">
      <alignment vertical="center"/>
    </xf>
    <xf numFmtId="0" fontId="59" fillId="4" borderId="13" xfId="0" applyFont="1" applyFill="1" applyBorder="1" applyAlignment="1">
      <alignment vertical="center"/>
    </xf>
    <xf numFmtId="169" fontId="34" fillId="4" borderId="13" xfId="1" applyNumberFormat="1" applyFont="1" applyFill="1" applyBorder="1" applyAlignment="1">
      <alignment vertical="center"/>
    </xf>
    <xf numFmtId="169" fontId="50" fillId="7" borderId="32" xfId="1" applyNumberFormat="1" applyFont="1" applyFill="1" applyBorder="1" applyAlignment="1">
      <alignment vertical="center"/>
    </xf>
    <xf numFmtId="0" fontId="50" fillId="3" borderId="31" xfId="0" applyFont="1" applyFill="1" applyBorder="1" applyAlignment="1">
      <alignment horizontal="center" vertical="center" wrapText="1"/>
    </xf>
    <xf numFmtId="169" fontId="34" fillId="4" borderId="62" xfId="1" applyNumberFormat="1" applyFont="1" applyFill="1" applyBorder="1" applyAlignment="1">
      <alignment vertical="center"/>
    </xf>
    <xf numFmtId="0" fontId="59" fillId="4" borderId="58" xfId="0" applyFont="1" applyFill="1" applyBorder="1"/>
    <xf numFmtId="3" fontId="59" fillId="4" borderId="58" xfId="0" applyNumberFormat="1" applyFont="1" applyFill="1" applyBorder="1"/>
    <xf numFmtId="0" fontId="59" fillId="6" borderId="1" xfId="0" applyFont="1" applyFill="1" applyBorder="1"/>
    <xf numFmtId="3" fontId="59" fillId="6" borderId="13" xfId="0" applyNumberFormat="1" applyFont="1" applyFill="1" applyBorder="1"/>
    <xf numFmtId="0" fontId="13" fillId="3" borderId="61" xfId="0" applyFont="1" applyFill="1" applyBorder="1" applyAlignment="1">
      <alignment horizontal="center" vertical="center"/>
    </xf>
    <xf numFmtId="3" fontId="15" fillId="4" borderId="24" xfId="0" applyNumberFormat="1" applyFont="1" applyFill="1" applyBorder="1" applyAlignment="1">
      <alignment horizontal="center" vertical="center"/>
    </xf>
    <xf numFmtId="0" fontId="15" fillId="4" borderId="1" xfId="0" applyFont="1" applyFill="1" applyBorder="1" applyAlignment="1">
      <alignment horizontal="center" vertical="center"/>
    </xf>
    <xf numFmtId="177" fontId="15" fillId="4" borderId="1" xfId="0" applyNumberFormat="1" applyFont="1" applyFill="1" applyBorder="1" applyAlignment="1">
      <alignment vertical="center"/>
    </xf>
    <xf numFmtId="178" fontId="15" fillId="4" borderId="1" xfId="0" applyNumberFormat="1" applyFont="1" applyFill="1" applyBorder="1" applyAlignment="1">
      <alignment vertical="center"/>
    </xf>
    <xf numFmtId="178" fontId="15" fillId="4" borderId="62" xfId="0" applyNumberFormat="1" applyFont="1" applyFill="1" applyBorder="1" applyAlignment="1">
      <alignment vertical="center"/>
    </xf>
    <xf numFmtId="3" fontId="15" fillId="6" borderId="24" xfId="0" applyNumberFormat="1" applyFont="1" applyFill="1" applyBorder="1" applyAlignment="1">
      <alignment horizontal="center" vertical="center"/>
    </xf>
    <xf numFmtId="177" fontId="15" fillId="6" borderId="1" xfId="0" applyNumberFormat="1" applyFont="1" applyFill="1" applyBorder="1" applyAlignment="1">
      <alignment vertical="center"/>
    </xf>
    <xf numFmtId="178" fontId="15" fillId="6" borderId="1" xfId="0" applyNumberFormat="1" applyFont="1" applyFill="1" applyBorder="1" applyAlignment="1">
      <alignment vertical="center"/>
    </xf>
    <xf numFmtId="178" fontId="15" fillId="6" borderId="62" xfId="0" applyNumberFormat="1" applyFont="1" applyFill="1" applyBorder="1" applyAlignment="1">
      <alignment vertical="center"/>
    </xf>
    <xf numFmtId="0" fontId="15" fillId="6" borderId="1" xfId="0" applyFont="1" applyFill="1" applyBorder="1" applyAlignment="1">
      <alignment horizontal="center" vertical="center"/>
    </xf>
    <xf numFmtId="3" fontId="15" fillId="6" borderId="25" xfId="0" applyNumberFormat="1" applyFont="1" applyFill="1" applyBorder="1" applyAlignment="1">
      <alignment horizontal="center" vertical="center"/>
    </xf>
    <xf numFmtId="0" fontId="15" fillId="6" borderId="9" xfId="0" applyFont="1" applyFill="1" applyBorder="1" applyAlignment="1">
      <alignment horizontal="center" vertical="center"/>
    </xf>
    <xf numFmtId="177" fontId="15" fillId="6" borderId="9" xfId="0" applyNumberFormat="1" applyFont="1" applyFill="1" applyBorder="1" applyAlignment="1">
      <alignment vertical="center"/>
    </xf>
    <xf numFmtId="178" fontId="15" fillId="6" borderId="9" xfId="0" applyNumberFormat="1" applyFont="1" applyFill="1" applyBorder="1" applyAlignment="1">
      <alignment vertical="center"/>
    </xf>
    <xf numFmtId="178" fontId="15" fillId="6" borderId="31" xfId="0" applyNumberFormat="1" applyFont="1" applyFill="1" applyBorder="1" applyAlignment="1">
      <alignment vertical="center"/>
    </xf>
    <xf numFmtId="0" fontId="13" fillId="7" borderId="26" xfId="0" applyFont="1" applyFill="1" applyBorder="1" applyAlignment="1">
      <alignment vertical="center"/>
    </xf>
    <xf numFmtId="0" fontId="13" fillId="7" borderId="27" xfId="0" applyFont="1" applyFill="1" applyBorder="1" applyAlignment="1">
      <alignment horizontal="center" vertical="center"/>
    </xf>
    <xf numFmtId="177" fontId="13" fillId="7" borderId="27" xfId="0" applyNumberFormat="1" applyFont="1" applyFill="1" applyBorder="1" applyAlignment="1">
      <alignment vertical="center"/>
    </xf>
    <xf numFmtId="178" fontId="13" fillId="7" borderId="27" xfId="0" applyNumberFormat="1" applyFont="1" applyFill="1" applyBorder="1" applyAlignment="1">
      <alignment vertical="center"/>
    </xf>
    <xf numFmtId="178" fontId="13" fillId="7" borderId="32" xfId="0" applyNumberFormat="1" applyFont="1" applyFill="1" applyBorder="1" applyAlignment="1">
      <alignment vertical="center"/>
    </xf>
    <xf numFmtId="0" fontId="59" fillId="14" borderId="0" xfId="0" applyFont="1" applyFill="1"/>
    <xf numFmtId="3" fontId="59" fillId="14" borderId="0" xfId="0" applyNumberFormat="1" applyFont="1" applyFill="1"/>
    <xf numFmtId="0" fontId="56" fillId="4" borderId="1" xfId="0" applyFont="1" applyFill="1" applyBorder="1" applyAlignment="1">
      <alignment horizontal="center" vertical="center"/>
    </xf>
    <xf numFmtId="0" fontId="56" fillId="6" borderId="1" xfId="0" applyFont="1" applyFill="1" applyBorder="1" applyAlignment="1">
      <alignment horizontal="center" vertical="center"/>
    </xf>
    <xf numFmtId="168" fontId="19" fillId="7" borderId="27" xfId="1" applyNumberFormat="1" applyFont="1" applyFill="1" applyBorder="1" applyAlignment="1">
      <alignment vertical="center"/>
    </xf>
    <xf numFmtId="168" fontId="0" fillId="0" borderId="0" xfId="0" applyNumberFormat="1"/>
    <xf numFmtId="0" fontId="54" fillId="3" borderId="1" xfId="0" applyFont="1" applyFill="1" applyBorder="1" applyAlignment="1">
      <alignment horizontal="center" vertical="center" wrapText="1"/>
    </xf>
    <xf numFmtId="0" fontId="54" fillId="3" borderId="7" xfId="0" applyFont="1" applyFill="1" applyBorder="1" applyAlignment="1">
      <alignment horizontal="center" vertical="center" wrapText="1"/>
    </xf>
    <xf numFmtId="3" fontId="56" fillId="4" borderId="1" xfId="0" applyNumberFormat="1" applyFont="1" applyFill="1" applyBorder="1" applyAlignment="1">
      <alignment horizontal="center" vertical="center"/>
    </xf>
    <xf numFmtId="177" fontId="56" fillId="4" borderId="1" xfId="0" applyNumberFormat="1" applyFont="1" applyFill="1" applyBorder="1" applyAlignment="1">
      <alignment vertical="center"/>
    </xf>
    <xf numFmtId="178" fontId="56" fillId="4" borderId="1" xfId="0" applyNumberFormat="1" applyFont="1" applyFill="1" applyBorder="1" applyAlignment="1">
      <alignment vertical="center"/>
    </xf>
    <xf numFmtId="3" fontId="56" fillId="6" borderId="1" xfId="0" applyNumberFormat="1" applyFont="1" applyFill="1" applyBorder="1" applyAlignment="1">
      <alignment horizontal="center" vertical="center"/>
    </xf>
    <xf numFmtId="178" fontId="56" fillId="6" borderId="1" xfId="0" applyNumberFormat="1" applyFont="1" applyFill="1" applyBorder="1" applyAlignment="1">
      <alignment vertical="center"/>
    </xf>
    <xf numFmtId="0" fontId="54" fillId="7" borderId="1" xfId="0" applyFont="1" applyFill="1" applyBorder="1" applyAlignment="1">
      <alignment vertical="center"/>
    </xf>
    <xf numFmtId="0" fontId="54" fillId="7" borderId="1" xfId="0" applyFont="1" applyFill="1" applyBorder="1" applyAlignment="1">
      <alignment horizontal="center" vertical="center"/>
    </xf>
    <xf numFmtId="177" fontId="54" fillId="7" borderId="1" xfId="0" applyNumberFormat="1" applyFont="1" applyFill="1" applyBorder="1" applyAlignment="1">
      <alignment vertical="center"/>
    </xf>
    <xf numFmtId="178" fontId="54" fillId="7" borderId="1" xfId="0" applyNumberFormat="1" applyFont="1" applyFill="1" applyBorder="1" applyAlignment="1">
      <alignment vertical="center"/>
    </xf>
    <xf numFmtId="0" fontId="15" fillId="4" borderId="1" xfId="0" applyFont="1" applyFill="1" applyBorder="1" applyAlignment="1">
      <alignment vertical="center"/>
    </xf>
    <xf numFmtId="168" fontId="15" fillId="4" borderId="1" xfId="1" applyNumberFormat="1" applyFont="1" applyFill="1" applyBorder="1" applyAlignment="1">
      <alignment vertical="center"/>
    </xf>
    <xf numFmtId="169" fontId="15" fillId="4" borderId="1" xfId="0" applyNumberFormat="1" applyFont="1" applyFill="1" applyBorder="1" applyAlignment="1">
      <alignment vertical="center"/>
    </xf>
    <xf numFmtId="0" fontId="15" fillId="6" borderId="1" xfId="0" applyFont="1" applyFill="1" applyBorder="1" applyAlignment="1">
      <alignment vertical="center"/>
    </xf>
    <xf numFmtId="168" fontId="15" fillId="6" borderId="1" xfId="1" applyNumberFormat="1" applyFont="1" applyFill="1" applyBorder="1" applyAlignment="1">
      <alignment vertical="center"/>
    </xf>
    <xf numFmtId="169" fontId="15" fillId="6" borderId="1" xfId="0" applyNumberFormat="1" applyFont="1" applyFill="1" applyBorder="1" applyAlignment="1">
      <alignment vertical="center"/>
    </xf>
    <xf numFmtId="0" fontId="15" fillId="4" borderId="13" xfId="0" applyFont="1" applyFill="1" applyBorder="1" applyAlignment="1">
      <alignment horizontal="center" vertical="center"/>
    </xf>
    <xf numFmtId="0" fontId="15" fillId="4" borderId="13" xfId="0" applyFont="1" applyFill="1" applyBorder="1" applyAlignment="1">
      <alignment vertical="center"/>
    </xf>
    <xf numFmtId="168" fontId="15" fillId="4" borderId="13" xfId="1" applyNumberFormat="1" applyFont="1" applyFill="1" applyBorder="1" applyAlignment="1">
      <alignment vertical="center"/>
    </xf>
    <xf numFmtId="169" fontId="15" fillId="4" borderId="13" xfId="0" applyNumberFormat="1" applyFont="1" applyFill="1" applyBorder="1" applyAlignment="1">
      <alignment vertical="center"/>
    </xf>
    <xf numFmtId="168" fontId="15" fillId="4" borderId="13" xfId="0" applyNumberFormat="1" applyFont="1" applyFill="1" applyBorder="1" applyAlignment="1">
      <alignment vertical="center"/>
    </xf>
    <xf numFmtId="0" fontId="15" fillId="6" borderId="9" xfId="0" applyFont="1" applyFill="1" applyBorder="1" applyAlignment="1">
      <alignment vertical="center"/>
    </xf>
    <xf numFmtId="168" fontId="15" fillId="6" borderId="9" xfId="1" applyNumberFormat="1" applyFont="1" applyFill="1" applyBorder="1" applyAlignment="1">
      <alignment vertical="center"/>
    </xf>
    <xf numFmtId="169" fontId="15" fillId="6" borderId="9" xfId="0" applyNumberFormat="1" applyFont="1" applyFill="1" applyBorder="1" applyAlignment="1">
      <alignment vertical="center"/>
    </xf>
    <xf numFmtId="168" fontId="15" fillId="6" borderId="9" xfId="0" applyNumberFormat="1" applyFont="1" applyFill="1" applyBorder="1" applyAlignment="1">
      <alignment vertical="center"/>
    </xf>
    <xf numFmtId="0" fontId="13" fillId="7" borderId="7" xfId="0" applyFont="1" applyFill="1" applyBorder="1" applyAlignment="1">
      <alignment vertical="center"/>
    </xf>
    <xf numFmtId="168" fontId="13" fillId="7" borderId="7" xfId="1" applyNumberFormat="1" applyFont="1" applyFill="1" applyBorder="1" applyAlignment="1">
      <alignment vertical="center"/>
    </xf>
    <xf numFmtId="167" fontId="46" fillId="14" borderId="0" xfId="2" applyNumberFormat="1" applyFont="1" applyFill="1" applyAlignment="1">
      <alignment vertical="center"/>
    </xf>
    <xf numFmtId="167" fontId="0" fillId="14" borderId="0" xfId="2" applyNumberFormat="1" applyFont="1" applyFill="1" applyAlignment="1">
      <alignment vertical="center"/>
    </xf>
    <xf numFmtId="167" fontId="0" fillId="14" borderId="0" xfId="0" applyNumberFormat="1" applyFill="1" applyAlignment="1">
      <alignment vertical="center"/>
    </xf>
    <xf numFmtId="168" fontId="56" fillId="4" borderId="7" xfId="1" applyNumberFormat="1" applyFont="1" applyFill="1" applyBorder="1" applyAlignment="1">
      <alignment vertical="center"/>
    </xf>
    <xf numFmtId="168" fontId="56" fillId="4" borderId="7" xfId="0" applyNumberFormat="1" applyFont="1" applyFill="1" applyBorder="1" applyAlignment="1">
      <alignment vertical="center"/>
    </xf>
    <xf numFmtId="168" fontId="56" fillId="6" borderId="1" xfId="1" applyNumberFormat="1" applyFont="1" applyFill="1" applyBorder="1" applyAlignment="1">
      <alignment vertical="center"/>
    </xf>
    <xf numFmtId="168" fontId="56" fillId="6" borderId="1" xfId="0" applyNumberFormat="1" applyFont="1" applyFill="1" applyBorder="1" applyAlignment="1">
      <alignment vertical="center"/>
    </xf>
    <xf numFmtId="168" fontId="56" fillId="4" borderId="1" xfId="1" applyNumberFormat="1" applyFont="1" applyFill="1" applyBorder="1" applyAlignment="1">
      <alignment vertical="center"/>
    </xf>
    <xf numFmtId="168" fontId="56" fillId="4" borderId="1" xfId="0" applyNumberFormat="1" applyFont="1" applyFill="1" applyBorder="1" applyAlignment="1">
      <alignment vertical="center"/>
    </xf>
    <xf numFmtId="0" fontId="56" fillId="6" borderId="82" xfId="0" applyFont="1" applyFill="1" applyBorder="1" applyAlignment="1">
      <alignment horizontal="center" vertical="center"/>
    </xf>
    <xf numFmtId="168" fontId="54" fillId="7" borderId="27" xfId="1" applyNumberFormat="1" applyFont="1" applyFill="1" applyBorder="1" applyAlignment="1">
      <alignment vertical="center"/>
    </xf>
    <xf numFmtId="168" fontId="54" fillId="7" borderId="27" xfId="0" applyNumberFormat="1" applyFont="1" applyFill="1" applyBorder="1" applyAlignment="1">
      <alignment vertical="center"/>
    </xf>
    <xf numFmtId="0" fontId="46" fillId="0" borderId="0" xfId="0" applyFont="1"/>
    <xf numFmtId="0" fontId="56" fillId="4" borderId="79" xfId="0" applyFont="1" applyFill="1" applyBorder="1" applyAlignment="1">
      <alignment horizontal="center" vertical="center"/>
    </xf>
    <xf numFmtId="0" fontId="56" fillId="4" borderId="13" xfId="0" applyFont="1" applyFill="1" applyBorder="1" applyAlignment="1">
      <alignment vertical="center"/>
    </xf>
    <xf numFmtId="168" fontId="56" fillId="4" borderId="13" xfId="1" applyNumberFormat="1" applyFont="1" applyFill="1" applyBorder="1" applyAlignment="1">
      <alignment vertical="center"/>
    </xf>
    <xf numFmtId="169" fontId="56" fillId="4" borderId="13" xfId="0" applyNumberFormat="1" applyFont="1" applyFill="1" applyBorder="1" applyAlignment="1">
      <alignment vertical="center"/>
    </xf>
    <xf numFmtId="168" fontId="56" fillId="4" borderId="13" xfId="0" applyNumberFormat="1" applyFont="1" applyFill="1" applyBorder="1" applyAlignment="1">
      <alignment vertical="center"/>
    </xf>
    <xf numFmtId="168" fontId="56" fillId="4" borderId="9" xfId="1" applyNumberFormat="1" applyFont="1" applyFill="1" applyBorder="1" applyAlignment="1">
      <alignment vertical="center"/>
    </xf>
    <xf numFmtId="169" fontId="56" fillId="4" borderId="9" xfId="0" applyNumberFormat="1" applyFont="1" applyFill="1" applyBorder="1" applyAlignment="1">
      <alignment vertical="center"/>
    </xf>
    <xf numFmtId="168" fontId="56" fillId="4" borderId="9" xfId="0" applyNumberFormat="1" applyFont="1" applyFill="1" applyBorder="1" applyAlignment="1">
      <alignment vertical="center"/>
    </xf>
    <xf numFmtId="0" fontId="54" fillId="3" borderId="84" xfId="0" applyFont="1" applyFill="1" applyBorder="1" applyAlignment="1">
      <alignment horizontal="center" vertical="center" wrapText="1"/>
    </xf>
    <xf numFmtId="0" fontId="54" fillId="3" borderId="78" xfId="0" applyFont="1" applyFill="1" applyBorder="1" applyAlignment="1">
      <alignment horizontal="center" vertical="center" wrapText="1"/>
    </xf>
    <xf numFmtId="169" fontId="56" fillId="4" borderId="85" xfId="0" applyNumberFormat="1" applyFont="1" applyFill="1" applyBorder="1" applyAlignment="1">
      <alignment vertical="center"/>
    </xf>
    <xf numFmtId="169" fontId="56" fillId="4" borderId="31" xfId="0" applyNumberFormat="1" applyFont="1" applyFill="1" applyBorder="1" applyAlignment="1">
      <alignment vertical="center"/>
    </xf>
    <xf numFmtId="0" fontId="56" fillId="6" borderId="79" xfId="0" applyFont="1" applyFill="1" applyBorder="1" applyAlignment="1">
      <alignment horizontal="center" vertical="center"/>
    </xf>
    <xf numFmtId="0" fontId="56" fillId="6" borderId="13" xfId="0" applyFont="1" applyFill="1" applyBorder="1" applyAlignment="1">
      <alignment vertical="center"/>
    </xf>
    <xf numFmtId="168" fontId="56" fillId="6" borderId="13" xfId="1" applyNumberFormat="1" applyFont="1" applyFill="1" applyBorder="1" applyAlignment="1">
      <alignment vertical="center"/>
    </xf>
    <xf numFmtId="169" fontId="56" fillId="6" borderId="13" xfId="0" applyNumberFormat="1" applyFont="1" applyFill="1" applyBorder="1" applyAlignment="1">
      <alignment vertical="center"/>
    </xf>
    <xf numFmtId="168" fontId="56" fillId="6" borderId="13" xfId="0" applyNumberFormat="1" applyFont="1" applyFill="1" applyBorder="1" applyAlignment="1">
      <alignment vertical="center"/>
    </xf>
    <xf numFmtId="169" fontId="56" fillId="6" borderId="85" xfId="0" applyNumberFormat="1" applyFont="1" applyFill="1" applyBorder="1" applyAlignment="1">
      <alignment vertical="center"/>
    </xf>
    <xf numFmtId="0" fontId="16" fillId="4" borderId="23" xfId="1" applyNumberFormat="1" applyFont="1" applyFill="1" applyBorder="1" applyAlignment="1">
      <alignment horizontal="center" vertical="center"/>
    </xf>
    <xf numFmtId="168" fontId="16" fillId="4" borderId="7" xfId="1" applyNumberFormat="1" applyFont="1" applyFill="1" applyBorder="1" applyAlignment="1">
      <alignment vertical="center"/>
    </xf>
    <xf numFmtId="168" fontId="16" fillId="4" borderId="7" xfId="0" applyNumberFormat="1" applyFont="1" applyFill="1" applyBorder="1" applyAlignment="1">
      <alignment vertical="center"/>
    </xf>
    <xf numFmtId="169" fontId="16" fillId="4" borderId="30" xfId="1" applyNumberFormat="1" applyFont="1" applyFill="1" applyBorder="1" applyAlignment="1">
      <alignment vertical="center"/>
    </xf>
    <xf numFmtId="0" fontId="16" fillId="6" borderId="24" xfId="1" applyNumberFormat="1" applyFont="1" applyFill="1" applyBorder="1" applyAlignment="1">
      <alignment horizontal="center" vertical="center"/>
    </xf>
    <xf numFmtId="168" fontId="16" fillId="6" borderId="1" xfId="1" applyNumberFormat="1" applyFont="1" applyFill="1" applyBorder="1" applyAlignment="1">
      <alignment vertical="center"/>
    </xf>
    <xf numFmtId="168" fontId="16" fillId="6" borderId="1" xfId="0" applyNumberFormat="1" applyFont="1" applyFill="1" applyBorder="1" applyAlignment="1">
      <alignment vertical="center"/>
    </xf>
    <xf numFmtId="169" fontId="16" fillId="6" borderId="62" xfId="1" applyNumberFormat="1" applyFont="1" applyFill="1" applyBorder="1" applyAlignment="1">
      <alignment vertical="center"/>
    </xf>
    <xf numFmtId="0" fontId="16" fillId="4" borderId="24" xfId="1" applyNumberFormat="1" applyFont="1" applyFill="1" applyBorder="1" applyAlignment="1">
      <alignment horizontal="center" vertical="center"/>
    </xf>
    <xf numFmtId="168" fontId="16" fillId="4" borderId="1" xfId="0" applyNumberFormat="1" applyFont="1" applyFill="1" applyBorder="1" applyAlignment="1">
      <alignment vertical="center"/>
    </xf>
    <xf numFmtId="0" fontId="16" fillId="4" borderId="25" xfId="1" applyNumberFormat="1" applyFont="1" applyFill="1" applyBorder="1" applyAlignment="1">
      <alignment horizontal="center" vertical="center"/>
    </xf>
    <xf numFmtId="168" fontId="16" fillId="4" borderId="9" xfId="1" applyNumberFormat="1" applyFont="1" applyFill="1" applyBorder="1" applyAlignment="1">
      <alignment vertical="center"/>
    </xf>
    <xf numFmtId="168" fontId="16" fillId="4" borderId="9" xfId="0" applyNumberFormat="1" applyFont="1" applyFill="1" applyBorder="1" applyAlignment="1">
      <alignment vertical="center"/>
    </xf>
    <xf numFmtId="169" fontId="16" fillId="4" borderId="31" xfId="1" applyNumberFormat="1" applyFont="1" applyFill="1" applyBorder="1" applyAlignment="1">
      <alignment vertical="center"/>
    </xf>
    <xf numFmtId="167" fontId="19" fillId="7" borderId="26" xfId="1" applyNumberFormat="1" applyFont="1" applyFill="1" applyBorder="1" applyAlignment="1">
      <alignment vertical="center"/>
    </xf>
    <xf numFmtId="167" fontId="19" fillId="7" borderId="27" xfId="1" applyNumberFormat="1" applyFont="1" applyFill="1" applyBorder="1" applyAlignment="1">
      <alignment horizontal="center" vertical="center"/>
    </xf>
    <xf numFmtId="169" fontId="19" fillId="7" borderId="27" xfId="1" applyNumberFormat="1" applyFont="1" applyFill="1" applyBorder="1" applyAlignment="1">
      <alignment vertical="center"/>
    </xf>
    <xf numFmtId="169" fontId="19" fillId="7" borderId="32" xfId="1" applyNumberFormat="1" applyFont="1" applyFill="1" applyBorder="1" applyAlignment="1">
      <alignment vertical="center"/>
    </xf>
    <xf numFmtId="0" fontId="4" fillId="2" borderId="0" xfId="0" applyFont="1" applyFill="1" applyAlignment="1">
      <alignment horizontal="center" vertical="center"/>
    </xf>
    <xf numFmtId="41" fontId="1" fillId="0" borderId="0" xfId="2" applyFont="1"/>
    <xf numFmtId="171" fontId="4" fillId="4" borderId="30" xfId="2" applyNumberFormat="1" applyFont="1" applyFill="1" applyBorder="1" applyAlignment="1">
      <alignment vertical="center"/>
    </xf>
    <xf numFmtId="171" fontId="4" fillId="6" borderId="62" xfId="2" applyNumberFormat="1" applyFont="1" applyFill="1" applyBorder="1" applyAlignment="1">
      <alignment vertical="center"/>
    </xf>
    <xf numFmtId="168" fontId="15" fillId="4" borderId="12" xfId="2" applyNumberFormat="1" applyFont="1" applyFill="1" applyBorder="1" applyAlignment="1">
      <alignment vertical="center"/>
    </xf>
    <xf numFmtId="171" fontId="4" fillId="4" borderId="31" xfId="2" applyNumberFormat="1" applyFont="1" applyFill="1" applyBorder="1" applyAlignment="1">
      <alignment vertical="center"/>
    </xf>
    <xf numFmtId="41" fontId="13" fillId="7" borderId="27" xfId="2" applyFont="1" applyFill="1" applyBorder="1" applyAlignment="1">
      <alignment vertical="center"/>
    </xf>
    <xf numFmtId="171" fontId="13" fillId="7" borderId="32" xfId="2" applyNumberFormat="1" applyFont="1" applyFill="1" applyBorder="1" applyAlignment="1">
      <alignment vertical="center"/>
    </xf>
    <xf numFmtId="0" fontId="60" fillId="15" borderId="9" xfId="0" applyFont="1" applyFill="1" applyBorder="1" applyAlignment="1">
      <alignment horizontal="center" vertical="center"/>
    </xf>
    <xf numFmtId="0" fontId="60" fillId="17" borderId="74" xfId="0" applyFont="1" applyFill="1" applyBorder="1" applyAlignment="1">
      <alignment horizontal="center" vertical="center" wrapText="1"/>
    </xf>
    <xf numFmtId="0" fontId="61" fillId="4" borderId="7" xfId="0" applyFont="1" applyFill="1" applyBorder="1" applyAlignment="1">
      <alignment horizontal="center" vertical="center"/>
    </xf>
    <xf numFmtId="0" fontId="61" fillId="6" borderId="1" xfId="0" applyFont="1" applyFill="1" applyBorder="1" applyAlignment="1">
      <alignment horizontal="center" vertical="center"/>
    </xf>
    <xf numFmtId="0" fontId="61" fillId="4" borderId="1" xfId="0" applyFont="1" applyFill="1" applyBorder="1" applyAlignment="1">
      <alignment horizontal="center" vertical="center"/>
    </xf>
    <xf numFmtId="0" fontId="39" fillId="3" borderId="6" xfId="0" applyFont="1" applyFill="1" applyBorder="1" applyAlignment="1">
      <alignment horizontal="center" vertical="center"/>
    </xf>
    <xf numFmtId="0" fontId="60" fillId="15" borderId="9" xfId="0" applyFont="1" applyFill="1" applyBorder="1" applyAlignment="1">
      <alignment horizontal="center" vertical="center" wrapText="1"/>
    </xf>
    <xf numFmtId="168" fontId="41" fillId="4" borderId="7" xfId="0" applyNumberFormat="1" applyFont="1" applyFill="1" applyBorder="1" applyAlignment="1">
      <alignment vertical="center"/>
    </xf>
    <xf numFmtId="168" fontId="41" fillId="6" borderId="1" xfId="0" applyNumberFormat="1" applyFont="1" applyFill="1" applyBorder="1" applyAlignment="1">
      <alignment vertical="center"/>
    </xf>
    <xf numFmtId="168" fontId="41" fillId="4" borderId="1" xfId="0" applyNumberFormat="1" applyFont="1" applyFill="1" applyBorder="1" applyAlignment="1">
      <alignment vertical="center"/>
    </xf>
    <xf numFmtId="0" fontId="61" fillId="4" borderId="9" xfId="0" applyFont="1" applyFill="1" applyBorder="1" applyAlignment="1">
      <alignment horizontal="center" vertical="center"/>
    </xf>
    <xf numFmtId="167" fontId="39" fillId="7" borderId="7" xfId="1" applyNumberFormat="1" applyFont="1" applyFill="1" applyBorder="1" applyAlignment="1" applyProtection="1">
      <alignment vertical="center"/>
    </xf>
    <xf numFmtId="167" fontId="39" fillId="7" borderId="7" xfId="1" applyNumberFormat="1" applyFont="1" applyFill="1" applyBorder="1" applyAlignment="1" applyProtection="1">
      <alignment horizontal="left" vertical="center"/>
    </xf>
    <xf numFmtId="168" fontId="41" fillId="4" borderId="9" xfId="0" applyNumberFormat="1" applyFont="1" applyFill="1" applyBorder="1" applyAlignment="1">
      <alignment vertical="center"/>
    </xf>
    <xf numFmtId="168" fontId="39" fillId="7" borderId="7" xfId="0" applyNumberFormat="1" applyFont="1" applyFill="1" applyBorder="1" applyAlignment="1">
      <alignment vertical="center"/>
    </xf>
    <xf numFmtId="0" fontId="23" fillId="11" borderId="11" xfId="0" applyFont="1" applyFill="1" applyBorder="1" applyAlignment="1">
      <alignment horizontal="center" vertical="center" wrapText="1"/>
    </xf>
    <xf numFmtId="0" fontId="24" fillId="4" borderId="23" xfId="0" applyFont="1" applyFill="1" applyBorder="1" applyAlignment="1">
      <alignment horizontal="center" vertical="center"/>
    </xf>
    <xf numFmtId="168" fontId="35" fillId="4" borderId="15" xfId="0" applyNumberFormat="1" applyFont="1" applyFill="1" applyBorder="1" applyAlignment="1">
      <alignment horizontal="right" vertical="center"/>
    </xf>
    <xf numFmtId="169" fontId="35" fillId="4" borderId="7" xfId="0" applyNumberFormat="1" applyFont="1" applyFill="1" applyBorder="1" applyAlignment="1">
      <alignment horizontal="right" vertical="center"/>
    </xf>
    <xf numFmtId="0" fontId="24" fillId="6" borderId="24" xfId="0" applyFont="1" applyFill="1" applyBorder="1" applyAlignment="1">
      <alignment horizontal="center" vertical="center"/>
    </xf>
    <xf numFmtId="168" fontId="35" fillId="6" borderId="1" xfId="0" applyNumberFormat="1" applyFont="1" applyFill="1" applyBorder="1" applyAlignment="1">
      <alignment horizontal="right" vertical="center"/>
    </xf>
    <xf numFmtId="169" fontId="35" fillId="6" borderId="1" xfId="0" applyNumberFormat="1" applyFont="1" applyFill="1" applyBorder="1" applyAlignment="1">
      <alignment horizontal="right" vertical="center"/>
    </xf>
    <xf numFmtId="0" fontId="24" fillId="4" borderId="24" xfId="0" applyFont="1" applyFill="1" applyBorder="1" applyAlignment="1">
      <alignment horizontal="center" vertical="center"/>
    </xf>
    <xf numFmtId="168" fontId="35" fillId="4" borderId="1" xfId="0" applyNumberFormat="1" applyFont="1" applyFill="1" applyBorder="1" applyAlignment="1">
      <alignment horizontal="right" vertical="center"/>
    </xf>
    <xf numFmtId="169" fontId="35" fillId="4" borderId="1" xfId="0" applyNumberFormat="1" applyFont="1" applyFill="1" applyBorder="1" applyAlignment="1">
      <alignment horizontal="right" vertical="center"/>
    </xf>
    <xf numFmtId="0" fontId="24" fillId="4" borderId="25" xfId="0" applyFont="1" applyFill="1" applyBorder="1" applyAlignment="1">
      <alignment horizontal="center" vertical="center"/>
    </xf>
    <xf numFmtId="168" fontId="35" fillId="4" borderId="9" xfId="0" applyNumberFormat="1" applyFont="1" applyFill="1" applyBorder="1" applyAlignment="1">
      <alignment horizontal="right" vertical="center"/>
    </xf>
    <xf numFmtId="169" fontId="35" fillId="4" borderId="9" xfId="0" applyNumberFormat="1" applyFont="1" applyFill="1" applyBorder="1" applyAlignment="1">
      <alignment horizontal="right" vertical="center"/>
    </xf>
    <xf numFmtId="167" fontId="23" fillId="7" borderId="26" xfId="1" applyNumberFormat="1" applyFont="1" applyFill="1" applyBorder="1" applyAlignment="1">
      <alignment vertical="center"/>
    </xf>
    <xf numFmtId="167" fontId="23" fillId="7" borderId="86" xfId="1" applyNumberFormat="1" applyFont="1" applyFill="1" applyBorder="1" applyAlignment="1">
      <alignment horizontal="center" vertical="center"/>
    </xf>
    <xf numFmtId="168" fontId="23" fillId="7" borderId="27" xfId="0" applyNumberFormat="1" applyFont="1" applyFill="1" applyBorder="1" applyAlignment="1">
      <alignment horizontal="right" vertical="center"/>
    </xf>
    <xf numFmtId="169" fontId="23" fillId="7" borderId="27" xfId="0" applyNumberFormat="1" applyFont="1" applyFill="1" applyBorder="1" applyAlignment="1">
      <alignment horizontal="right" vertical="center"/>
    </xf>
    <xf numFmtId="0" fontId="36" fillId="10" borderId="0" xfId="0" applyFont="1" applyFill="1" applyAlignment="1">
      <alignment vertical="center"/>
    </xf>
    <xf numFmtId="0" fontId="62" fillId="10" borderId="0" xfId="0" applyFont="1" applyFill="1" applyAlignment="1">
      <alignment vertical="center"/>
    </xf>
    <xf numFmtId="0" fontId="62" fillId="0" borderId="0" xfId="0" applyFont="1" applyAlignment="1">
      <alignment vertical="center"/>
    </xf>
    <xf numFmtId="0" fontId="23" fillId="11" borderId="78" xfId="0" applyFont="1" applyFill="1" applyBorder="1" applyAlignment="1">
      <alignment horizontal="center" vertical="center" wrapText="1"/>
    </xf>
    <xf numFmtId="168" fontId="35" fillId="4" borderId="15" xfId="2" applyNumberFormat="1" applyFont="1" applyFill="1" applyBorder="1" applyAlignment="1">
      <alignment horizontal="right" vertical="center"/>
    </xf>
    <xf numFmtId="179" fontId="35" fillId="4" borderId="7" xfId="0" applyNumberFormat="1" applyFont="1" applyFill="1" applyBorder="1" applyAlignment="1">
      <alignment horizontal="right" vertical="center"/>
    </xf>
    <xf numFmtId="169" fontId="35" fillId="4" borderId="30" xfId="0" applyNumberFormat="1" applyFont="1" applyFill="1" applyBorder="1" applyAlignment="1">
      <alignment horizontal="right" vertical="center"/>
    </xf>
    <xf numFmtId="0" fontId="63" fillId="0" borderId="0" xfId="0" applyFont="1"/>
    <xf numFmtId="179" fontId="35" fillId="6" borderId="1" xfId="0" applyNumberFormat="1" applyFont="1" applyFill="1" applyBorder="1" applyAlignment="1">
      <alignment horizontal="right" vertical="center"/>
    </xf>
    <xf numFmtId="169" fontId="35" fillId="6" borderId="62" xfId="0" applyNumberFormat="1" applyFont="1" applyFill="1" applyBorder="1" applyAlignment="1">
      <alignment horizontal="right" vertical="center"/>
    </xf>
    <xf numFmtId="179" fontId="35" fillId="4" borderId="1" xfId="0" applyNumberFormat="1" applyFont="1" applyFill="1" applyBorder="1" applyAlignment="1">
      <alignment horizontal="right" vertical="center"/>
    </xf>
    <xf numFmtId="169" fontId="35" fillId="4" borderId="62" xfId="0" applyNumberFormat="1" applyFont="1" applyFill="1" applyBorder="1" applyAlignment="1">
      <alignment horizontal="right" vertical="center"/>
    </xf>
    <xf numFmtId="179" fontId="35" fillId="4" borderId="9" xfId="0" applyNumberFormat="1" applyFont="1" applyFill="1" applyBorder="1" applyAlignment="1">
      <alignment horizontal="right" vertical="center"/>
    </xf>
    <xf numFmtId="169" fontId="35" fillId="4" borderId="31" xfId="0" applyNumberFormat="1" applyFont="1" applyFill="1" applyBorder="1" applyAlignment="1">
      <alignment horizontal="right" vertical="center"/>
    </xf>
    <xf numFmtId="168" fontId="23" fillId="7" borderId="27" xfId="6" applyNumberFormat="1" applyFont="1" applyFill="1" applyBorder="1" applyAlignment="1">
      <alignment horizontal="right" vertical="center"/>
    </xf>
    <xf numFmtId="169" fontId="23" fillId="7" borderId="32" xfId="0" applyNumberFormat="1" applyFont="1" applyFill="1" applyBorder="1" applyAlignment="1">
      <alignment horizontal="right" vertical="center"/>
    </xf>
    <xf numFmtId="0" fontId="13" fillId="3" borderId="11" xfId="0" applyFont="1" applyFill="1" applyBorder="1" applyAlignment="1">
      <alignment horizontal="center" vertical="center" wrapText="1"/>
    </xf>
    <xf numFmtId="0" fontId="13" fillId="3" borderId="84" xfId="0" applyFont="1" applyFill="1" applyBorder="1" applyAlignment="1">
      <alignment horizontal="center" vertical="center" wrapText="1"/>
    </xf>
    <xf numFmtId="0" fontId="13" fillId="3" borderId="31" xfId="0" applyFont="1" applyFill="1" applyBorder="1" applyAlignment="1">
      <alignment horizontal="center" vertical="center" wrapText="1"/>
    </xf>
    <xf numFmtId="167" fontId="4" fillId="4" borderId="23" xfId="1" applyNumberFormat="1" applyFont="1" applyFill="1" applyBorder="1" applyAlignment="1">
      <alignment horizontal="left" vertical="center"/>
    </xf>
    <xf numFmtId="168" fontId="4" fillId="4" borderId="7" xfId="1" applyNumberFormat="1" applyFont="1" applyFill="1" applyBorder="1" applyAlignment="1">
      <alignment vertical="center"/>
    </xf>
    <xf numFmtId="169" fontId="4" fillId="4" borderId="30" xfId="1" applyNumberFormat="1" applyFont="1" applyFill="1" applyBorder="1" applyAlignment="1">
      <alignment vertical="center"/>
    </xf>
    <xf numFmtId="167" fontId="4" fillId="6" borderId="24" xfId="1" applyNumberFormat="1" applyFont="1" applyFill="1" applyBorder="1" applyAlignment="1">
      <alignment horizontal="left" vertical="center"/>
    </xf>
    <xf numFmtId="168" fontId="4" fillId="6" borderId="16" xfId="1" applyNumberFormat="1" applyFont="1" applyFill="1" applyBorder="1" applyAlignment="1">
      <alignment vertical="center"/>
    </xf>
    <xf numFmtId="169" fontId="4" fillId="6" borderId="62" xfId="1" applyNumberFormat="1" applyFont="1" applyFill="1" applyBorder="1" applyAlignment="1">
      <alignment vertical="center"/>
    </xf>
    <xf numFmtId="167" fontId="4" fillId="4" borderId="24" xfId="1" applyNumberFormat="1" applyFont="1" applyFill="1" applyBorder="1" applyAlignment="1">
      <alignment horizontal="left" vertical="center"/>
    </xf>
    <xf numFmtId="169" fontId="4" fillId="4" borderId="62" xfId="1" applyNumberFormat="1" applyFont="1" applyFill="1" applyBorder="1" applyAlignment="1">
      <alignment vertical="center"/>
    </xf>
    <xf numFmtId="167" fontId="4" fillId="6" borderId="25" xfId="1" applyNumberFormat="1" applyFont="1" applyFill="1" applyBorder="1" applyAlignment="1">
      <alignment horizontal="left" vertical="center"/>
    </xf>
    <xf numFmtId="168" fontId="4" fillId="6" borderId="9" xfId="1" applyNumberFormat="1" applyFont="1" applyFill="1" applyBorder="1" applyAlignment="1">
      <alignment vertical="center"/>
    </xf>
    <xf numFmtId="169" fontId="4" fillId="6" borderId="9" xfId="1" applyNumberFormat="1" applyFont="1" applyFill="1" applyBorder="1" applyAlignment="1">
      <alignment vertical="center"/>
    </xf>
    <xf numFmtId="168" fontId="4" fillId="6" borderId="74" xfId="1" applyNumberFormat="1" applyFont="1" applyFill="1" applyBorder="1" applyAlignment="1">
      <alignment vertical="center"/>
    </xf>
    <xf numFmtId="169" fontId="4" fillId="6" borderId="31" xfId="1" applyNumberFormat="1" applyFont="1" applyFill="1" applyBorder="1" applyAlignment="1">
      <alignment vertical="center"/>
    </xf>
    <xf numFmtId="0" fontId="13" fillId="7" borderId="26" xfId="0" applyFont="1" applyFill="1" applyBorder="1" applyAlignment="1">
      <alignment horizontal="center" vertical="center"/>
    </xf>
    <xf numFmtId="168" fontId="13" fillId="7" borderId="27" xfId="0" applyNumberFormat="1" applyFont="1" applyFill="1" applyBorder="1" applyAlignment="1">
      <alignment vertical="center"/>
    </xf>
    <xf numFmtId="168" fontId="13" fillId="7" borderId="86" xfId="0" applyNumberFormat="1" applyFont="1" applyFill="1" applyBorder="1" applyAlignment="1">
      <alignment vertical="center"/>
    </xf>
    <xf numFmtId="168" fontId="13" fillId="7" borderId="32" xfId="0" applyNumberFormat="1" applyFont="1" applyFill="1" applyBorder="1" applyAlignment="1">
      <alignment vertical="center"/>
    </xf>
    <xf numFmtId="0" fontId="13" fillId="11" borderId="9" xfId="0" applyFont="1" applyFill="1" applyBorder="1" applyAlignment="1">
      <alignment horizontal="center" vertical="center"/>
    </xf>
    <xf numFmtId="169" fontId="15" fillId="4" borderId="7" xfId="0" applyNumberFormat="1" applyFont="1" applyFill="1" applyBorder="1" applyAlignment="1">
      <alignment horizontal="right" vertical="center"/>
    </xf>
    <xf numFmtId="168" fontId="15" fillId="4" borderId="7" xfId="6" applyNumberFormat="1" applyFont="1" applyFill="1" applyBorder="1" applyAlignment="1">
      <alignment vertical="center"/>
    </xf>
    <xf numFmtId="169" fontId="15" fillId="6" borderId="1" xfId="0" applyNumberFormat="1" applyFont="1" applyFill="1" applyBorder="1" applyAlignment="1">
      <alignment horizontal="right" vertical="center"/>
    </xf>
    <xf numFmtId="168" fontId="15" fillId="6" borderId="1" xfId="6" applyNumberFormat="1" applyFont="1" applyFill="1" applyBorder="1" applyAlignment="1">
      <alignment vertical="center"/>
    </xf>
    <xf numFmtId="168" fontId="15" fillId="4" borderId="1" xfId="6" applyNumberFormat="1" applyFont="1" applyFill="1" applyBorder="1" applyAlignment="1">
      <alignment vertical="center"/>
    </xf>
    <xf numFmtId="169" fontId="15" fillId="4" borderId="9" xfId="0" applyNumberFormat="1" applyFont="1" applyFill="1" applyBorder="1" applyAlignment="1">
      <alignment horizontal="right" vertical="center"/>
    </xf>
    <xf numFmtId="168" fontId="15" fillId="4" borderId="9" xfId="6" applyNumberFormat="1" applyFont="1" applyFill="1" applyBorder="1" applyAlignment="1">
      <alignment vertical="center"/>
    </xf>
    <xf numFmtId="0" fontId="62" fillId="2" borderId="0" xfId="0" applyFont="1" applyFill="1" applyAlignment="1">
      <alignment horizontal="center" vertical="center"/>
    </xf>
    <xf numFmtId="0" fontId="0" fillId="10" borderId="0" xfId="0" applyFill="1"/>
    <xf numFmtId="0" fontId="47" fillId="0" borderId="0" xfId="0" applyFont="1" applyAlignment="1">
      <alignment horizontal="center"/>
    </xf>
    <xf numFmtId="1" fontId="47" fillId="0" borderId="0" xfId="0" applyNumberFormat="1" applyFont="1"/>
    <xf numFmtId="0" fontId="47" fillId="0" borderId="0" xfId="0" applyFont="1"/>
    <xf numFmtId="3" fontId="47" fillId="0" borderId="0" xfId="0" applyNumberFormat="1" applyFont="1"/>
    <xf numFmtId="167" fontId="13" fillId="7" borderId="1" xfId="1" applyNumberFormat="1" applyFont="1" applyFill="1" applyBorder="1" applyAlignment="1">
      <alignment vertical="center"/>
    </xf>
    <xf numFmtId="168" fontId="15" fillId="7" borderId="1" xfId="0" applyNumberFormat="1" applyFont="1" applyFill="1" applyBorder="1" applyAlignment="1">
      <alignment vertical="center"/>
    </xf>
    <xf numFmtId="0" fontId="15" fillId="0" borderId="0" xfId="0" applyFont="1" applyAlignment="1">
      <alignment vertical="center"/>
    </xf>
    <xf numFmtId="0" fontId="30" fillId="2" borderId="0" xfId="0" applyFont="1" applyFill="1" applyAlignment="1">
      <alignment vertical="center"/>
    </xf>
    <xf numFmtId="0" fontId="15" fillId="4" borderId="7" xfId="0" applyFont="1" applyFill="1" applyBorder="1" applyAlignment="1">
      <alignment horizontal="center" vertical="center"/>
    </xf>
    <xf numFmtId="0" fontId="15" fillId="4" borderId="7" xfId="0" applyFont="1" applyFill="1" applyBorder="1" applyAlignment="1">
      <alignment vertical="center"/>
    </xf>
    <xf numFmtId="3" fontId="15" fillId="4" borderId="1" xfId="0" applyNumberFormat="1" applyFont="1" applyFill="1" applyBorder="1" applyAlignment="1">
      <alignment vertical="center"/>
    </xf>
    <xf numFmtId="169" fontId="15" fillId="4" borderId="7" xfId="0" applyNumberFormat="1" applyFont="1" applyFill="1" applyBorder="1" applyAlignment="1">
      <alignment vertical="center"/>
    </xf>
    <xf numFmtId="3" fontId="15" fillId="6" borderId="9" xfId="0" applyNumberFormat="1" applyFont="1" applyFill="1" applyBorder="1" applyAlignment="1">
      <alignment vertical="center"/>
    </xf>
    <xf numFmtId="0" fontId="15" fillId="2" borderId="0" xfId="0" applyFont="1" applyFill="1" applyAlignment="1">
      <alignment vertical="center"/>
    </xf>
    <xf numFmtId="0" fontId="30" fillId="10" borderId="0" xfId="0" applyFont="1" applyFill="1" applyAlignment="1">
      <alignment vertical="center"/>
    </xf>
    <xf numFmtId="4" fontId="56" fillId="6" borderId="9" xfId="0" applyNumberFormat="1" applyFont="1" applyFill="1" applyBorder="1" applyAlignment="1">
      <alignment vertical="center"/>
    </xf>
    <xf numFmtId="0" fontId="54" fillId="3" borderId="16" xfId="0" applyFont="1" applyFill="1" applyBorder="1" applyAlignment="1">
      <alignment horizontal="center" vertical="center" wrapText="1"/>
    </xf>
    <xf numFmtId="0" fontId="54" fillId="3" borderId="30" xfId="0" applyFont="1" applyFill="1" applyBorder="1" applyAlignment="1">
      <alignment horizontal="center" vertical="center" wrapText="1"/>
    </xf>
    <xf numFmtId="4" fontId="56" fillId="6" borderId="31" xfId="0" applyNumberFormat="1" applyFont="1" applyFill="1" applyBorder="1" applyAlignment="1">
      <alignment vertical="center"/>
    </xf>
    <xf numFmtId="169" fontId="15" fillId="4" borderId="9" xfId="0" applyNumberFormat="1" applyFont="1" applyFill="1" applyBorder="1" applyAlignment="1">
      <alignment vertical="center"/>
    </xf>
    <xf numFmtId="0" fontId="62" fillId="10" borderId="0" xfId="0" applyFont="1" applyFill="1" applyAlignment="1">
      <alignment horizontal="center" vertical="center"/>
    </xf>
    <xf numFmtId="168" fontId="15" fillId="4" borderId="7" xfId="1" applyNumberFormat="1" applyFont="1" applyFill="1" applyBorder="1" applyAlignment="1">
      <alignment vertical="center"/>
    </xf>
    <xf numFmtId="168" fontId="15" fillId="4" borderId="9" xfId="1" applyNumberFormat="1" applyFont="1" applyFill="1" applyBorder="1" applyAlignment="1">
      <alignment vertical="center"/>
    </xf>
    <xf numFmtId="167" fontId="4" fillId="4" borderId="23" xfId="1" applyNumberFormat="1" applyFont="1" applyFill="1" applyBorder="1" applyAlignment="1">
      <alignment vertical="center"/>
    </xf>
    <xf numFmtId="43" fontId="4" fillId="4" borderId="7" xfId="1" applyFont="1" applyFill="1" applyBorder="1" applyAlignment="1">
      <alignment vertical="center"/>
    </xf>
    <xf numFmtId="43" fontId="4" fillId="4" borderId="30" xfId="1" applyFont="1" applyFill="1" applyBorder="1" applyAlignment="1">
      <alignment vertical="center"/>
    </xf>
    <xf numFmtId="167" fontId="4" fillId="6" borderId="24" xfId="1" applyNumberFormat="1" applyFont="1" applyFill="1" applyBorder="1" applyAlignment="1">
      <alignment vertical="center"/>
    </xf>
    <xf numFmtId="43" fontId="4" fillId="6" borderId="1" xfId="1" applyFont="1" applyFill="1" applyBorder="1" applyAlignment="1">
      <alignment vertical="center"/>
    </xf>
    <xf numFmtId="43" fontId="4" fillId="6" borderId="62" xfId="1" applyFont="1" applyFill="1" applyBorder="1" applyAlignment="1">
      <alignment vertical="center"/>
    </xf>
    <xf numFmtId="167" fontId="4" fillId="4" borderId="24" xfId="1" applyNumberFormat="1" applyFont="1" applyFill="1" applyBorder="1" applyAlignment="1">
      <alignment vertical="center"/>
    </xf>
    <xf numFmtId="43" fontId="4" fillId="4" borderId="1" xfId="1" applyFont="1" applyFill="1" applyBorder="1" applyAlignment="1">
      <alignment vertical="center"/>
    </xf>
    <xf numFmtId="43" fontId="4" fillId="4" borderId="62" xfId="1" applyFont="1" applyFill="1" applyBorder="1" applyAlignment="1">
      <alignment vertical="center"/>
    </xf>
    <xf numFmtId="167" fontId="4" fillId="4" borderId="25" xfId="1" applyNumberFormat="1" applyFont="1" applyFill="1" applyBorder="1" applyAlignment="1">
      <alignment vertical="center"/>
    </xf>
    <xf numFmtId="43" fontId="4" fillId="4" borderId="9" xfId="1" applyFont="1" applyFill="1" applyBorder="1" applyAlignment="1">
      <alignment vertical="center"/>
    </xf>
    <xf numFmtId="43" fontId="13" fillId="7" borderId="27" xfId="0" applyNumberFormat="1" applyFont="1" applyFill="1" applyBorder="1" applyAlignment="1">
      <alignment vertical="center"/>
    </xf>
    <xf numFmtId="166" fontId="13" fillId="7" borderId="32" xfId="0" applyNumberFormat="1" applyFont="1" applyFill="1" applyBorder="1" applyAlignment="1">
      <alignment vertical="center"/>
    </xf>
    <xf numFmtId="0" fontId="46" fillId="17" borderId="0" xfId="0" applyFont="1" applyFill="1" applyAlignment="1">
      <alignment vertical="center"/>
    </xf>
    <xf numFmtId="0" fontId="10" fillId="0" borderId="0" xfId="0" applyFont="1" applyAlignment="1">
      <alignment horizontal="center" vertical="center" wrapText="1"/>
    </xf>
    <xf numFmtId="167" fontId="4" fillId="4" borderId="23" xfId="1" applyNumberFormat="1" applyFont="1" applyFill="1" applyBorder="1" applyAlignment="1">
      <alignment horizontal="left" vertical="center" wrapText="1"/>
    </xf>
    <xf numFmtId="179" fontId="4" fillId="4" borderId="16" xfId="1" applyNumberFormat="1" applyFont="1" applyFill="1" applyBorder="1" applyAlignment="1">
      <alignment vertical="center"/>
    </xf>
    <xf numFmtId="167" fontId="4" fillId="6" borderId="24" xfId="1" applyNumberFormat="1" applyFont="1" applyFill="1" applyBorder="1" applyAlignment="1">
      <alignment horizontal="left" vertical="center" wrapText="1"/>
    </xf>
    <xf numFmtId="179" fontId="4" fillId="6" borderId="16" xfId="1" applyNumberFormat="1" applyFont="1" applyFill="1" applyBorder="1" applyAlignment="1">
      <alignment vertical="center"/>
    </xf>
    <xf numFmtId="167" fontId="4" fillId="4" borderId="24" xfId="1" applyNumberFormat="1" applyFont="1" applyFill="1" applyBorder="1" applyAlignment="1">
      <alignment horizontal="left" vertical="center" wrapText="1"/>
    </xf>
    <xf numFmtId="167" fontId="4" fillId="6" borderId="25" xfId="1" applyNumberFormat="1" applyFont="1" applyFill="1" applyBorder="1" applyAlignment="1">
      <alignment horizontal="left" vertical="center" wrapText="1"/>
    </xf>
    <xf numFmtId="43" fontId="4" fillId="6" borderId="9" xfId="1" applyFont="1" applyFill="1" applyBorder="1" applyAlignment="1">
      <alignment vertical="center"/>
    </xf>
    <xf numFmtId="179" fontId="4" fillId="6" borderId="18" xfId="1" applyNumberFormat="1" applyFont="1" applyFill="1" applyBorder="1" applyAlignment="1">
      <alignment vertical="center"/>
    </xf>
    <xf numFmtId="43" fontId="4" fillId="6" borderId="31" xfId="1" applyFont="1" applyFill="1" applyBorder="1" applyAlignment="1">
      <alignment vertical="center"/>
    </xf>
    <xf numFmtId="167" fontId="13" fillId="7" borderId="88" xfId="0" applyNumberFormat="1" applyFont="1" applyFill="1" applyBorder="1" applyAlignment="1">
      <alignment vertical="center"/>
    </xf>
    <xf numFmtId="43" fontId="13" fillId="7" borderId="32" xfId="0" applyNumberFormat="1" applyFont="1" applyFill="1" applyBorder="1" applyAlignment="1">
      <alignment vertical="center"/>
    </xf>
    <xf numFmtId="0" fontId="12" fillId="0" borderId="0" xfId="0" applyFont="1" applyAlignment="1">
      <alignment horizontal="center"/>
    </xf>
    <xf numFmtId="0" fontId="12" fillId="0" borderId="0" xfId="0" applyFont="1"/>
    <xf numFmtId="0" fontId="64" fillId="0" borderId="0" xfId="0" applyFont="1" applyAlignment="1">
      <alignment horizontal="center"/>
    </xf>
    <xf numFmtId="0" fontId="13" fillId="3" borderId="78" xfId="0" applyFont="1" applyFill="1" applyBorder="1" applyAlignment="1">
      <alignment horizontal="center" vertical="center" wrapText="1"/>
    </xf>
    <xf numFmtId="180" fontId="4" fillId="6" borderId="62" xfId="1" applyNumberFormat="1" applyFont="1" applyFill="1" applyBorder="1" applyAlignment="1">
      <alignment vertical="center"/>
    </xf>
    <xf numFmtId="167" fontId="13" fillId="7" borderId="27" xfId="1" applyNumberFormat="1" applyFont="1" applyFill="1" applyBorder="1" applyAlignment="1">
      <alignment vertical="center"/>
    </xf>
    <xf numFmtId="43" fontId="13" fillId="7" borderId="65" xfId="1" applyFont="1" applyFill="1" applyBorder="1" applyAlignment="1">
      <alignment vertical="center"/>
    </xf>
    <xf numFmtId="181" fontId="4" fillId="4" borderId="7" xfId="1" applyNumberFormat="1" applyFont="1" applyFill="1" applyBorder="1" applyAlignment="1">
      <alignment vertical="center"/>
    </xf>
    <xf numFmtId="181" fontId="4" fillId="6" borderId="1" xfId="1" applyNumberFormat="1" applyFont="1" applyFill="1" applyBorder="1" applyAlignment="1">
      <alignment vertical="center"/>
    </xf>
    <xf numFmtId="181" fontId="4" fillId="4" borderId="11" xfId="1" applyNumberFormat="1" applyFont="1" applyFill="1" applyBorder="1" applyAlignment="1">
      <alignment vertical="center"/>
    </xf>
    <xf numFmtId="181" fontId="13" fillId="7" borderId="7" xfId="1" applyNumberFormat="1" applyFont="1" applyFill="1" applyBorder="1" applyAlignment="1">
      <alignment vertical="center"/>
    </xf>
    <xf numFmtId="43" fontId="13" fillId="7" borderId="7" xfId="1" applyFont="1" applyFill="1" applyBorder="1" applyAlignment="1">
      <alignment vertical="center"/>
    </xf>
    <xf numFmtId="0" fontId="55" fillId="10" borderId="0" xfId="0" applyFont="1" applyFill="1" applyAlignment="1">
      <alignment vertical="center"/>
    </xf>
    <xf numFmtId="0" fontId="0" fillId="10" borderId="0" xfId="0" applyFill="1" applyAlignment="1">
      <alignment vertical="center"/>
    </xf>
    <xf numFmtId="0" fontId="13" fillId="20" borderId="7" xfId="0" applyFont="1" applyFill="1" applyBorder="1" applyAlignment="1">
      <alignment horizontal="center" vertical="center" wrapText="1"/>
    </xf>
    <xf numFmtId="0" fontId="13" fillId="20" borderId="30" xfId="0" applyFont="1" applyFill="1" applyBorder="1" applyAlignment="1">
      <alignment horizontal="center" vertical="center" wrapText="1"/>
    </xf>
    <xf numFmtId="43" fontId="4" fillId="12" borderId="7" xfId="1" applyFont="1" applyFill="1" applyBorder="1" applyAlignment="1">
      <alignment vertical="center"/>
    </xf>
    <xf numFmtId="43" fontId="4" fillId="12" borderId="30" xfId="1" applyFont="1" applyFill="1" applyBorder="1" applyAlignment="1">
      <alignment vertical="center"/>
    </xf>
    <xf numFmtId="167" fontId="4" fillId="6" borderId="24" xfId="1" applyNumberFormat="1" applyFont="1" applyFill="1" applyBorder="1" applyAlignment="1">
      <alignment horizontal="center" vertical="center"/>
    </xf>
    <xf numFmtId="167" fontId="4" fillId="12" borderId="24" xfId="1" applyNumberFormat="1" applyFont="1" applyFill="1" applyBorder="1" applyAlignment="1">
      <alignment horizontal="center" vertical="center"/>
    </xf>
    <xf numFmtId="43" fontId="4" fillId="12" borderId="1" xfId="1" applyFont="1" applyFill="1" applyBorder="1" applyAlignment="1">
      <alignment vertical="center"/>
    </xf>
    <xf numFmtId="167" fontId="4" fillId="6" borderId="79" xfId="1" applyNumberFormat="1" applyFont="1" applyFill="1" applyBorder="1" applyAlignment="1">
      <alignment horizontal="center" vertical="center"/>
    </xf>
    <xf numFmtId="167" fontId="4" fillId="6" borderId="13" xfId="1" applyNumberFormat="1" applyFont="1" applyFill="1" applyBorder="1" applyAlignment="1">
      <alignment vertical="center"/>
    </xf>
    <xf numFmtId="43" fontId="4" fillId="6" borderId="13" xfId="1" applyFont="1" applyFill="1" applyBorder="1" applyAlignment="1">
      <alignment vertical="center"/>
    </xf>
    <xf numFmtId="43" fontId="4" fillId="6" borderId="85" xfId="1" applyFont="1" applyFill="1" applyBorder="1" applyAlignment="1">
      <alignment vertical="center"/>
    </xf>
    <xf numFmtId="0" fontId="13" fillId="20" borderId="89" xfId="0" applyFont="1" applyFill="1" applyBorder="1" applyAlignment="1">
      <alignment horizontal="center" vertical="center"/>
    </xf>
    <xf numFmtId="167" fontId="13" fillId="7" borderId="90" xfId="0" applyNumberFormat="1" applyFont="1" applyFill="1" applyBorder="1" applyAlignment="1">
      <alignment vertical="center"/>
    </xf>
    <xf numFmtId="43" fontId="13" fillId="20" borderId="90" xfId="0" applyNumberFormat="1" applyFont="1" applyFill="1" applyBorder="1" applyAlignment="1">
      <alignment vertical="center"/>
    </xf>
    <xf numFmtId="43" fontId="13" fillId="20" borderId="91" xfId="0" applyNumberFormat="1" applyFont="1" applyFill="1" applyBorder="1" applyAlignment="1">
      <alignment vertical="center"/>
    </xf>
    <xf numFmtId="0" fontId="16" fillId="16" borderId="0" xfId="0" applyFont="1" applyFill="1" applyAlignment="1">
      <alignment vertical="center"/>
    </xf>
    <xf numFmtId="0" fontId="7" fillId="16" borderId="0" xfId="0" applyFont="1" applyFill="1" applyAlignment="1">
      <alignment vertical="center"/>
    </xf>
    <xf numFmtId="0" fontId="0" fillId="2" borderId="22" xfId="0" applyFill="1" applyBorder="1" applyAlignment="1">
      <alignment horizontal="center"/>
    </xf>
    <xf numFmtId="0" fontId="0" fillId="2" borderId="0" xfId="0" applyFill="1" applyAlignment="1">
      <alignment horizontal="center"/>
    </xf>
    <xf numFmtId="0" fontId="0" fillId="2" borderId="69" xfId="0" applyFill="1" applyBorder="1"/>
    <xf numFmtId="0" fontId="0" fillId="2" borderId="70" xfId="0" applyFill="1" applyBorder="1"/>
    <xf numFmtId="0" fontId="0" fillId="2" borderId="2" xfId="0" applyFill="1" applyBorder="1" applyAlignment="1">
      <alignment horizontal="center"/>
    </xf>
    <xf numFmtId="0" fontId="0" fillId="2" borderId="72" xfId="0" applyFill="1" applyBorder="1" applyAlignment="1">
      <alignment horizontal="center"/>
    </xf>
    <xf numFmtId="0" fontId="10" fillId="2" borderId="0" xfId="0" applyFont="1" applyFill="1"/>
    <xf numFmtId="166" fontId="13" fillId="7" borderId="7" xfId="0" applyNumberFormat="1" applyFont="1" applyFill="1" applyBorder="1" applyAlignment="1">
      <alignment vertical="center"/>
    </xf>
    <xf numFmtId="0" fontId="7" fillId="17" borderId="0" xfId="0" applyFont="1" applyFill="1" applyAlignment="1">
      <alignment vertical="center"/>
    </xf>
    <xf numFmtId="167" fontId="4" fillId="6" borderId="5" xfId="1" applyNumberFormat="1" applyFont="1" applyFill="1" applyBorder="1" applyAlignment="1">
      <alignment vertical="center"/>
    </xf>
    <xf numFmtId="167" fontId="4" fillId="6" borderId="9" xfId="1" applyNumberFormat="1" applyFont="1" applyFill="1" applyBorder="1" applyAlignment="1">
      <alignment horizontal="center" vertical="center"/>
    </xf>
    <xf numFmtId="167" fontId="4" fillId="6" borderId="9" xfId="1" applyNumberFormat="1" applyFont="1" applyFill="1" applyBorder="1" applyAlignment="1">
      <alignment vertical="center"/>
    </xf>
    <xf numFmtId="167" fontId="4" fillId="6" borderId="74" xfId="1" applyNumberFormat="1" applyFont="1" applyFill="1" applyBorder="1" applyAlignment="1">
      <alignment vertical="center"/>
    </xf>
    <xf numFmtId="0" fontId="34" fillId="2" borderId="0" xfId="0" applyFont="1" applyFill="1"/>
    <xf numFmtId="0" fontId="64" fillId="0" borderId="0" xfId="0" applyFont="1"/>
    <xf numFmtId="3" fontId="15" fillId="4" borderId="7" xfId="0" applyNumberFormat="1" applyFont="1" applyFill="1" applyBorder="1" applyAlignment="1">
      <alignment horizontal="right" vertical="center" indent="1"/>
    </xf>
    <xf numFmtId="43" fontId="4" fillId="4" borderId="56" xfId="1" applyFont="1" applyFill="1" applyBorder="1" applyAlignment="1">
      <alignment horizontal="right" vertical="center" indent="1"/>
    </xf>
    <xf numFmtId="3" fontId="15" fillId="6" borderId="1" xfId="0" applyNumberFormat="1" applyFont="1" applyFill="1" applyBorder="1" applyAlignment="1">
      <alignment horizontal="right" vertical="center" indent="1"/>
    </xf>
    <xf numFmtId="43" fontId="4" fillId="6" borderId="57" xfId="1" applyFont="1" applyFill="1" applyBorder="1" applyAlignment="1">
      <alignment horizontal="right" vertical="center" indent="1"/>
    </xf>
    <xf numFmtId="3" fontId="15" fillId="4" borderId="1" xfId="0" applyNumberFormat="1" applyFont="1" applyFill="1" applyBorder="1" applyAlignment="1">
      <alignment horizontal="right" vertical="center" indent="1"/>
    </xf>
    <xf numFmtId="3" fontId="15" fillId="4" borderId="9" xfId="0" applyNumberFormat="1" applyFont="1" applyFill="1" applyBorder="1" applyAlignment="1">
      <alignment horizontal="right" vertical="center" indent="1"/>
    </xf>
    <xf numFmtId="43" fontId="4" fillId="4" borderId="92" xfId="1" applyFont="1" applyFill="1" applyBorder="1" applyAlignment="1">
      <alignment horizontal="right" vertical="center" indent="1"/>
    </xf>
    <xf numFmtId="3" fontId="13" fillId="7" borderId="27" xfId="0" applyNumberFormat="1" applyFont="1" applyFill="1" applyBorder="1" applyAlignment="1">
      <alignment horizontal="right" vertical="center" indent="1"/>
    </xf>
    <xf numFmtId="43" fontId="13" fillId="7" borderId="73" xfId="1" applyFont="1" applyFill="1" applyBorder="1" applyAlignment="1">
      <alignment horizontal="right" vertical="center" indent="1"/>
    </xf>
    <xf numFmtId="0" fontId="12" fillId="2" borderId="0" xfId="0" applyFont="1" applyFill="1" applyAlignment="1">
      <alignment vertical="center"/>
    </xf>
    <xf numFmtId="0" fontId="26" fillId="2" borderId="0" xfId="0" applyFont="1" applyFill="1" applyAlignment="1">
      <alignment vertical="center"/>
    </xf>
    <xf numFmtId="0" fontId="67" fillId="0" borderId="0" xfId="0" applyFont="1" applyAlignment="1">
      <alignment vertical="center"/>
    </xf>
    <xf numFmtId="167" fontId="4" fillId="21" borderId="1" xfId="1" applyNumberFormat="1" applyFont="1" applyFill="1" applyBorder="1" applyAlignment="1">
      <alignment vertical="center"/>
    </xf>
    <xf numFmtId="167" fontId="4" fillId="22" borderId="1" xfId="1" applyNumberFormat="1" applyFont="1" applyFill="1" applyBorder="1" applyAlignment="1">
      <alignment vertical="center"/>
    </xf>
    <xf numFmtId="167" fontId="68" fillId="2" borderId="1" xfId="1" applyNumberFormat="1" applyFont="1" applyFill="1" applyBorder="1" applyAlignment="1">
      <alignment vertical="center"/>
    </xf>
    <xf numFmtId="43" fontId="68" fillId="2" borderId="1" xfId="1" applyFont="1" applyFill="1" applyBorder="1" applyAlignment="1">
      <alignment vertical="center"/>
    </xf>
    <xf numFmtId="0" fontId="69" fillId="0" borderId="0" xfId="0" applyFont="1"/>
    <xf numFmtId="0" fontId="69" fillId="0" borderId="0" xfId="0" applyFont="1" applyAlignment="1">
      <alignment horizontal="right"/>
    </xf>
    <xf numFmtId="3" fontId="69" fillId="0" borderId="0" xfId="2" applyNumberFormat="1" applyFont="1"/>
    <xf numFmtId="0" fontId="70" fillId="0" borderId="0" xfId="0" applyFont="1" applyAlignment="1">
      <alignment horizontal="center"/>
    </xf>
    <xf numFmtId="3" fontId="69" fillId="0" borderId="0" xfId="0" applyNumberFormat="1" applyFont="1" applyAlignment="1">
      <alignment horizontal="center"/>
    </xf>
    <xf numFmtId="182" fontId="69" fillId="0" borderId="0" xfId="0" applyNumberFormat="1" applyFont="1"/>
    <xf numFmtId="4" fontId="69" fillId="0" borderId="0" xfId="0" applyNumberFormat="1" applyFont="1"/>
    <xf numFmtId="0" fontId="0" fillId="0" borderId="0" xfId="0" applyAlignment="1">
      <alignment horizontal="left" vertical="top" wrapText="1"/>
    </xf>
    <xf numFmtId="167" fontId="4" fillId="4" borderId="24" xfId="1" applyNumberFormat="1" applyFont="1" applyFill="1" applyBorder="1" applyAlignment="1">
      <alignment horizontal="center" vertical="center"/>
    </xf>
    <xf numFmtId="0" fontId="1" fillId="21" borderId="0" xfId="0" applyFont="1" applyFill="1"/>
    <xf numFmtId="0" fontId="71" fillId="0" borderId="0" xfId="0" applyFont="1" applyAlignment="1">
      <alignment horizontal="center"/>
    </xf>
    <xf numFmtId="0" fontId="1" fillId="0" borderId="0" xfId="0" applyFont="1" applyAlignment="1">
      <alignment horizontal="center" vertical="center"/>
    </xf>
    <xf numFmtId="0" fontId="1" fillId="0" borderId="2" xfId="0" applyFont="1" applyBorder="1" applyAlignment="1">
      <alignment horizontal="center"/>
    </xf>
    <xf numFmtId="0" fontId="1" fillId="0" borderId="2" xfId="0" applyFont="1" applyBorder="1"/>
    <xf numFmtId="167" fontId="4" fillId="6" borderId="25" xfId="1" applyNumberFormat="1" applyFont="1" applyFill="1" applyBorder="1" applyAlignment="1">
      <alignment horizontal="center" vertical="center"/>
    </xf>
    <xf numFmtId="167" fontId="13" fillId="7" borderId="27" xfId="0" applyNumberFormat="1" applyFont="1" applyFill="1" applyBorder="1" applyAlignment="1">
      <alignment vertical="center"/>
    </xf>
    <xf numFmtId="166" fontId="34" fillId="0" borderId="0" xfId="1" applyNumberFormat="1" applyFont="1"/>
    <xf numFmtId="184" fontId="1" fillId="0" borderId="0" xfId="1" applyNumberFormat="1" applyFont="1"/>
    <xf numFmtId="185" fontId="0" fillId="0" borderId="0" xfId="0" applyNumberFormat="1"/>
    <xf numFmtId="186" fontId="0" fillId="0" borderId="0" xfId="1" applyNumberFormat="1" applyFont="1"/>
    <xf numFmtId="177" fontId="15" fillId="4" borderId="7" xfId="0" applyNumberFormat="1" applyFont="1" applyFill="1" applyBorder="1" applyAlignment="1">
      <alignment vertical="center"/>
    </xf>
    <xf numFmtId="165" fontId="1" fillId="0" borderId="0" xfId="0" applyNumberFormat="1" applyFont="1"/>
    <xf numFmtId="167" fontId="13" fillId="7" borderId="86" xfId="0" applyNumberFormat="1" applyFont="1" applyFill="1" applyBorder="1" applyAlignment="1">
      <alignment vertical="center"/>
    </xf>
    <xf numFmtId="187" fontId="1" fillId="0" borderId="0" xfId="0" applyNumberFormat="1" applyFont="1"/>
    <xf numFmtId="186" fontId="1" fillId="0" borderId="0" xfId="0" applyNumberFormat="1" applyFont="1"/>
    <xf numFmtId="0" fontId="19" fillId="11" borderId="9" xfId="0" applyFont="1" applyFill="1" applyBorder="1" applyAlignment="1">
      <alignment horizontal="center" vertical="center"/>
    </xf>
    <xf numFmtId="0" fontId="19" fillId="11" borderId="31" xfId="0" applyFont="1" applyFill="1" applyBorder="1" applyAlignment="1">
      <alignment horizontal="center" vertical="center"/>
    </xf>
    <xf numFmtId="169" fontId="19" fillId="7" borderId="27" xfId="0" applyNumberFormat="1" applyFont="1" applyFill="1" applyBorder="1" applyAlignment="1">
      <alignment vertical="center"/>
    </xf>
    <xf numFmtId="169" fontId="19" fillId="7" borderId="32" xfId="0" applyNumberFormat="1" applyFont="1" applyFill="1" applyBorder="1" applyAlignment="1">
      <alignment vertical="center"/>
    </xf>
    <xf numFmtId="0" fontId="30" fillId="14" borderId="0" xfId="0" applyFont="1" applyFill="1" applyAlignment="1">
      <alignment horizontal="center" vertical="center"/>
    </xf>
    <xf numFmtId="0" fontId="30" fillId="14" borderId="0" xfId="0" applyFont="1" applyFill="1" applyAlignment="1">
      <alignment vertical="center"/>
    </xf>
    <xf numFmtId="0" fontId="72" fillId="10" borderId="0" xfId="0" applyFont="1" applyFill="1" applyAlignment="1">
      <alignment horizontal="left" vertical="center"/>
    </xf>
    <xf numFmtId="0" fontId="30" fillId="10" borderId="0" xfId="0" applyFont="1" applyFill="1" applyAlignment="1">
      <alignment horizontal="left" vertical="center"/>
    </xf>
    <xf numFmtId="167" fontId="1" fillId="6" borderId="7" xfId="1" applyNumberFormat="1" applyFont="1" applyFill="1" applyBorder="1" applyAlignment="1">
      <alignment vertical="center"/>
    </xf>
    <xf numFmtId="167" fontId="1" fillId="12" borderId="1" xfId="1" applyNumberFormat="1" applyFont="1" applyFill="1" applyBorder="1" applyAlignment="1">
      <alignment vertical="center"/>
    </xf>
    <xf numFmtId="167" fontId="1" fillId="6" borderId="1" xfId="1" applyNumberFormat="1" applyFont="1" applyFill="1" applyBorder="1" applyAlignment="1">
      <alignment vertical="center"/>
    </xf>
    <xf numFmtId="167" fontId="1" fillId="6" borderId="9" xfId="1" applyNumberFormat="1" applyFont="1" applyFill="1" applyBorder="1" applyAlignment="1">
      <alignment vertical="center"/>
    </xf>
    <xf numFmtId="0" fontId="23" fillId="2" borderId="0" xfId="0" applyFont="1" applyFill="1" applyAlignment="1">
      <alignment horizontal="center" vertical="center" wrapText="1"/>
    </xf>
    <xf numFmtId="0" fontId="12" fillId="4" borderId="7" xfId="1" applyNumberFormat="1" applyFont="1" applyFill="1" applyBorder="1" applyAlignment="1">
      <alignment horizontal="center" vertical="center"/>
    </xf>
    <xf numFmtId="169" fontId="35" fillId="4" borderId="7" xfId="0" applyNumberFormat="1" applyFont="1" applyFill="1" applyBorder="1" applyAlignment="1">
      <alignment vertical="center"/>
    </xf>
    <xf numFmtId="169" fontId="35" fillId="2" borderId="0" xfId="0" applyNumberFormat="1" applyFont="1" applyFill="1" applyAlignment="1">
      <alignment vertical="center"/>
    </xf>
    <xf numFmtId="0" fontId="12" fillId="6" borderId="1" xfId="1" applyNumberFormat="1" applyFont="1" applyFill="1" applyBorder="1" applyAlignment="1">
      <alignment horizontal="center" vertical="center"/>
    </xf>
    <xf numFmtId="169" fontId="35" fillId="6" borderId="1" xfId="0" applyNumberFormat="1" applyFont="1" applyFill="1" applyBorder="1" applyAlignment="1">
      <alignment vertical="center"/>
    </xf>
    <xf numFmtId="0" fontId="12" fillId="4" borderId="1" xfId="1" applyNumberFormat="1" applyFont="1" applyFill="1" applyBorder="1" applyAlignment="1">
      <alignment horizontal="center" vertical="center"/>
    </xf>
    <xf numFmtId="169" fontId="35" fillId="4" borderId="1" xfId="0" applyNumberFormat="1" applyFont="1" applyFill="1" applyBorder="1" applyAlignment="1">
      <alignment vertical="center"/>
    </xf>
    <xf numFmtId="169" fontId="35" fillId="4" borderId="1" xfId="2" applyNumberFormat="1" applyFont="1" applyFill="1" applyBorder="1" applyAlignment="1">
      <alignment vertical="center"/>
    </xf>
    <xf numFmtId="0" fontId="12" fillId="4" borderId="9" xfId="1" applyNumberFormat="1" applyFont="1" applyFill="1" applyBorder="1" applyAlignment="1">
      <alignment horizontal="center" vertical="center"/>
    </xf>
    <xf numFmtId="169" fontId="35" fillId="4" borderId="9" xfId="0" applyNumberFormat="1" applyFont="1" applyFill="1" applyBorder="1" applyAlignment="1">
      <alignment vertical="center"/>
    </xf>
    <xf numFmtId="168" fontId="35" fillId="4" borderId="11" xfId="0" applyNumberFormat="1" applyFont="1" applyFill="1" applyBorder="1" applyAlignment="1">
      <alignment vertical="center"/>
    </xf>
    <xf numFmtId="167" fontId="50" fillId="7" borderId="7" xfId="1" applyNumberFormat="1" applyFont="1" applyFill="1" applyBorder="1" applyAlignment="1">
      <alignment vertical="center"/>
    </xf>
    <xf numFmtId="167" fontId="50" fillId="7" borderId="7" xfId="1" applyNumberFormat="1" applyFont="1" applyFill="1" applyBorder="1" applyAlignment="1">
      <alignment horizontal="left" vertical="center"/>
    </xf>
    <xf numFmtId="168" fontId="50" fillId="7" borderId="7" xfId="0" applyNumberFormat="1" applyFont="1" applyFill="1" applyBorder="1" applyAlignment="1">
      <alignment vertical="center"/>
    </xf>
    <xf numFmtId="169" fontId="50" fillId="2" borderId="0" xfId="0" applyNumberFormat="1" applyFont="1" applyFill="1" applyAlignment="1">
      <alignment vertical="center"/>
    </xf>
    <xf numFmtId="0" fontId="23" fillId="0" borderId="0" xfId="0" applyFont="1" applyAlignment="1">
      <alignment horizontal="center" vertical="center" wrapText="1"/>
    </xf>
    <xf numFmtId="188" fontId="4" fillId="4" borderId="7" xfId="2" applyNumberFormat="1" applyFont="1" applyFill="1" applyBorder="1" applyAlignment="1">
      <alignment horizontal="right" vertical="center"/>
    </xf>
    <xf numFmtId="169" fontId="35" fillId="0" borderId="0" xfId="0" applyNumberFormat="1" applyFont="1" applyAlignment="1">
      <alignment vertical="center"/>
    </xf>
    <xf numFmtId="188" fontId="4" fillId="6" borderId="1" xfId="2" applyNumberFormat="1" applyFont="1" applyFill="1" applyBorder="1" applyAlignment="1">
      <alignment vertical="center"/>
    </xf>
    <xf numFmtId="171" fontId="4" fillId="6" borderId="30" xfId="2" applyNumberFormat="1" applyFont="1" applyFill="1" applyBorder="1" applyAlignment="1">
      <alignment vertical="center"/>
    </xf>
    <xf numFmtId="188" fontId="4" fillId="4" borderId="1" xfId="2" applyNumberFormat="1" applyFont="1" applyFill="1" applyBorder="1" applyAlignment="1">
      <alignment vertical="center"/>
    </xf>
    <xf numFmtId="171" fontId="4" fillId="4" borderId="30" xfId="2" applyNumberFormat="1" applyFont="1" applyFill="1" applyBorder="1" applyAlignment="1">
      <alignment horizontal="right" vertical="center" indent="5"/>
    </xf>
    <xf numFmtId="171" fontId="4" fillId="6" borderId="30" xfId="2" applyNumberFormat="1" applyFont="1" applyFill="1" applyBorder="1" applyAlignment="1">
      <alignment horizontal="left" vertical="center"/>
    </xf>
    <xf numFmtId="0" fontId="4" fillId="4" borderId="79" xfId="1" applyNumberFormat="1" applyFont="1" applyFill="1" applyBorder="1" applyAlignment="1">
      <alignment horizontal="center" vertical="center"/>
    </xf>
    <xf numFmtId="167" fontId="4" fillId="4" borderId="13" xfId="1" applyNumberFormat="1" applyFont="1" applyFill="1" applyBorder="1" applyAlignment="1">
      <alignment vertical="center"/>
    </xf>
    <xf numFmtId="188" fontId="4" fillId="4" borderId="13" xfId="2" applyNumberFormat="1" applyFont="1" applyFill="1" applyBorder="1" applyAlignment="1">
      <alignment vertical="center"/>
    </xf>
    <xf numFmtId="0" fontId="4" fillId="6" borderId="79" xfId="1" applyNumberFormat="1" applyFont="1" applyFill="1" applyBorder="1" applyAlignment="1">
      <alignment horizontal="center" vertical="center"/>
    </xf>
    <xf numFmtId="188" fontId="4" fillId="6" borderId="13" xfId="2" applyNumberFormat="1" applyFont="1" applyFill="1" applyBorder="1" applyAlignment="1">
      <alignment vertical="center"/>
    </xf>
    <xf numFmtId="171" fontId="4" fillId="4" borderId="62" xfId="2" applyNumberFormat="1" applyFont="1" applyFill="1" applyBorder="1" applyAlignment="1">
      <alignment vertical="center"/>
    </xf>
    <xf numFmtId="167" fontId="52" fillId="7" borderId="27" xfId="1" applyNumberFormat="1" applyFont="1" applyFill="1" applyBorder="1" applyAlignment="1">
      <alignment vertical="center"/>
    </xf>
    <xf numFmtId="188" fontId="52" fillId="7" borderId="27" xfId="1" applyNumberFormat="1" applyFont="1" applyFill="1" applyBorder="1" applyAlignment="1">
      <alignment vertical="center"/>
    </xf>
    <xf numFmtId="165" fontId="52" fillId="7" borderId="32" xfId="1" applyNumberFormat="1" applyFont="1" applyFill="1" applyBorder="1" applyAlignment="1">
      <alignment vertical="center"/>
    </xf>
    <xf numFmtId="169" fontId="50" fillId="0" borderId="0" xfId="0" applyNumberFormat="1" applyFont="1" applyAlignment="1">
      <alignment vertical="center"/>
    </xf>
    <xf numFmtId="169" fontId="15" fillId="2" borderId="0" xfId="0" applyNumberFormat="1" applyFont="1" applyFill="1" applyAlignment="1">
      <alignment vertical="center"/>
    </xf>
    <xf numFmtId="0" fontId="36" fillId="12" borderId="0" xfId="0" applyFont="1" applyFill="1" applyAlignment="1">
      <alignment vertical="center"/>
    </xf>
    <xf numFmtId="0" fontId="23" fillId="3" borderId="9" xfId="0" applyFont="1" applyFill="1" applyBorder="1" applyAlignment="1">
      <alignment horizontal="center" vertical="center" wrapText="1"/>
    </xf>
    <xf numFmtId="0" fontId="12" fillId="4" borderId="23" xfId="1" applyNumberFormat="1" applyFont="1" applyFill="1" applyBorder="1" applyAlignment="1">
      <alignment horizontal="center" vertical="center"/>
    </xf>
    <xf numFmtId="168" fontId="35" fillId="4" borderId="30" xfId="0" applyNumberFormat="1" applyFont="1" applyFill="1" applyBorder="1" applyAlignment="1">
      <alignment vertical="center"/>
    </xf>
    <xf numFmtId="0" fontId="12" fillId="6" borderId="24" xfId="1" applyNumberFormat="1" applyFont="1" applyFill="1" applyBorder="1" applyAlignment="1">
      <alignment horizontal="center" vertical="center"/>
    </xf>
    <xf numFmtId="168" fontId="35" fillId="6" borderId="62" xfId="0" applyNumberFormat="1" applyFont="1" applyFill="1" applyBorder="1" applyAlignment="1">
      <alignment vertical="center"/>
    </xf>
    <xf numFmtId="0" fontId="12" fillId="4" borderId="24" xfId="1" applyNumberFormat="1" applyFont="1" applyFill="1" applyBorder="1" applyAlignment="1">
      <alignment horizontal="center" vertical="center"/>
    </xf>
    <xf numFmtId="168" fontId="35" fillId="4" borderId="62" xfId="0" applyNumberFormat="1" applyFont="1" applyFill="1" applyBorder="1" applyAlignment="1">
      <alignment vertical="center"/>
    </xf>
    <xf numFmtId="0" fontId="12" fillId="4" borderId="25" xfId="1" applyNumberFormat="1" applyFont="1" applyFill="1" applyBorder="1" applyAlignment="1">
      <alignment horizontal="center" vertical="center"/>
    </xf>
    <xf numFmtId="168" fontId="35" fillId="4" borderId="31" xfId="0" applyNumberFormat="1" applyFont="1" applyFill="1" applyBorder="1" applyAlignment="1">
      <alignment vertical="center"/>
    </xf>
    <xf numFmtId="167" fontId="23" fillId="7" borderId="27" xfId="1" applyNumberFormat="1" applyFont="1" applyFill="1" applyBorder="1" applyAlignment="1">
      <alignment horizontal="center" vertical="center"/>
    </xf>
    <xf numFmtId="168" fontId="23" fillId="7" borderId="27" xfId="0" applyNumberFormat="1" applyFont="1" applyFill="1" applyBorder="1" applyAlignment="1">
      <alignment vertical="center"/>
    </xf>
    <xf numFmtId="168" fontId="23" fillId="7" borderId="32" xfId="0" applyNumberFormat="1" applyFont="1" applyFill="1" applyBorder="1" applyAlignment="1">
      <alignment vertical="center"/>
    </xf>
    <xf numFmtId="189" fontId="1" fillId="0" borderId="0" xfId="0" applyNumberFormat="1" applyFont="1"/>
    <xf numFmtId="189" fontId="0" fillId="0" borderId="0" xfId="0" applyNumberFormat="1"/>
    <xf numFmtId="0" fontId="36" fillId="2" borderId="0" xfId="0" applyFont="1" applyFill="1" applyAlignment="1">
      <alignment vertical="center"/>
    </xf>
    <xf numFmtId="167" fontId="4" fillId="4" borderId="23" xfId="1" quotePrefix="1" applyNumberFormat="1" applyFont="1" applyFill="1" applyBorder="1" applyAlignment="1">
      <alignment horizontal="center" vertical="center"/>
    </xf>
    <xf numFmtId="167" fontId="4" fillId="6" borderId="24" xfId="1" quotePrefix="1" applyNumberFormat="1" applyFont="1" applyFill="1" applyBorder="1" applyAlignment="1">
      <alignment horizontal="center" vertical="center"/>
    </xf>
    <xf numFmtId="167" fontId="4" fillId="4" borderId="24" xfId="1" quotePrefix="1" applyNumberFormat="1" applyFont="1" applyFill="1" applyBorder="1" applyAlignment="1">
      <alignment horizontal="center" vertical="center"/>
    </xf>
    <xf numFmtId="167" fontId="4" fillId="4" borderId="7" xfId="1" quotePrefix="1" applyNumberFormat="1" applyFont="1" applyFill="1" applyBorder="1" applyAlignment="1">
      <alignment horizontal="center" vertical="center"/>
    </xf>
    <xf numFmtId="167" fontId="4" fillId="6" borderId="1" xfId="1" quotePrefix="1" applyNumberFormat="1" applyFont="1" applyFill="1" applyBorder="1" applyAlignment="1">
      <alignment horizontal="center" vertical="center"/>
    </xf>
    <xf numFmtId="167" fontId="4" fillId="4" borderId="1" xfId="1" quotePrefix="1" applyNumberFormat="1" applyFont="1" applyFill="1" applyBorder="1" applyAlignment="1">
      <alignment horizontal="center" vertical="center"/>
    </xf>
    <xf numFmtId="0" fontId="1" fillId="0" borderId="0" xfId="0" quotePrefix="1" applyFont="1"/>
    <xf numFmtId="0" fontId="1" fillId="0" borderId="0" xfId="0" quotePrefix="1" applyFont="1" applyAlignment="1">
      <alignment horizontal="center"/>
    </xf>
    <xf numFmtId="167" fontId="4" fillId="6" borderId="1" xfId="1" quotePrefix="1" applyNumberFormat="1" applyFont="1" applyFill="1" applyBorder="1" applyAlignment="1">
      <alignment horizontal="center" vertical="center" wrapText="1"/>
    </xf>
    <xf numFmtId="167" fontId="4" fillId="4" borderId="9" xfId="1" quotePrefix="1" applyNumberFormat="1" applyFont="1" applyFill="1" applyBorder="1" applyAlignment="1">
      <alignment horizontal="center" vertical="center" wrapText="1"/>
    </xf>
    <xf numFmtId="167" fontId="4" fillId="12" borderId="23" xfId="1" quotePrefix="1" applyNumberFormat="1" applyFont="1" applyFill="1" applyBorder="1" applyAlignment="1">
      <alignment horizontal="center" vertical="center"/>
    </xf>
    <xf numFmtId="167" fontId="4" fillId="12" borderId="24" xfId="1" quotePrefix="1" applyNumberFormat="1" applyFont="1" applyFill="1" applyBorder="1" applyAlignment="1">
      <alignment horizontal="center" vertical="center"/>
    </xf>
    <xf numFmtId="16" fontId="56" fillId="6" borderId="1" xfId="0" quotePrefix="1" applyNumberFormat="1" applyFont="1" applyFill="1" applyBorder="1" applyAlignment="1">
      <alignment horizontal="center" vertical="center"/>
    </xf>
    <xf numFmtId="16" fontId="15" fillId="6" borderId="1" xfId="0" quotePrefix="1" applyNumberFormat="1" applyFont="1" applyFill="1" applyBorder="1" applyAlignment="1">
      <alignment horizontal="center" vertical="center"/>
    </xf>
    <xf numFmtId="0" fontId="56" fillId="4" borderId="1" xfId="0" quotePrefix="1" applyFont="1" applyFill="1" applyBorder="1" applyAlignment="1">
      <alignment horizontal="center" vertical="center"/>
    </xf>
    <xf numFmtId="0" fontId="15" fillId="4" borderId="1" xfId="0" quotePrefix="1" applyFont="1" applyFill="1" applyBorder="1" applyAlignment="1">
      <alignment horizontal="center" vertical="center"/>
    </xf>
    <xf numFmtId="0" fontId="12" fillId="2" borderId="0" xfId="0" quotePrefix="1" applyFont="1" applyFill="1"/>
    <xf numFmtId="0" fontId="26" fillId="4" borderId="9" xfId="0" quotePrefix="1" applyFont="1" applyFill="1" applyBorder="1"/>
    <xf numFmtId="0" fontId="12" fillId="4" borderId="1" xfId="0" quotePrefix="1" applyFont="1" applyFill="1" applyBorder="1" applyAlignment="1">
      <alignment horizontal="center" vertical="center"/>
    </xf>
    <xf numFmtId="0" fontId="12" fillId="6" borderId="1" xfId="0" quotePrefix="1" applyFont="1" applyFill="1" applyBorder="1" applyAlignment="1">
      <alignment horizontal="center" vertical="center"/>
    </xf>
    <xf numFmtId="0" fontId="65" fillId="7" borderId="0" xfId="0" applyFont="1" applyFill="1" applyAlignment="1">
      <alignment horizontal="center" vertical="center"/>
    </xf>
    <xf numFmtId="0" fontId="13" fillId="3" borderId="60" xfId="0" applyFont="1" applyFill="1" applyBorder="1" applyAlignment="1">
      <alignment horizontal="center" vertical="center"/>
    </xf>
    <xf numFmtId="0" fontId="13" fillId="3" borderId="59" xfId="0" applyFont="1" applyFill="1" applyBorder="1" applyAlignment="1">
      <alignment horizontal="center" vertical="center" wrapText="1"/>
    </xf>
    <xf numFmtId="0" fontId="13" fillId="3" borderId="25" xfId="0" applyFont="1" applyFill="1" applyBorder="1" applyAlignment="1">
      <alignment horizontal="center" vertical="center" wrapText="1"/>
    </xf>
    <xf numFmtId="0" fontId="13" fillId="3" borderId="60"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29" xfId="0" applyFont="1" applyFill="1" applyBorder="1" applyAlignment="1">
      <alignment horizontal="center" vertical="center" wrapText="1"/>
    </xf>
    <xf numFmtId="0" fontId="13" fillId="3" borderId="78" xfId="0" applyFont="1" applyFill="1" applyBorder="1" applyAlignment="1">
      <alignment horizontal="center" vertical="center" wrapText="1"/>
    </xf>
    <xf numFmtId="0" fontId="23" fillId="3" borderId="60" xfId="0" applyFont="1" applyFill="1" applyBorder="1" applyAlignment="1">
      <alignment horizontal="center" vertical="center"/>
    </xf>
    <xf numFmtId="0" fontId="12" fillId="2" borderId="0" xfId="0" applyFont="1" applyFill="1" applyAlignment="1">
      <alignment horizontal="center" vertical="center"/>
    </xf>
    <xf numFmtId="0" fontId="23" fillId="3" borderId="59" xfId="0" applyFont="1" applyFill="1" applyBorder="1" applyAlignment="1">
      <alignment horizontal="center" vertical="center" wrapText="1"/>
    </xf>
    <xf numFmtId="0" fontId="23" fillId="3" borderId="25" xfId="0" applyFont="1" applyFill="1" applyBorder="1" applyAlignment="1">
      <alignment horizontal="center" vertical="center" wrapText="1"/>
    </xf>
    <xf numFmtId="0" fontId="23" fillId="3" borderId="60" xfId="0" applyFont="1" applyFill="1" applyBorder="1" applyAlignment="1">
      <alignment horizontal="center" vertical="center" wrapText="1"/>
    </xf>
    <xf numFmtId="0" fontId="23" fillId="3" borderId="9" xfId="0" applyFont="1" applyFill="1" applyBorder="1" applyAlignment="1">
      <alignment horizontal="center" vertical="center" wrapText="1"/>
    </xf>
    <xf numFmtId="0" fontId="23" fillId="3" borderId="61" xfId="0" applyFont="1" applyFill="1" applyBorder="1" applyAlignment="1">
      <alignment horizontal="center" vertical="center" wrapText="1"/>
    </xf>
    <xf numFmtId="0" fontId="23" fillId="3" borderId="31" xfId="0" applyFont="1" applyFill="1" applyBorder="1" applyAlignment="1">
      <alignment horizontal="center" vertical="center" wrapText="1"/>
    </xf>
    <xf numFmtId="0" fontId="52" fillId="3" borderId="59" xfId="0" applyFont="1" applyFill="1" applyBorder="1" applyAlignment="1">
      <alignment horizontal="center" vertical="center" wrapText="1"/>
    </xf>
    <xf numFmtId="0" fontId="52" fillId="3" borderId="25" xfId="0" applyFont="1" applyFill="1" applyBorder="1" applyAlignment="1">
      <alignment horizontal="center" vertical="center" wrapText="1"/>
    </xf>
    <xf numFmtId="0" fontId="52" fillId="3" borderId="60" xfId="0" applyFont="1" applyFill="1" applyBorder="1" applyAlignment="1">
      <alignment horizontal="center" vertical="center" wrapText="1"/>
    </xf>
    <xf numFmtId="0" fontId="52" fillId="3" borderId="9" xfId="0" applyFont="1" applyFill="1" applyBorder="1" applyAlignment="1">
      <alignment horizontal="center" vertical="center" wrapText="1"/>
    </xf>
    <xf numFmtId="0" fontId="52" fillId="3" borderId="20" xfId="0" applyFont="1" applyFill="1" applyBorder="1" applyAlignment="1">
      <alignment horizontal="center" vertical="center" wrapText="1"/>
    </xf>
    <xf numFmtId="0" fontId="52" fillId="3" borderId="11" xfId="0" applyFont="1" applyFill="1" applyBorder="1" applyAlignment="1">
      <alignment horizontal="center" vertical="center" wrapText="1"/>
    </xf>
    <xf numFmtId="0" fontId="52" fillId="3" borderId="61" xfId="0" applyFont="1" applyFill="1" applyBorder="1" applyAlignment="1">
      <alignment horizontal="center" vertical="center" wrapText="1"/>
    </xf>
    <xf numFmtId="0" fontId="52" fillId="3" borderId="31" xfId="0" applyFont="1" applyFill="1" applyBorder="1" applyAlignment="1">
      <alignment horizontal="center" vertical="center" wrapText="1"/>
    </xf>
    <xf numFmtId="0" fontId="23" fillId="3" borderId="13" xfId="0" applyFont="1" applyFill="1" applyBorder="1" applyAlignment="1">
      <alignment horizontal="center" vertical="center" wrapText="1"/>
    </xf>
    <xf numFmtId="0" fontId="23" fillId="3" borderId="11" xfId="0" applyFont="1" applyFill="1" applyBorder="1" applyAlignment="1">
      <alignment horizontal="center" vertical="center" wrapText="1"/>
    </xf>
    <xf numFmtId="0" fontId="36" fillId="10" borderId="0" xfId="0" applyFont="1" applyFill="1" applyAlignment="1">
      <alignment horizontal="left" vertical="center"/>
    </xf>
    <xf numFmtId="0" fontId="4" fillId="10" borderId="0" xfId="0" applyFont="1" applyFill="1" applyAlignment="1">
      <alignment horizontal="left" vertical="center"/>
    </xf>
    <xf numFmtId="0" fontId="19" fillId="11" borderId="21" xfId="0" applyFont="1" applyFill="1" applyBorder="1" applyAlignment="1">
      <alignment horizontal="center" vertical="center"/>
    </xf>
    <xf numFmtId="0" fontId="19" fillId="11" borderId="22" xfId="0" applyFont="1" applyFill="1" applyBorder="1" applyAlignment="1">
      <alignment horizontal="center" vertical="center"/>
    </xf>
    <xf numFmtId="0" fontId="19" fillId="11" borderId="75" xfId="0" applyFont="1" applyFill="1" applyBorder="1" applyAlignment="1">
      <alignment horizontal="center" vertical="center"/>
    </xf>
    <xf numFmtId="0" fontId="19" fillId="11" borderId="19" xfId="0" applyFont="1" applyFill="1" applyBorder="1" applyAlignment="1">
      <alignment horizontal="center" vertical="center" wrapText="1"/>
    </xf>
    <xf numFmtId="0" fontId="19" fillId="11" borderId="76" xfId="0" applyFont="1" applyFill="1" applyBorder="1" applyAlignment="1">
      <alignment horizontal="center" vertical="center" wrapText="1"/>
    </xf>
    <xf numFmtId="0" fontId="19" fillId="11" borderId="20" xfId="0" applyFont="1" applyFill="1" applyBorder="1" applyAlignment="1">
      <alignment horizontal="center" vertical="center"/>
    </xf>
    <xf numFmtId="0" fontId="19" fillId="11" borderId="11" xfId="0" applyFont="1" applyFill="1" applyBorder="1" applyAlignment="1">
      <alignment horizontal="center" vertical="center"/>
    </xf>
    <xf numFmtId="0" fontId="13" fillId="3" borderId="87" xfId="0" applyFont="1" applyFill="1" applyBorder="1" applyAlignment="1">
      <alignment horizontal="center" vertical="center" wrapText="1"/>
    </xf>
    <xf numFmtId="0" fontId="13" fillId="3" borderId="68" xfId="0" applyFont="1" applyFill="1" applyBorder="1" applyAlignment="1">
      <alignment horizontal="center" vertical="center" wrapText="1"/>
    </xf>
    <xf numFmtId="0" fontId="13" fillId="3" borderId="16" xfId="0" applyFont="1" applyFill="1" applyBorder="1" applyAlignment="1">
      <alignment horizontal="center" vertical="center" wrapText="1"/>
    </xf>
    <xf numFmtId="0" fontId="13" fillId="3" borderId="56"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6" fillId="10" borderId="0" xfId="0" applyFont="1" applyFill="1" applyAlignment="1">
      <alignment horizontal="left" vertical="center"/>
    </xf>
    <xf numFmtId="0" fontId="16" fillId="10" borderId="0" xfId="0" applyFont="1" applyFill="1" applyAlignment="1">
      <alignment horizontal="left" vertical="center"/>
    </xf>
    <xf numFmtId="0" fontId="13" fillId="3" borderId="19"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76" xfId="0" applyFont="1" applyFill="1" applyBorder="1" applyAlignment="1">
      <alignment horizontal="center" vertical="center" wrapText="1"/>
    </xf>
    <xf numFmtId="0" fontId="10" fillId="0" borderId="0" xfId="0" applyFont="1" applyAlignment="1">
      <alignment horizontal="center"/>
    </xf>
    <xf numFmtId="0" fontId="1" fillId="0" borderId="4" xfId="0" applyFont="1" applyBorder="1" applyAlignment="1">
      <alignment horizontal="center"/>
    </xf>
    <xf numFmtId="3" fontId="1" fillId="0" borderId="0" xfId="0" applyNumberFormat="1" applyFont="1" applyAlignment="1">
      <alignment horizontal="center"/>
    </xf>
    <xf numFmtId="0" fontId="1" fillId="0" borderId="0" xfId="0" applyFont="1" applyAlignment="1">
      <alignment horizontal="center" vertical="center"/>
    </xf>
    <xf numFmtId="0" fontId="1" fillId="0" borderId="0" xfId="0" applyFont="1" applyAlignment="1">
      <alignment horizontal="center"/>
    </xf>
    <xf numFmtId="0" fontId="1" fillId="0" borderId="0" xfId="0" quotePrefix="1" applyFont="1" applyAlignment="1">
      <alignment horizontal="left"/>
    </xf>
    <xf numFmtId="0" fontId="1" fillId="0" borderId="0" xfId="0" applyFont="1" applyAlignment="1">
      <alignment horizontal="left"/>
    </xf>
    <xf numFmtId="0" fontId="13" fillId="3" borderId="13"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 fillId="0" borderId="0" xfId="0" quotePrefix="1" applyFont="1" applyAlignment="1">
      <alignment horizontal="center" vertical="center"/>
    </xf>
    <xf numFmtId="0" fontId="0" fillId="0" borderId="14" xfId="0" applyBorder="1" applyAlignment="1">
      <alignment horizontal="left" vertical="top" wrapText="1"/>
    </xf>
    <xf numFmtId="0" fontId="0" fillId="0" borderId="4"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0" borderId="0" xfId="0" applyAlignment="1">
      <alignment horizontal="left" vertical="top" wrapText="1"/>
    </xf>
    <xf numFmtId="0" fontId="0" fillId="0" borderId="93" xfId="0" applyBorder="1" applyAlignment="1">
      <alignment horizontal="left" vertical="top" wrapText="1"/>
    </xf>
    <xf numFmtId="0" fontId="0" fillId="0" borderId="16" xfId="0" applyBorder="1" applyAlignment="1">
      <alignment horizontal="left" vertical="top" wrapText="1"/>
    </xf>
    <xf numFmtId="0" fontId="0" fillId="0" borderId="2" xfId="0" applyBorder="1" applyAlignment="1">
      <alignment horizontal="left" vertical="top" wrapText="1"/>
    </xf>
    <xf numFmtId="0" fontId="0" fillId="0" borderId="8" xfId="0" applyBorder="1" applyAlignment="1">
      <alignment horizontal="left" vertical="top" wrapText="1"/>
    </xf>
    <xf numFmtId="183" fontId="1" fillId="0" borderId="0" xfId="0" applyNumberFormat="1" applyFont="1" applyAlignment="1">
      <alignment horizontal="left"/>
    </xf>
    <xf numFmtId="0" fontId="1" fillId="0" borderId="2" xfId="0" applyFont="1" applyBorder="1" applyAlignment="1">
      <alignment horizontal="center" vertical="center"/>
    </xf>
    <xf numFmtId="0" fontId="13" fillId="3" borderId="77" xfId="0" applyFont="1" applyFill="1" applyBorder="1" applyAlignment="1">
      <alignment horizontal="center" vertical="center" wrapText="1"/>
    </xf>
    <xf numFmtId="0" fontId="13" fillId="3" borderId="1" xfId="0" applyFont="1" applyFill="1" applyBorder="1" applyAlignment="1">
      <alignment horizontal="center" vertical="center"/>
    </xf>
    <xf numFmtId="0" fontId="12" fillId="0" borderId="0" xfId="0" applyFont="1" applyAlignment="1">
      <alignment horizontal="center"/>
    </xf>
    <xf numFmtId="0" fontId="64" fillId="0" borderId="0" xfId="0" applyFont="1" applyAlignment="1">
      <alignment horizontal="center"/>
    </xf>
    <xf numFmtId="0" fontId="13" fillId="3" borderId="14" xfId="0" applyFont="1" applyFill="1" applyBorder="1" applyAlignment="1">
      <alignment horizontal="center" vertical="center" wrapText="1"/>
    </xf>
    <xf numFmtId="0" fontId="13" fillId="3" borderId="84" xfId="0" applyFont="1" applyFill="1" applyBorder="1" applyAlignment="1">
      <alignment horizontal="center" vertical="center" wrapText="1"/>
    </xf>
    <xf numFmtId="0" fontId="2" fillId="2" borderId="0" xfId="0" applyFont="1" applyFill="1" applyAlignment="1">
      <alignment horizontal="center"/>
    </xf>
    <xf numFmtId="0" fontId="10" fillId="2" borderId="0" xfId="0" applyFont="1" applyFill="1" applyAlignment="1">
      <alignment horizontal="center"/>
    </xf>
    <xf numFmtId="0" fontId="13" fillId="3" borderId="1" xfId="0" applyFont="1" applyFill="1" applyBorder="1" applyAlignment="1">
      <alignment horizontal="center" vertical="center" wrapText="1"/>
    </xf>
    <xf numFmtId="0" fontId="0" fillId="2" borderId="66" xfId="0" applyFill="1" applyBorder="1" applyAlignment="1">
      <alignment horizontal="center" vertical="center"/>
    </xf>
    <xf numFmtId="0" fontId="0" fillId="2" borderId="69" xfId="0" applyFill="1" applyBorder="1" applyAlignment="1">
      <alignment horizontal="center" vertical="center"/>
    </xf>
    <xf numFmtId="0" fontId="0" fillId="2" borderId="71" xfId="0" applyFill="1" applyBorder="1" applyAlignment="1">
      <alignment horizontal="center" vertical="center"/>
    </xf>
    <xf numFmtId="0" fontId="0" fillId="2" borderId="67" xfId="0" quotePrefix="1" applyFill="1" applyBorder="1" applyAlignment="1">
      <alignment horizontal="center" vertical="center"/>
    </xf>
    <xf numFmtId="0" fontId="0" fillId="2" borderId="0" xfId="0" applyFill="1" applyAlignment="1">
      <alignment horizontal="center" vertical="center"/>
    </xf>
    <xf numFmtId="0" fontId="0" fillId="2" borderId="0" xfId="0" quotePrefix="1" applyFill="1" applyAlignment="1">
      <alignment horizontal="center" vertical="center"/>
    </xf>
    <xf numFmtId="0" fontId="0" fillId="2" borderId="72" xfId="0" applyFill="1" applyBorder="1" applyAlignment="1">
      <alignment horizontal="center" vertical="center"/>
    </xf>
    <xf numFmtId="0" fontId="66" fillId="2" borderId="67" xfId="0" applyFont="1" applyFill="1" applyBorder="1" applyAlignment="1">
      <alignment horizontal="center" vertical="center"/>
    </xf>
    <xf numFmtId="0" fontId="66" fillId="2" borderId="0" xfId="0" applyFont="1" applyFill="1" applyAlignment="1">
      <alignment horizontal="center" vertical="center"/>
    </xf>
    <xf numFmtId="0" fontId="0" fillId="2" borderId="68" xfId="0" applyFill="1" applyBorder="1" applyAlignment="1">
      <alignment horizontal="center" vertical="center"/>
    </xf>
    <xf numFmtId="0" fontId="0" fillId="2" borderId="70" xfId="0" applyFill="1" applyBorder="1" applyAlignment="1">
      <alignment horizontal="center" vertical="center"/>
    </xf>
    <xf numFmtId="0" fontId="0" fillId="2" borderId="73" xfId="0" applyFill="1" applyBorder="1" applyAlignment="1">
      <alignment horizontal="center" vertical="center"/>
    </xf>
    <xf numFmtId="0" fontId="13" fillId="20" borderId="21" xfId="0" applyFont="1" applyFill="1" applyBorder="1" applyAlignment="1">
      <alignment horizontal="center" vertical="center"/>
    </xf>
    <xf numFmtId="0" fontId="13" fillId="20" borderId="28" xfId="0" applyFont="1" applyFill="1" applyBorder="1" applyAlignment="1">
      <alignment horizontal="center" vertical="center"/>
    </xf>
    <xf numFmtId="0" fontId="13" fillId="20" borderId="75" xfId="0" applyFont="1" applyFill="1" applyBorder="1" applyAlignment="1">
      <alignment horizontal="center" vertical="center"/>
    </xf>
    <xf numFmtId="0" fontId="13" fillId="20" borderId="19" xfId="0" applyFont="1" applyFill="1" applyBorder="1" applyAlignment="1">
      <alignment horizontal="center" vertical="center" wrapText="1"/>
    </xf>
    <xf numFmtId="0" fontId="13" fillId="20" borderId="23" xfId="0" applyFont="1" applyFill="1" applyBorder="1" applyAlignment="1">
      <alignment horizontal="center" vertical="center" wrapText="1"/>
    </xf>
    <xf numFmtId="0" fontId="13" fillId="3" borderId="21"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28" xfId="0" applyFont="1" applyFill="1" applyBorder="1" applyAlignment="1">
      <alignment horizontal="center" vertical="center"/>
    </xf>
    <xf numFmtId="0" fontId="13" fillId="11" borderId="13" xfId="0" applyFont="1" applyFill="1" applyBorder="1" applyAlignment="1">
      <alignment horizontal="center" vertical="center"/>
    </xf>
    <xf numFmtId="0" fontId="13" fillId="11" borderId="15" xfId="0" applyFont="1" applyFill="1" applyBorder="1" applyAlignment="1">
      <alignment horizontal="center" vertical="center"/>
    </xf>
    <xf numFmtId="0" fontId="13" fillId="11" borderId="11" xfId="0" applyFont="1" applyFill="1" applyBorder="1" applyAlignment="1">
      <alignment horizontal="center" vertical="center"/>
    </xf>
    <xf numFmtId="0" fontId="13" fillId="3" borderId="15" xfId="0" applyFont="1" applyFill="1" applyBorder="1" applyAlignment="1">
      <alignment horizontal="center" vertical="center" wrapText="1"/>
    </xf>
    <xf numFmtId="0" fontId="13" fillId="11" borderId="14" xfId="6" applyFont="1" applyFill="1" applyBorder="1" applyAlignment="1">
      <alignment horizontal="center" vertical="center" wrapText="1"/>
    </xf>
    <xf numFmtId="0" fontId="13" fillId="11" borderId="17" xfId="6" applyFont="1" applyFill="1" applyBorder="1" applyAlignment="1">
      <alignment horizontal="center" vertical="center" wrapText="1"/>
    </xf>
    <xf numFmtId="0" fontId="13" fillId="11" borderId="16" xfId="6" applyFont="1" applyFill="1" applyBorder="1" applyAlignment="1">
      <alignment horizontal="center" vertical="center" wrapText="1"/>
    </xf>
    <xf numFmtId="0" fontId="13" fillId="11" borderId="8" xfId="6" applyFont="1" applyFill="1" applyBorder="1" applyAlignment="1">
      <alignment horizontal="center" vertical="center" wrapText="1"/>
    </xf>
    <xf numFmtId="0" fontId="13" fillId="3" borderId="5"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6" xfId="0" applyFont="1" applyFill="1" applyBorder="1" applyAlignment="1">
      <alignment horizontal="center" vertical="center"/>
    </xf>
    <xf numFmtId="0" fontId="13" fillId="11" borderId="5" xfId="0" applyFont="1" applyFill="1" applyBorder="1" applyAlignment="1">
      <alignment horizontal="center" vertical="center" wrapText="1"/>
    </xf>
    <xf numFmtId="0" fontId="13" fillId="11" borderId="6" xfId="0" applyFont="1" applyFill="1" applyBorder="1" applyAlignment="1">
      <alignment horizontal="center" vertical="center" wrapText="1"/>
    </xf>
    <xf numFmtId="0" fontId="13" fillId="11" borderId="5" xfId="6" applyFont="1" applyFill="1" applyBorder="1" applyAlignment="1">
      <alignment horizontal="center" vertical="center"/>
    </xf>
    <xf numFmtId="0" fontId="13" fillId="11" borderId="6" xfId="6" applyFont="1" applyFill="1" applyBorder="1" applyAlignment="1">
      <alignment horizontal="center" vertical="center"/>
    </xf>
    <xf numFmtId="0" fontId="13" fillId="11" borderId="5" xfId="6" applyFont="1" applyFill="1" applyBorder="1" applyAlignment="1">
      <alignment horizontal="center" vertical="center" wrapText="1"/>
    </xf>
    <xf numFmtId="0" fontId="13" fillId="11" borderId="6" xfId="6" applyFont="1" applyFill="1" applyBorder="1" applyAlignment="1">
      <alignment horizontal="center" vertical="center" wrapText="1"/>
    </xf>
    <xf numFmtId="0" fontId="54" fillId="3" borderId="60" xfId="0" applyFont="1" applyFill="1" applyBorder="1" applyAlignment="1">
      <alignment horizontal="center" vertical="center"/>
    </xf>
    <xf numFmtId="0" fontId="54" fillId="3" borderId="5" xfId="0" applyFont="1" applyFill="1" applyBorder="1" applyAlignment="1">
      <alignment horizontal="center" vertical="center" wrapText="1"/>
    </xf>
    <xf numFmtId="0" fontId="54" fillId="3" borderId="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54" fillId="11" borderId="19" xfId="0" applyFont="1" applyFill="1" applyBorder="1" applyAlignment="1">
      <alignment horizontal="center" vertical="center"/>
    </xf>
    <xf numFmtId="0" fontId="54" fillId="11" borderId="82" xfId="0" applyFont="1" applyFill="1" applyBorder="1" applyAlignment="1">
      <alignment horizontal="center" vertical="center"/>
    </xf>
    <xf numFmtId="0" fontId="54" fillId="11" borderId="23" xfId="0" applyFont="1" applyFill="1" applyBorder="1" applyAlignment="1">
      <alignment horizontal="center" vertical="center"/>
    </xf>
    <xf numFmtId="0" fontId="54" fillId="11" borderId="20" xfId="0" applyFont="1" applyFill="1" applyBorder="1" applyAlignment="1">
      <alignment horizontal="center" vertical="center"/>
    </xf>
    <xf numFmtId="0" fontId="54" fillId="11" borderId="15" xfId="0" applyFont="1" applyFill="1" applyBorder="1" applyAlignment="1">
      <alignment horizontal="center" vertical="center"/>
    </xf>
    <xf numFmtId="0" fontId="54" fillId="11" borderId="7" xfId="0" applyFont="1" applyFill="1" applyBorder="1" applyAlignment="1">
      <alignment horizontal="center" vertical="center"/>
    </xf>
    <xf numFmtId="0" fontId="54" fillId="3" borderId="87" xfId="0" applyFont="1" applyFill="1" applyBorder="1" applyAlignment="1">
      <alignment horizontal="center" vertical="center" wrapText="1"/>
    </xf>
    <xf numFmtId="0" fontId="54" fillId="3" borderId="68" xfId="0" applyFont="1" applyFill="1" applyBorder="1" applyAlignment="1">
      <alignment horizontal="center" vertical="center" wrapText="1"/>
    </xf>
    <xf numFmtId="0" fontId="54" fillId="3" borderId="16" xfId="0" applyFont="1" applyFill="1" applyBorder="1" applyAlignment="1">
      <alignment horizontal="center" vertical="center" wrapText="1"/>
    </xf>
    <xf numFmtId="0" fontId="54" fillId="3" borderId="56" xfId="0" applyFont="1" applyFill="1" applyBorder="1" applyAlignment="1">
      <alignment horizontal="center" vertical="center" wrapText="1"/>
    </xf>
    <xf numFmtId="0" fontId="13" fillId="11" borderId="1" xfId="0" applyFont="1" applyFill="1" applyBorder="1" applyAlignment="1">
      <alignment horizontal="center" vertical="center"/>
    </xf>
    <xf numFmtId="0" fontId="47" fillId="0" borderId="0" xfId="0" applyFont="1" applyAlignment="1">
      <alignment horizontal="center"/>
    </xf>
    <xf numFmtId="0" fontId="47" fillId="0" borderId="0" xfId="0" applyFont="1"/>
    <xf numFmtId="0" fontId="62" fillId="14" borderId="0" xfId="0" applyFont="1" applyFill="1" applyAlignment="1">
      <alignment horizontal="center" vertical="center"/>
    </xf>
    <xf numFmtId="0" fontId="23" fillId="11" borderId="19" xfId="0" applyFont="1" applyFill="1" applyBorder="1" applyAlignment="1">
      <alignment horizontal="center" vertical="center"/>
    </xf>
    <xf numFmtId="0" fontId="23" fillId="11" borderId="82" xfId="0" applyFont="1" applyFill="1" applyBorder="1" applyAlignment="1">
      <alignment horizontal="center" vertical="center"/>
    </xf>
    <xf numFmtId="0" fontId="23" fillId="11" borderId="76" xfId="0" applyFont="1" applyFill="1" applyBorder="1" applyAlignment="1">
      <alignment horizontal="center" vertical="center"/>
    </xf>
    <xf numFmtId="0" fontId="23" fillId="3" borderId="20" xfId="0" applyFont="1" applyFill="1" applyBorder="1" applyAlignment="1">
      <alignment horizontal="center" vertical="center" wrapText="1"/>
    </xf>
    <xf numFmtId="0" fontId="23" fillId="3" borderId="15" xfId="0" applyFont="1" applyFill="1" applyBorder="1" applyAlignment="1">
      <alignment horizontal="center" vertical="center" wrapText="1"/>
    </xf>
    <xf numFmtId="0" fontId="23" fillId="11" borderId="87" xfId="6" applyFont="1" applyFill="1" applyBorder="1" applyAlignment="1">
      <alignment horizontal="center" vertical="center"/>
    </xf>
    <xf numFmtId="0" fontId="23" fillId="11" borderId="68" xfId="6" applyFont="1" applyFill="1" applyBorder="1" applyAlignment="1">
      <alignment horizontal="center" vertical="center"/>
    </xf>
    <xf numFmtId="0" fontId="23" fillId="11" borderId="16" xfId="6" applyFont="1" applyFill="1" applyBorder="1" applyAlignment="1">
      <alignment horizontal="center" vertical="center"/>
    </xf>
    <xf numFmtId="0" fontId="23" fillId="11" borderId="56" xfId="6" applyFont="1" applyFill="1" applyBorder="1" applyAlignment="1">
      <alignment horizontal="center" vertical="center"/>
    </xf>
    <xf numFmtId="0" fontId="0" fillId="0" borderId="0" xfId="0" applyAlignment="1">
      <alignment horizontal="center"/>
    </xf>
    <xf numFmtId="0" fontId="23" fillId="3" borderId="21" xfId="0" applyFont="1" applyFill="1" applyBorder="1" applyAlignment="1">
      <alignment horizontal="center" vertical="center"/>
    </xf>
    <xf numFmtId="0" fontId="23" fillId="3" borderId="22" xfId="0" applyFont="1" applyFill="1" applyBorder="1" applyAlignment="1">
      <alignment horizontal="center" vertical="center"/>
    </xf>
    <xf numFmtId="0" fontId="23" fillId="3" borderId="28" xfId="0" applyFont="1" applyFill="1" applyBorder="1" applyAlignment="1">
      <alignment horizontal="center" vertical="center"/>
    </xf>
    <xf numFmtId="0" fontId="23" fillId="11" borderId="5" xfId="0" applyFont="1" applyFill="1" applyBorder="1" applyAlignment="1">
      <alignment horizontal="center" vertical="center" wrapText="1"/>
    </xf>
    <xf numFmtId="0" fontId="23" fillId="11" borderId="6" xfId="0" applyFont="1" applyFill="1" applyBorder="1" applyAlignment="1">
      <alignment horizontal="center" vertical="center" wrapText="1"/>
    </xf>
    <xf numFmtId="0" fontId="23" fillId="3" borderId="5" xfId="0" applyFont="1" applyFill="1" applyBorder="1" applyAlignment="1">
      <alignment horizontal="center" vertical="center"/>
    </xf>
    <xf numFmtId="0" fontId="23" fillId="3" borderId="6" xfId="0" applyFont="1" applyFill="1" applyBorder="1" applyAlignment="1">
      <alignment horizontal="center" vertical="center"/>
    </xf>
    <xf numFmtId="0" fontId="23" fillId="11" borderId="5" xfId="6" applyFont="1" applyFill="1" applyBorder="1" applyAlignment="1">
      <alignment horizontal="center" vertical="center" wrapText="1"/>
    </xf>
    <xf numFmtId="0" fontId="23" fillId="11" borderId="6" xfId="6" applyFont="1" applyFill="1" applyBorder="1" applyAlignment="1">
      <alignment horizontal="center" vertical="center" wrapText="1"/>
    </xf>
    <xf numFmtId="0" fontId="23" fillId="3" borderId="5" xfId="0" applyFont="1" applyFill="1" applyBorder="1" applyAlignment="1">
      <alignment horizontal="center" vertical="center" wrapText="1"/>
    </xf>
    <xf numFmtId="0" fontId="23" fillId="3" borderId="6" xfId="0" applyFont="1" applyFill="1" applyBorder="1" applyAlignment="1">
      <alignment horizontal="center" vertical="center" wrapText="1"/>
    </xf>
    <xf numFmtId="3" fontId="13" fillId="3" borderId="21" xfId="0" applyNumberFormat="1" applyFont="1" applyFill="1" applyBorder="1" applyAlignment="1">
      <alignment horizontal="center" vertical="center" wrapText="1"/>
    </xf>
    <xf numFmtId="3" fontId="13" fillId="3" borderId="28" xfId="0" applyNumberFormat="1" applyFont="1" applyFill="1" applyBorder="1" applyAlignment="1">
      <alignment horizontal="center" vertical="center" wrapText="1"/>
    </xf>
    <xf numFmtId="0" fontId="6" fillId="10" borderId="0" xfId="0" applyFont="1" applyFill="1" applyAlignment="1">
      <alignment horizontal="left" vertical="center" wrapText="1"/>
    </xf>
    <xf numFmtId="3" fontId="13" fillId="11" borderId="19" xfId="0" applyNumberFormat="1" applyFont="1" applyFill="1" applyBorder="1" applyAlignment="1">
      <alignment horizontal="center" vertical="center" wrapText="1"/>
    </xf>
    <xf numFmtId="3" fontId="13" fillId="11" borderId="76" xfId="0" applyNumberFormat="1" applyFont="1" applyFill="1" applyBorder="1" applyAlignment="1">
      <alignment horizontal="center" vertical="center" wrapText="1"/>
    </xf>
    <xf numFmtId="3" fontId="13" fillId="11" borderId="20" xfId="0" applyNumberFormat="1" applyFont="1" applyFill="1" applyBorder="1" applyAlignment="1">
      <alignment horizontal="center" vertical="center" wrapText="1"/>
    </xf>
    <xf numFmtId="3" fontId="13" fillId="11" borderId="11" xfId="0" applyNumberFormat="1" applyFont="1" applyFill="1" applyBorder="1" applyAlignment="1">
      <alignment horizontal="center" vertical="center" wrapText="1"/>
    </xf>
    <xf numFmtId="3" fontId="13" fillId="3" borderId="29" xfId="0" applyNumberFormat="1" applyFont="1" applyFill="1" applyBorder="1" applyAlignment="1">
      <alignment horizontal="center" vertical="center" wrapText="1"/>
    </xf>
    <xf numFmtId="3" fontId="13" fillId="3" borderId="78" xfId="0" applyNumberFormat="1" applyFont="1" applyFill="1" applyBorder="1" applyAlignment="1">
      <alignment horizontal="center" vertical="center" wrapText="1"/>
    </xf>
    <xf numFmtId="0" fontId="39" fillId="11" borderId="13" xfId="0" applyFont="1" applyFill="1" applyBorder="1" applyAlignment="1">
      <alignment horizontal="center" vertical="center" wrapText="1"/>
    </xf>
    <xf numFmtId="0" fontId="39" fillId="11" borderId="15" xfId="0" applyFont="1" applyFill="1" applyBorder="1" applyAlignment="1">
      <alignment horizontal="center" vertical="center" wrapText="1"/>
    </xf>
    <xf numFmtId="0" fontId="39" fillId="11" borderId="7" xfId="0" applyFont="1" applyFill="1" applyBorder="1" applyAlignment="1">
      <alignment horizontal="center" vertical="center" wrapText="1"/>
    </xf>
    <xf numFmtId="0" fontId="39" fillId="3" borderId="5" xfId="0" applyFont="1" applyFill="1" applyBorder="1" applyAlignment="1">
      <alignment horizontal="center" vertical="center" wrapText="1"/>
    </xf>
    <xf numFmtId="0" fontId="16" fillId="10" borderId="0" xfId="0" applyFont="1" applyFill="1" applyAlignment="1">
      <alignment horizontal="left" vertical="center" wrapText="1"/>
    </xf>
    <xf numFmtId="3" fontId="13" fillId="3" borderId="5" xfId="0" applyNumberFormat="1" applyFont="1" applyFill="1" applyBorder="1" applyAlignment="1">
      <alignment horizontal="center" vertical="center" wrapText="1"/>
    </xf>
    <xf numFmtId="3" fontId="13" fillId="3" borderId="6" xfId="0" applyNumberFormat="1" applyFont="1" applyFill="1" applyBorder="1" applyAlignment="1">
      <alignment horizontal="center" vertical="center" wrapText="1"/>
    </xf>
    <xf numFmtId="3" fontId="13" fillId="11" borderId="13" xfId="0" applyNumberFormat="1" applyFont="1" applyFill="1" applyBorder="1" applyAlignment="1">
      <alignment horizontal="center" vertical="center" wrapText="1"/>
    </xf>
    <xf numFmtId="3" fontId="13" fillId="3" borderId="13" xfId="0" applyNumberFormat="1" applyFont="1" applyFill="1" applyBorder="1" applyAlignment="1">
      <alignment horizontal="center" vertical="center" wrapText="1"/>
    </xf>
    <xf numFmtId="3" fontId="13" fillId="3" borderId="11" xfId="0" applyNumberFormat="1" applyFont="1" applyFill="1" applyBorder="1" applyAlignment="1">
      <alignment horizontal="center" vertical="center" wrapText="1"/>
    </xf>
    <xf numFmtId="0" fontId="19" fillId="3" borderId="21" xfId="0" applyFont="1" applyFill="1" applyBorder="1" applyAlignment="1">
      <alignment horizontal="center" vertical="center"/>
    </xf>
    <xf numFmtId="0" fontId="19" fillId="3" borderId="28" xfId="0" applyFont="1" applyFill="1" applyBorder="1" applyAlignment="1">
      <alignment horizontal="center" vertical="center"/>
    </xf>
    <xf numFmtId="0" fontId="19" fillId="3" borderId="67" xfId="0" applyFont="1" applyFill="1" applyBorder="1" applyAlignment="1">
      <alignment horizontal="center" vertical="center"/>
    </xf>
    <xf numFmtId="0" fontId="19" fillId="3" borderId="83" xfId="0" applyFont="1" applyFill="1" applyBorder="1" applyAlignment="1">
      <alignment horizontal="center" vertical="center"/>
    </xf>
    <xf numFmtId="0" fontId="4" fillId="2" borderId="0" xfId="0" applyFont="1" applyFill="1" applyAlignment="1">
      <alignment horizontal="center" vertical="center"/>
    </xf>
    <xf numFmtId="0" fontId="37" fillId="10" borderId="0" xfId="0" applyFont="1" applyFill="1" applyAlignment="1">
      <alignment horizontal="left" vertical="center"/>
    </xf>
    <xf numFmtId="0" fontId="19" fillId="3" borderId="19" xfId="0" applyFont="1" applyFill="1" applyBorder="1" applyAlignment="1">
      <alignment horizontal="center" vertical="center" wrapText="1"/>
    </xf>
    <xf numFmtId="0" fontId="19" fillId="3" borderId="76" xfId="0" applyFont="1" applyFill="1" applyBorder="1" applyAlignment="1">
      <alignment horizontal="center" vertical="center" wrapText="1"/>
    </xf>
    <xf numFmtId="0" fontId="19" fillId="3" borderId="20" xfId="0" applyFont="1" applyFill="1" applyBorder="1" applyAlignment="1">
      <alignment horizontal="center" vertical="center" wrapText="1"/>
    </xf>
    <xf numFmtId="0" fontId="19" fillId="3" borderId="11" xfId="0" applyFont="1" applyFill="1" applyBorder="1" applyAlignment="1">
      <alignment horizontal="center" vertical="center" wrapText="1"/>
    </xf>
    <xf numFmtId="0" fontId="19" fillId="3" borderId="29" xfId="0" applyFont="1" applyFill="1" applyBorder="1" applyAlignment="1">
      <alignment horizontal="center" vertical="center" wrapText="1"/>
    </xf>
    <xf numFmtId="0" fontId="19" fillId="3" borderId="78" xfId="0" applyFont="1" applyFill="1" applyBorder="1" applyAlignment="1">
      <alignment horizontal="center" vertical="center" wrapText="1"/>
    </xf>
    <xf numFmtId="0" fontId="54" fillId="3" borderId="21" xfId="0" applyFont="1" applyFill="1" applyBorder="1" applyAlignment="1">
      <alignment horizontal="center" vertical="center"/>
    </xf>
    <xf numFmtId="0" fontId="54" fillId="3" borderId="75" xfId="0" applyFont="1" applyFill="1" applyBorder="1" applyAlignment="1">
      <alignment horizontal="center" vertical="center"/>
    </xf>
    <xf numFmtId="0" fontId="54" fillId="3" borderId="28" xfId="0" applyFont="1" applyFill="1" applyBorder="1" applyAlignment="1">
      <alignment horizontal="center" vertical="center"/>
    </xf>
    <xf numFmtId="0" fontId="54" fillId="3" borderId="67" xfId="0" applyFont="1" applyFill="1" applyBorder="1" applyAlignment="1">
      <alignment horizontal="center" vertical="center"/>
    </xf>
    <xf numFmtId="0" fontId="54" fillId="3" borderId="83" xfId="0" applyFont="1" applyFill="1" applyBorder="1" applyAlignment="1">
      <alignment horizontal="center" vertical="center"/>
    </xf>
    <xf numFmtId="0" fontId="13" fillId="3" borderId="7" xfId="0" applyFont="1" applyFill="1" applyBorder="1" applyAlignment="1">
      <alignment horizontal="center" vertical="center" wrapText="1"/>
    </xf>
    <xf numFmtId="0" fontId="54" fillId="3" borderId="19" xfId="0" applyFont="1" applyFill="1" applyBorder="1" applyAlignment="1">
      <alignment horizontal="center" vertical="center" wrapText="1"/>
    </xf>
    <xf numFmtId="0" fontId="54" fillId="3" borderId="76" xfId="0" applyFont="1" applyFill="1" applyBorder="1" applyAlignment="1">
      <alignment horizontal="center" vertical="center" wrapText="1"/>
    </xf>
    <xf numFmtId="0" fontId="54" fillId="3" borderId="20" xfId="0" applyFont="1" applyFill="1" applyBorder="1" applyAlignment="1">
      <alignment horizontal="center" vertical="center" wrapText="1"/>
    </xf>
    <xf numFmtId="0" fontId="54" fillId="3" borderId="11" xfId="0" applyFont="1" applyFill="1" applyBorder="1" applyAlignment="1">
      <alignment horizontal="center" vertical="center" wrapText="1"/>
    </xf>
    <xf numFmtId="0" fontId="54" fillId="3" borderId="1" xfId="0" applyFont="1" applyFill="1" applyBorder="1" applyAlignment="1">
      <alignment horizontal="center" vertical="center"/>
    </xf>
    <xf numFmtId="0" fontId="13" fillId="3" borderId="23"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54" fillId="3" borderId="13" xfId="0" applyFont="1" applyFill="1" applyBorder="1" applyAlignment="1">
      <alignment horizontal="center" vertical="center" wrapText="1"/>
    </xf>
    <xf numFmtId="0" fontId="54" fillId="3" borderId="7" xfId="0" applyFont="1" applyFill="1" applyBorder="1" applyAlignment="1">
      <alignment horizontal="center" vertical="center" wrapText="1"/>
    </xf>
    <xf numFmtId="0" fontId="54" fillId="3" borderId="1" xfId="0" applyFont="1" applyFill="1" applyBorder="1" applyAlignment="1">
      <alignment horizontal="center" vertical="center" wrapText="1"/>
    </xf>
    <xf numFmtId="0" fontId="54" fillId="3" borderId="61" xfId="0" applyFont="1" applyFill="1" applyBorder="1" applyAlignment="1">
      <alignment horizontal="center" vertical="center"/>
    </xf>
    <xf numFmtId="0" fontId="50" fillId="3" borderId="60" xfId="0" applyFont="1" applyFill="1" applyBorder="1" applyAlignment="1">
      <alignment horizontal="center" vertical="center"/>
    </xf>
    <xf numFmtId="0" fontId="50" fillId="3" borderId="61" xfId="0" applyFont="1" applyFill="1" applyBorder="1" applyAlignment="1">
      <alignment horizontal="center" vertical="center"/>
    </xf>
    <xf numFmtId="0" fontId="19" fillId="3" borderId="13" xfId="0" applyFont="1" applyFill="1" applyBorder="1" applyAlignment="1">
      <alignment horizontal="center" vertical="center" wrapText="1"/>
    </xf>
    <xf numFmtId="0" fontId="19" fillId="3" borderId="5" xfId="0" applyFont="1" applyFill="1" applyBorder="1" applyAlignment="1">
      <alignment horizontal="center" vertical="center"/>
    </xf>
    <xf numFmtId="0" fontId="19" fillId="3" borderId="6" xfId="0" applyFont="1" applyFill="1" applyBorder="1" applyAlignment="1">
      <alignment horizontal="center" vertical="center"/>
    </xf>
    <xf numFmtId="0" fontId="50" fillId="3" borderId="19" xfId="0" applyFont="1" applyFill="1" applyBorder="1" applyAlignment="1">
      <alignment horizontal="center" vertical="center" wrapText="1"/>
    </xf>
    <xf numFmtId="0" fontId="50" fillId="3" borderId="76" xfId="0" applyFont="1" applyFill="1" applyBorder="1" applyAlignment="1">
      <alignment horizontal="center" vertical="center" wrapText="1"/>
    </xf>
    <xf numFmtId="0" fontId="50" fillId="3" borderId="20" xfId="0" applyFont="1" applyFill="1" applyBorder="1" applyAlignment="1">
      <alignment horizontal="center" vertical="center" wrapText="1"/>
    </xf>
    <xf numFmtId="0" fontId="50" fillId="3" borderId="11" xfId="0" applyFont="1" applyFill="1" applyBorder="1" applyAlignment="1">
      <alignment horizontal="center" vertical="center" wrapText="1"/>
    </xf>
    <xf numFmtId="0" fontId="19" fillId="3" borderId="75" xfId="0" applyFont="1" applyFill="1" applyBorder="1" applyAlignment="1">
      <alignment horizontal="center" vertical="center"/>
    </xf>
    <xf numFmtId="0" fontId="54" fillId="3" borderId="59" xfId="0" applyFont="1" applyFill="1" applyBorder="1" applyAlignment="1">
      <alignment horizontal="center" vertical="center" wrapText="1"/>
    </xf>
    <xf numFmtId="0" fontId="54" fillId="3" borderId="25" xfId="0" applyFont="1" applyFill="1" applyBorder="1" applyAlignment="1">
      <alignment horizontal="center" vertical="center" wrapText="1"/>
    </xf>
    <xf numFmtId="0" fontId="54" fillId="3" borderId="60" xfId="0" applyFont="1" applyFill="1" applyBorder="1" applyAlignment="1">
      <alignment horizontal="center" vertical="center" wrapText="1"/>
    </xf>
    <xf numFmtId="0" fontId="54" fillId="3" borderId="9" xfId="0" applyFont="1" applyFill="1" applyBorder="1" applyAlignment="1">
      <alignment horizontal="center" vertical="center" wrapText="1"/>
    </xf>
    <xf numFmtId="0" fontId="19" fillId="3" borderId="60" xfId="0" applyFont="1" applyFill="1" applyBorder="1" applyAlignment="1">
      <alignment horizontal="center" vertical="center"/>
    </xf>
    <xf numFmtId="0" fontId="19" fillId="3" borderId="61" xfId="0" applyFont="1" applyFill="1" applyBorder="1" applyAlignment="1">
      <alignment horizontal="center" vertical="center"/>
    </xf>
    <xf numFmtId="0" fontId="21" fillId="10" borderId="0" xfId="0" applyFont="1" applyFill="1" applyAlignment="1">
      <alignment horizontal="left" vertical="center"/>
    </xf>
    <xf numFmtId="0" fontId="19" fillId="3" borderId="60" xfId="0" applyFont="1" applyFill="1" applyBorder="1" applyAlignment="1">
      <alignment horizontal="center" vertical="center" wrapText="1"/>
    </xf>
    <xf numFmtId="0" fontId="19" fillId="3" borderId="9" xfId="0" applyFont="1" applyFill="1" applyBorder="1" applyAlignment="1">
      <alignment horizontal="center" vertical="center" wrapText="1"/>
    </xf>
    <xf numFmtId="0" fontId="3" fillId="3" borderId="60" xfId="0" applyFont="1" applyFill="1" applyBorder="1" applyAlignment="1">
      <alignment horizontal="center" vertical="center" wrapText="1"/>
    </xf>
    <xf numFmtId="0" fontId="3" fillId="3" borderId="19" xfId="0" applyFont="1" applyFill="1" applyBorder="1" applyAlignment="1">
      <alignment horizontal="center" vertical="center"/>
    </xf>
    <xf numFmtId="0" fontId="3" fillId="3" borderId="23"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30" xfId="0" applyFont="1" applyFill="1" applyBorder="1" applyAlignment="1">
      <alignment horizontal="center" vertical="center"/>
    </xf>
    <xf numFmtId="3" fontId="13" fillId="3" borderId="75" xfId="0" applyNumberFormat="1" applyFont="1" applyFill="1" applyBorder="1" applyAlignment="1">
      <alignment horizontal="center" vertical="center" wrapText="1"/>
    </xf>
    <xf numFmtId="0" fontId="18" fillId="0" borderId="0" xfId="0" applyFont="1" applyAlignment="1">
      <alignment horizontal="center"/>
    </xf>
    <xf numFmtId="0" fontId="16" fillId="12" borderId="0" xfId="0" applyFont="1" applyFill="1" applyAlignment="1">
      <alignment horizontal="left" vertical="center"/>
    </xf>
    <xf numFmtId="0" fontId="3" fillId="3"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75"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0" fillId="0" borderId="4" xfId="0" applyBorder="1" applyAlignment="1">
      <alignment horizontal="center"/>
    </xf>
    <xf numFmtId="0" fontId="48" fillId="2" borderId="0" xfId="0" applyFont="1" applyFill="1" applyAlignment="1">
      <alignment horizontal="left" vertical="center"/>
    </xf>
    <xf numFmtId="0" fontId="12" fillId="2" borderId="70" xfId="0" applyFont="1" applyFill="1" applyBorder="1" applyAlignment="1">
      <alignment horizontal="center" vertical="center"/>
    </xf>
    <xf numFmtId="0" fontId="12" fillId="2" borderId="69" xfId="0" applyFont="1" applyFill="1" applyBorder="1" applyAlignment="1">
      <alignment horizontal="center" vertical="center"/>
    </xf>
    <xf numFmtId="0" fontId="28" fillId="3" borderId="61" xfId="0" applyFont="1" applyFill="1" applyBorder="1" applyAlignment="1">
      <alignment horizontal="center" vertical="center"/>
    </xf>
    <xf numFmtId="0" fontId="28" fillId="3" borderId="62" xfId="0" applyFont="1" applyFill="1" applyBorder="1" applyAlignment="1">
      <alignment horizontal="center" vertical="center"/>
    </xf>
    <xf numFmtId="0" fontId="4" fillId="14" borderId="0" xfId="0" applyFont="1" applyFill="1" applyAlignment="1">
      <alignment horizontal="center"/>
    </xf>
    <xf numFmtId="0" fontId="28" fillId="3" borderId="21" xfId="0" applyFont="1" applyFill="1" applyBorder="1" applyAlignment="1">
      <alignment horizontal="center" vertical="center"/>
    </xf>
    <xf numFmtId="0" fontId="28" fillId="3" borderId="22" xfId="0" applyFont="1" applyFill="1" applyBorder="1" applyAlignment="1">
      <alignment horizontal="center" vertical="center"/>
    </xf>
    <xf numFmtId="0" fontId="28" fillId="3" borderId="28" xfId="0" applyFont="1" applyFill="1" applyBorder="1" applyAlignment="1">
      <alignment horizontal="center" vertical="center"/>
    </xf>
    <xf numFmtId="0" fontId="28" fillId="3" borderId="59" xfId="0" applyFont="1" applyFill="1" applyBorder="1" applyAlignment="1">
      <alignment horizontal="center" vertical="center"/>
    </xf>
    <xf numFmtId="0" fontId="28" fillId="3" borderId="24" xfId="0" applyFont="1" applyFill="1" applyBorder="1" applyAlignment="1">
      <alignment horizontal="center" vertical="center"/>
    </xf>
    <xf numFmtId="0" fontId="28" fillId="3" borderId="60" xfId="0" applyFont="1" applyFill="1" applyBorder="1" applyAlignment="1">
      <alignment horizontal="center" vertical="center"/>
    </xf>
    <xf numFmtId="0" fontId="28" fillId="3" borderId="1" xfId="0" applyFont="1" applyFill="1" applyBorder="1" applyAlignment="1">
      <alignment horizontal="center" vertical="center"/>
    </xf>
    <xf numFmtId="0" fontId="4" fillId="0" borderId="0" xfId="0" applyFont="1" applyAlignment="1">
      <alignment horizontal="center" vertical="center"/>
    </xf>
    <xf numFmtId="0" fontId="16" fillId="2" borderId="0" xfId="0" applyFont="1" applyFill="1" applyAlignment="1">
      <alignment horizontal="center" vertical="center"/>
    </xf>
    <xf numFmtId="0" fontId="28" fillId="3" borderId="61" xfId="0" applyFont="1" applyFill="1" applyBorder="1" applyAlignment="1">
      <alignment horizontal="center" vertical="center" wrapText="1"/>
    </xf>
    <xf numFmtId="0" fontId="28" fillId="3" borderId="62" xfId="0" applyFont="1" applyFill="1" applyBorder="1" applyAlignment="1">
      <alignment horizontal="center" vertical="center" wrapText="1"/>
    </xf>
    <xf numFmtId="0" fontId="13" fillId="3" borderId="22" xfId="0" applyFont="1" applyFill="1" applyBorder="1" applyAlignment="1">
      <alignment horizontal="center" vertical="center" wrapText="1"/>
    </xf>
    <xf numFmtId="0" fontId="13" fillId="3" borderId="28" xfId="0" applyFont="1" applyFill="1" applyBorder="1" applyAlignment="1">
      <alignment horizontal="center" vertical="center" wrapText="1"/>
    </xf>
    <xf numFmtId="0" fontId="21" fillId="0" borderId="0" xfId="0" applyFont="1" applyAlignment="1">
      <alignment horizontal="center" vertical="center"/>
    </xf>
    <xf numFmtId="0" fontId="21" fillId="2" borderId="0" xfId="0" applyFont="1" applyFill="1" applyAlignment="1">
      <alignment horizontal="center" vertical="center"/>
    </xf>
    <xf numFmtId="0" fontId="13" fillId="3" borderId="59" xfId="0" applyFont="1" applyFill="1" applyBorder="1" applyAlignment="1">
      <alignment horizontal="center" vertical="center"/>
    </xf>
    <xf numFmtId="0" fontId="13" fillId="3" borderId="24" xfId="0" applyFont="1" applyFill="1" applyBorder="1" applyAlignment="1">
      <alignment horizontal="center" vertical="center"/>
    </xf>
    <xf numFmtId="0" fontId="13" fillId="3" borderId="61"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28" fillId="3" borderId="21" xfId="0" applyFont="1" applyFill="1" applyBorder="1" applyAlignment="1">
      <alignment horizontal="center" vertical="center" wrapText="1"/>
    </xf>
    <xf numFmtId="0" fontId="28" fillId="3" borderId="28" xfId="0" applyFont="1" applyFill="1" applyBorder="1" applyAlignment="1">
      <alignment horizontal="center" vertical="center" wrapText="1"/>
    </xf>
    <xf numFmtId="0" fontId="28" fillId="3" borderId="22" xfId="0" applyFont="1" applyFill="1" applyBorder="1" applyAlignment="1">
      <alignment horizontal="center" vertical="center" wrapText="1"/>
    </xf>
    <xf numFmtId="0" fontId="4" fillId="14" borderId="0" xfId="0" applyFont="1" applyFill="1" applyAlignment="1">
      <alignment horizontal="center" vertical="center"/>
    </xf>
    <xf numFmtId="0" fontId="28" fillId="3" borderId="5" xfId="0" applyFont="1" applyFill="1" applyBorder="1" applyAlignment="1">
      <alignment horizontal="center" vertical="center" wrapText="1"/>
    </xf>
    <xf numFmtId="0" fontId="28" fillId="3" borderId="6" xfId="0" applyFont="1" applyFill="1" applyBorder="1" applyAlignment="1">
      <alignment horizontal="center" vertical="center" wrapText="1"/>
    </xf>
    <xf numFmtId="0" fontId="28" fillId="3" borderId="3" xfId="0" applyFont="1" applyFill="1" applyBorder="1" applyAlignment="1">
      <alignment horizontal="center" vertical="center" wrapText="1"/>
    </xf>
    <xf numFmtId="0" fontId="4" fillId="14" borderId="4" xfId="0" applyFont="1" applyFill="1" applyBorder="1" applyAlignment="1">
      <alignment horizontal="center" vertical="center"/>
    </xf>
    <xf numFmtId="0" fontId="28" fillId="3" borderId="1" xfId="0" applyFont="1" applyFill="1" applyBorder="1" applyAlignment="1">
      <alignment horizontal="center" vertical="center" wrapText="1"/>
    </xf>
    <xf numFmtId="0" fontId="1" fillId="14" borderId="0" xfId="0" applyFont="1" applyFill="1" applyAlignment="1">
      <alignment horizontal="center" vertical="center"/>
    </xf>
    <xf numFmtId="0" fontId="34" fillId="14" borderId="4"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13" fillId="3" borderId="30" xfId="0" applyFont="1" applyFill="1" applyBorder="1" applyAlignment="1">
      <alignment horizontal="center" vertical="center" wrapText="1"/>
    </xf>
    <xf numFmtId="0" fontId="23" fillId="11" borderId="1" xfId="0" applyFont="1" applyFill="1" applyBorder="1" applyAlignment="1">
      <alignment horizontal="center" vertical="center"/>
    </xf>
    <xf numFmtId="0" fontId="23" fillId="11" borderId="34" xfId="0" applyFont="1" applyFill="1" applyBorder="1" applyAlignment="1">
      <alignment horizontal="center" vertical="center"/>
    </xf>
    <xf numFmtId="0" fontId="13" fillId="11" borderId="37" xfId="0" applyFont="1" applyFill="1" applyBorder="1" applyAlignment="1">
      <alignment horizontal="center" vertical="center" wrapText="1"/>
    </xf>
    <xf numFmtId="0" fontId="13" fillId="11" borderId="38" xfId="0" applyFont="1" applyFill="1" applyBorder="1" applyAlignment="1">
      <alignment horizontal="center" vertical="center" wrapText="1"/>
    </xf>
    <xf numFmtId="0" fontId="13" fillId="11" borderId="47" xfId="0" applyFont="1" applyFill="1" applyBorder="1" applyAlignment="1">
      <alignment horizontal="center" vertical="center" wrapText="1"/>
    </xf>
    <xf numFmtId="0" fontId="13" fillId="11" borderId="36" xfId="0" applyFont="1" applyFill="1" applyBorder="1" applyAlignment="1">
      <alignment horizontal="center" vertical="center" wrapText="1"/>
    </xf>
    <xf numFmtId="0" fontId="13" fillId="11" borderId="42" xfId="0" applyFont="1" applyFill="1" applyBorder="1" applyAlignment="1">
      <alignment horizontal="center" vertical="center" wrapText="1"/>
    </xf>
    <xf numFmtId="0" fontId="23" fillId="11" borderId="33" xfId="0" applyFont="1" applyFill="1" applyBorder="1" applyAlignment="1">
      <alignment horizontal="center" vertical="center" wrapText="1"/>
    </xf>
    <xf numFmtId="0" fontId="23" fillId="11" borderId="35" xfId="0" applyFont="1" applyFill="1" applyBorder="1" applyAlignment="1">
      <alignment horizontal="center" vertical="center" wrapText="1"/>
    </xf>
    <xf numFmtId="0" fontId="23" fillId="11" borderId="39" xfId="0" applyFont="1" applyFill="1" applyBorder="1" applyAlignment="1">
      <alignment horizontal="center" vertical="center" wrapText="1"/>
    </xf>
    <xf numFmtId="0" fontId="23" fillId="11" borderId="36" xfId="0" applyFont="1" applyFill="1" applyBorder="1" applyAlignment="1">
      <alignment horizontal="center" vertical="center"/>
    </xf>
    <xf numFmtId="0" fontId="23" fillId="11" borderId="40" xfId="0" applyFont="1" applyFill="1" applyBorder="1" applyAlignment="1">
      <alignment horizontal="center" vertical="center"/>
    </xf>
    <xf numFmtId="0" fontId="13" fillId="11" borderId="48" xfId="0" applyFont="1" applyFill="1" applyBorder="1" applyAlignment="1">
      <alignment horizontal="center" vertical="center" wrapText="1"/>
    </xf>
    <xf numFmtId="0" fontId="13" fillId="11" borderId="50" xfId="0" applyFont="1" applyFill="1" applyBorder="1" applyAlignment="1">
      <alignment horizontal="center" vertical="center" wrapText="1"/>
    </xf>
    <xf numFmtId="0" fontId="23" fillId="11" borderId="46" xfId="0" applyFont="1" applyFill="1" applyBorder="1" applyAlignment="1">
      <alignment horizontal="center" vertical="center" wrapText="1"/>
    </xf>
    <xf numFmtId="0" fontId="23" fillId="11" borderId="49" xfId="0" applyFont="1" applyFill="1" applyBorder="1" applyAlignment="1">
      <alignment horizontal="center" vertical="center" wrapText="1"/>
    </xf>
    <xf numFmtId="0" fontId="23" fillId="11" borderId="44" xfId="0" applyFont="1" applyFill="1" applyBorder="1" applyAlignment="1">
      <alignment horizontal="center" vertical="center" wrapText="1"/>
    </xf>
    <xf numFmtId="0" fontId="23" fillId="11" borderId="42" xfId="0" applyFont="1" applyFill="1" applyBorder="1" applyAlignment="1">
      <alignment horizontal="center" vertical="center"/>
    </xf>
    <xf numFmtId="0" fontId="23" fillId="11" borderId="53" xfId="0" applyFont="1" applyFill="1" applyBorder="1" applyAlignment="1">
      <alignment horizontal="center" vertical="center" wrapText="1"/>
    </xf>
    <xf numFmtId="0" fontId="23" fillId="11" borderId="54" xfId="0" applyFont="1" applyFill="1" applyBorder="1" applyAlignment="1">
      <alignment horizontal="center" vertical="center" wrapText="1"/>
    </xf>
    <xf numFmtId="0" fontId="23" fillId="11" borderId="55" xfId="0" applyFont="1" applyFill="1" applyBorder="1" applyAlignment="1">
      <alignment horizontal="center" vertical="center" wrapText="1"/>
    </xf>
    <xf numFmtId="0" fontId="28" fillId="3" borderId="29" xfId="0" applyFont="1" applyFill="1" applyBorder="1" applyAlignment="1">
      <alignment horizontal="center" vertical="center" wrapText="1"/>
    </xf>
    <xf numFmtId="0" fontId="28" fillId="3" borderId="30" xfId="0" applyFont="1" applyFill="1" applyBorder="1" applyAlignment="1">
      <alignment horizontal="center" vertical="center" wrapText="1"/>
    </xf>
    <xf numFmtId="0" fontId="28" fillId="11" borderId="19" xfId="0" applyFont="1" applyFill="1" applyBorder="1" applyAlignment="1">
      <alignment horizontal="center" vertical="center"/>
    </xf>
    <xf numFmtId="0" fontId="28" fillId="11" borderId="23" xfId="0" applyFont="1" applyFill="1" applyBorder="1" applyAlignment="1">
      <alignment horizontal="center" vertical="center"/>
    </xf>
    <xf numFmtId="0" fontId="28" fillId="3" borderId="20" xfId="0" applyFont="1" applyFill="1" applyBorder="1" applyAlignment="1">
      <alignment horizontal="center" vertical="center" wrapText="1"/>
    </xf>
    <xf numFmtId="0" fontId="28" fillId="3" borderId="7" xfId="0" applyFont="1" applyFill="1" applyBorder="1" applyAlignment="1">
      <alignment horizontal="center" vertical="center" wrapText="1"/>
    </xf>
    <xf numFmtId="3" fontId="13" fillId="3" borderId="15" xfId="0" applyNumberFormat="1" applyFont="1" applyFill="1" applyBorder="1" applyAlignment="1">
      <alignment horizontal="center" vertical="center" wrapText="1"/>
    </xf>
    <xf numFmtId="3" fontId="13" fillId="3" borderId="7" xfId="0" applyNumberFormat="1" applyFont="1" applyFill="1" applyBorder="1" applyAlignment="1">
      <alignment horizontal="center" vertical="center" wrapText="1"/>
    </xf>
    <xf numFmtId="3" fontId="13" fillId="3" borderId="3" xfId="0" applyNumberFormat="1" applyFont="1" applyFill="1" applyBorder="1" applyAlignment="1">
      <alignment horizontal="center" vertical="center" wrapText="1"/>
    </xf>
    <xf numFmtId="3" fontId="13" fillId="3" borderId="2" xfId="0" applyNumberFormat="1" applyFont="1" applyFill="1" applyBorder="1" applyAlignment="1">
      <alignment horizontal="center" vertical="center" wrapText="1"/>
    </xf>
    <xf numFmtId="3" fontId="13" fillId="11" borderId="15" xfId="0" applyNumberFormat="1" applyFont="1" applyFill="1" applyBorder="1" applyAlignment="1">
      <alignment horizontal="center" vertical="center" wrapText="1"/>
    </xf>
    <xf numFmtId="3" fontId="13" fillId="11" borderId="7" xfId="0" applyNumberFormat="1" applyFont="1" applyFill="1" applyBorder="1" applyAlignment="1">
      <alignment horizontal="center" vertical="center" wrapText="1"/>
    </xf>
    <xf numFmtId="0" fontId="17" fillId="13" borderId="0" xfId="0" applyFont="1" applyFill="1" applyAlignment="1">
      <alignment horizontal="center" vertical="center"/>
    </xf>
    <xf numFmtId="3" fontId="13" fillId="3" borderId="17" xfId="0" applyNumberFormat="1" applyFont="1" applyFill="1" applyBorder="1" applyAlignment="1">
      <alignment horizontal="center" vertical="center" wrapText="1"/>
    </xf>
    <xf numFmtId="3" fontId="13" fillId="3" borderId="8" xfId="0" applyNumberFormat="1" applyFont="1" applyFill="1" applyBorder="1" applyAlignment="1">
      <alignment horizontal="center" vertical="center" wrapText="1"/>
    </xf>
    <xf numFmtId="0" fontId="13" fillId="3" borderId="13" xfId="0" applyFont="1" applyFill="1" applyBorder="1" applyAlignment="1">
      <alignment horizontal="center" vertical="center"/>
    </xf>
    <xf numFmtId="0" fontId="13" fillId="3" borderId="15" xfId="0" applyFont="1" applyFill="1" applyBorder="1" applyAlignment="1">
      <alignment horizontal="center" vertical="center"/>
    </xf>
    <xf numFmtId="0" fontId="13" fillId="3" borderId="7" xfId="0" applyFont="1" applyFill="1" applyBorder="1" applyAlignment="1">
      <alignment horizontal="center" vertical="center"/>
    </xf>
    <xf numFmtId="0" fontId="23" fillId="3" borderId="13" xfId="0" applyFont="1" applyFill="1" applyBorder="1" applyAlignment="1">
      <alignment horizontal="center" vertical="center"/>
    </xf>
    <xf numFmtId="0" fontId="23" fillId="3" borderId="15" xfId="0" applyFont="1" applyFill="1" applyBorder="1" applyAlignment="1">
      <alignment horizontal="center" vertical="center"/>
    </xf>
    <xf numFmtId="0" fontId="23" fillId="3" borderId="7" xfId="0" applyFont="1" applyFill="1" applyBorder="1" applyAlignment="1">
      <alignment horizontal="center" vertical="center"/>
    </xf>
    <xf numFmtId="0" fontId="23" fillId="3" borderId="14"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17" xfId="0" applyFont="1" applyFill="1" applyBorder="1" applyAlignment="1">
      <alignment horizontal="center" vertical="center"/>
    </xf>
    <xf numFmtId="0" fontId="25" fillId="3" borderId="5" xfId="0" applyFont="1" applyFill="1" applyBorder="1" applyAlignment="1">
      <alignment horizontal="center" vertical="center"/>
    </xf>
    <xf numFmtId="0" fontId="25" fillId="3" borderId="3" xfId="0" applyFont="1" applyFill="1" applyBorder="1" applyAlignment="1">
      <alignment horizontal="center" vertical="center"/>
    </xf>
    <xf numFmtId="0" fontId="25" fillId="3" borderId="6"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13" xfId="0" applyFont="1" applyFill="1" applyBorder="1" applyAlignment="1">
      <alignment horizontal="center" vertical="center"/>
    </xf>
    <xf numFmtId="0" fontId="19" fillId="3" borderId="7" xfId="0" applyFont="1" applyFill="1" applyBorder="1" applyAlignment="1">
      <alignment horizontal="center" vertical="center"/>
    </xf>
    <xf numFmtId="0" fontId="17" fillId="13" borderId="0" xfId="0" applyFont="1" applyFill="1" applyAlignment="1">
      <alignment horizontal="center"/>
    </xf>
    <xf numFmtId="0" fontId="17" fillId="2" borderId="0" xfId="0" applyFont="1" applyFill="1" applyAlignment="1">
      <alignment horizontal="center"/>
    </xf>
    <xf numFmtId="0" fontId="1" fillId="0" borderId="4" xfId="0" applyFont="1" applyBorder="1" applyAlignment="1">
      <alignment horizontal="center" vertical="center"/>
    </xf>
    <xf numFmtId="0" fontId="10" fillId="2" borderId="0" xfId="0" applyFont="1" applyFill="1" applyAlignment="1">
      <alignment horizontal="center" vertical="center"/>
    </xf>
    <xf numFmtId="0" fontId="11" fillId="7" borderId="1" xfId="0" applyFont="1" applyFill="1" applyBorder="1" applyAlignment="1">
      <alignment horizontal="center" vertical="center"/>
    </xf>
    <xf numFmtId="0" fontId="3" fillId="7" borderId="5" xfId="0" applyFont="1" applyFill="1" applyBorder="1" applyAlignment="1">
      <alignment horizontal="center" vertical="center"/>
    </xf>
    <xf numFmtId="0" fontId="3" fillId="7" borderId="6" xfId="0" applyFont="1" applyFill="1" applyBorder="1" applyAlignment="1">
      <alignment horizontal="center" vertical="center"/>
    </xf>
  </cellXfs>
  <cellStyles count="18">
    <cellStyle name="Comma" xfId="1" builtinId="3"/>
    <cellStyle name="Comma [0]" xfId="2" builtinId="6"/>
    <cellStyle name="Comma [0] 2" xfId="3" xr:uid="{00000000-0005-0000-0000-000031000000}"/>
    <cellStyle name="Comma [0] 26" xfId="4" xr:uid="{00000000-0005-0000-0000-000032000000}"/>
    <cellStyle name="Comma 2" xfId="5" xr:uid="{00000000-0005-0000-0000-000033000000}"/>
    <cellStyle name="Normal" xfId="0" builtinId="0"/>
    <cellStyle name="Normal 2" xfId="6" xr:uid="{00000000-0005-0000-0000-000034000000}"/>
    <cellStyle name="Normal 2 10" xfId="7" xr:uid="{00000000-0005-0000-0000-000035000000}"/>
    <cellStyle name="Normal 2 11" xfId="8" xr:uid="{00000000-0005-0000-0000-000036000000}"/>
    <cellStyle name="Normal 2 12" xfId="9" xr:uid="{00000000-0005-0000-0000-000037000000}"/>
    <cellStyle name="Normal 2 16" xfId="10" xr:uid="{00000000-0005-0000-0000-000038000000}"/>
    <cellStyle name="Normal 2 18" xfId="11" xr:uid="{00000000-0005-0000-0000-000039000000}"/>
    <cellStyle name="Normal 2 6" xfId="12" xr:uid="{00000000-0005-0000-0000-00003A000000}"/>
    <cellStyle name="Normal 21" xfId="13" xr:uid="{00000000-0005-0000-0000-00003B000000}"/>
    <cellStyle name="Normal 3" xfId="14" xr:uid="{00000000-0005-0000-0000-00003C000000}"/>
    <cellStyle name="Normal 4" xfId="15" xr:uid="{00000000-0005-0000-0000-00003D000000}"/>
    <cellStyle name="Normal 4 20" xfId="16" xr:uid="{00000000-0005-0000-0000-00003E000000}"/>
    <cellStyle name="Normal 9 3" xfId="17" xr:uid="{00000000-0005-0000-0000-00003F000000}"/>
  </cellStyles>
  <dxfs count="0"/>
  <tableStyles count="0" defaultTableStyle="TableStyleMedium2" defaultPivotStyle="PivotStyleMedium9"/>
  <colors>
    <mruColors>
      <color rgb="FF00CC00"/>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en-US" sz="1600" b="1" i="0" u="none" strike="noStrike" kern="1200" baseline="0">
                <a:solidFill>
                  <a:schemeClr val="dk1">
                    <a:lumMod val="75000"/>
                    <a:lumOff val="25000"/>
                  </a:schemeClr>
                </a:solidFill>
                <a:latin typeface="+mn-lt"/>
                <a:ea typeface="+mn-ea"/>
                <a:cs typeface="+mn-cs"/>
              </a:defRPr>
            </a:pPr>
            <a:r>
              <a:rPr lang="en-ID" sz="1600"/>
              <a:t>KEPADATAN PENDUDUK</a:t>
            </a:r>
          </a:p>
        </c:rich>
      </c:tx>
      <c:overlay val="0"/>
      <c:spPr>
        <a:noFill/>
        <a:ln>
          <a:noFill/>
        </a:ln>
        <a:effectLst/>
      </c:spPr>
    </c:title>
    <c:autoTitleDeleted val="0"/>
    <c:view3D>
      <c:rotX val="75"/>
      <c:rotY val="0"/>
      <c:depthPercent val="100"/>
      <c:rAngAx val="0"/>
    </c:view3D>
    <c:floor>
      <c:thickness val="0"/>
      <c:spPr>
        <a:noFill/>
        <a:ln>
          <a:noFill/>
        </a:ln>
        <a:effectLst/>
      </c:spPr>
    </c:floor>
    <c:sideWall>
      <c:thickness val="0"/>
      <c:spPr>
        <a:noFill/>
        <a:ln>
          <a:noFill/>
        </a:ln>
        <a:effectLst/>
      </c:spPr>
    </c:sideWall>
    <c:backWall>
      <c:thickness val="0"/>
      <c:spPr>
        <a:noFill/>
        <a:ln>
          <a:noFill/>
        </a:ln>
        <a:effectLst/>
      </c:spPr>
    </c:backWall>
    <c:plotArea>
      <c:layout>
        <c:manualLayout>
          <c:layoutTarget val="inner"/>
          <c:xMode val="edge"/>
          <c:yMode val="edge"/>
          <c:x val="0.22273532752745201"/>
          <c:y val="0.13835918519902801"/>
          <c:w val="0.57058386974630804"/>
          <c:h val="0.70403289104840205"/>
        </c:manualLayout>
      </c:layout>
      <c:pie3DChart>
        <c:varyColors val="1"/>
        <c:ser>
          <c:idx val="0"/>
          <c:order val="0"/>
          <c:dPt>
            <c:idx val="0"/>
            <c:bubble3D val="0"/>
            <c:spPr>
              <a:solidFill>
                <a:schemeClr val="accent1"/>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01-701F-4694-987A-957303DEF92E}"/>
              </c:ext>
            </c:extLst>
          </c:dPt>
          <c:dPt>
            <c:idx val="1"/>
            <c:bubble3D val="0"/>
            <c:spPr>
              <a:solidFill>
                <a:schemeClr val="accent2"/>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03-701F-4694-987A-957303DEF92E}"/>
              </c:ext>
            </c:extLst>
          </c:dPt>
          <c:dPt>
            <c:idx val="2"/>
            <c:bubble3D val="0"/>
            <c:spPr>
              <a:solidFill>
                <a:schemeClr val="accent3"/>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05-701F-4694-987A-957303DEF92E}"/>
              </c:ext>
            </c:extLst>
          </c:dPt>
          <c:dPt>
            <c:idx val="3"/>
            <c:bubble3D val="0"/>
            <c:spPr>
              <a:solidFill>
                <a:schemeClr val="accent4"/>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07-701F-4694-987A-957303DEF92E}"/>
              </c:ext>
            </c:extLst>
          </c:dPt>
          <c:dPt>
            <c:idx val="4"/>
            <c:bubble3D val="0"/>
            <c:spPr>
              <a:solidFill>
                <a:schemeClr val="accent5"/>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09-701F-4694-987A-957303DEF92E}"/>
              </c:ext>
            </c:extLst>
          </c:dPt>
          <c:dPt>
            <c:idx val="5"/>
            <c:bubble3D val="0"/>
            <c:spPr>
              <a:solidFill>
                <a:schemeClr val="accent6"/>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0B-701F-4694-987A-957303DEF92E}"/>
              </c:ext>
            </c:extLst>
          </c:dPt>
          <c:dPt>
            <c:idx val="6"/>
            <c:bubble3D val="0"/>
            <c:spPr>
              <a:solidFill>
                <a:schemeClr val="accent1">
                  <a:lumMod val="6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0D-701F-4694-987A-957303DEF92E}"/>
              </c:ext>
            </c:extLst>
          </c:dPt>
          <c:dPt>
            <c:idx val="7"/>
            <c:bubble3D val="0"/>
            <c:spPr>
              <a:solidFill>
                <a:schemeClr val="accent2">
                  <a:lumMod val="6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0F-701F-4694-987A-957303DEF92E}"/>
              </c:ext>
            </c:extLst>
          </c:dPt>
          <c:dPt>
            <c:idx val="8"/>
            <c:bubble3D val="0"/>
            <c:spPr>
              <a:solidFill>
                <a:schemeClr val="accent3">
                  <a:lumMod val="6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11-701F-4694-987A-957303DEF92E}"/>
              </c:ext>
            </c:extLst>
          </c:dPt>
          <c:dPt>
            <c:idx val="9"/>
            <c:bubble3D val="0"/>
            <c:spPr>
              <a:solidFill>
                <a:schemeClr val="accent4">
                  <a:lumMod val="6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13-701F-4694-987A-957303DEF92E}"/>
              </c:ext>
            </c:extLst>
          </c:dPt>
          <c:dPt>
            <c:idx val="10"/>
            <c:bubble3D val="0"/>
            <c:spPr>
              <a:solidFill>
                <a:schemeClr val="accent5">
                  <a:lumMod val="6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15-701F-4694-987A-957303DEF92E}"/>
              </c:ext>
            </c:extLst>
          </c:dPt>
          <c:dPt>
            <c:idx val="11"/>
            <c:bubble3D val="0"/>
            <c:spPr>
              <a:solidFill>
                <a:schemeClr val="accent6">
                  <a:lumMod val="6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17-701F-4694-987A-957303DEF92E}"/>
              </c:ext>
            </c:extLst>
          </c:dPt>
          <c:dPt>
            <c:idx val="12"/>
            <c:bubble3D val="0"/>
            <c:spPr>
              <a:solidFill>
                <a:schemeClr val="accent1">
                  <a:lumMod val="80000"/>
                  <a:lumOff val="2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19-701F-4694-987A-957303DEF92E}"/>
              </c:ext>
            </c:extLst>
          </c:dPt>
          <c:dPt>
            <c:idx val="13"/>
            <c:bubble3D val="0"/>
            <c:spPr>
              <a:solidFill>
                <a:schemeClr val="accent2">
                  <a:lumMod val="80000"/>
                  <a:lumOff val="2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1B-701F-4694-987A-957303DEF92E}"/>
              </c:ext>
            </c:extLst>
          </c:dPt>
          <c:dPt>
            <c:idx val="14"/>
            <c:bubble3D val="0"/>
            <c:spPr>
              <a:solidFill>
                <a:schemeClr val="accent3">
                  <a:lumMod val="80000"/>
                  <a:lumOff val="2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1D-701F-4694-987A-957303DEF92E}"/>
              </c:ext>
            </c:extLst>
          </c:dPt>
          <c:dPt>
            <c:idx val="15"/>
            <c:bubble3D val="0"/>
            <c:spPr>
              <a:solidFill>
                <a:schemeClr val="accent4">
                  <a:lumMod val="80000"/>
                  <a:lumOff val="2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1F-701F-4694-987A-957303DEF92E}"/>
              </c:ext>
            </c:extLst>
          </c:dPt>
          <c:dPt>
            <c:idx val="16"/>
            <c:bubble3D val="0"/>
            <c:spPr>
              <a:solidFill>
                <a:schemeClr val="accent5">
                  <a:lumMod val="80000"/>
                  <a:lumOff val="2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21-701F-4694-987A-957303DEF92E}"/>
              </c:ext>
            </c:extLst>
          </c:dPt>
          <c:dPt>
            <c:idx val="17"/>
            <c:bubble3D val="0"/>
            <c:spPr>
              <a:solidFill>
                <a:schemeClr val="accent6">
                  <a:lumMod val="80000"/>
                  <a:lumOff val="2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23-701F-4694-987A-957303DEF92E}"/>
              </c:ext>
            </c:extLst>
          </c:dPt>
          <c:dPt>
            <c:idx val="18"/>
            <c:bubble3D val="0"/>
            <c:spPr>
              <a:solidFill>
                <a:schemeClr val="accent1">
                  <a:lumMod val="80000"/>
                </a:schemeClr>
              </a:solidFill>
              <a:ln w="25400">
                <a:solidFill>
                  <a:schemeClr val="lt1"/>
                </a:solidFill>
              </a:ln>
              <a:effectLst/>
              <a:scene3d>
                <a:camera prst="orthographicFront"/>
                <a:lightRig rig="threePt" dir="t"/>
              </a:scene3d>
              <a:sp3d contourW="25400">
                <a:contourClr>
                  <a:schemeClr val="lt1"/>
                </a:contourClr>
              </a:sp3d>
            </c:spPr>
            <c:extLst>
              <c:ext xmlns:c16="http://schemas.microsoft.com/office/drawing/2014/chart" uri="{C3380CC4-5D6E-409C-BE32-E72D297353CC}">
                <c16:uniqueId val="{00000025-701F-4694-987A-957303DEF92E}"/>
              </c:ext>
            </c:extLst>
          </c:dPt>
          <c:dLbls>
            <c:dLbl>
              <c:idx val="0"/>
              <c:layout>
                <c:manualLayout>
                  <c:x val="-0.24549087052172699"/>
                  <c:y val="-5.9616626578399903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lang="en-US" sz="1200" b="1" i="0" u="none" strike="noStrike" kern="1200" baseline="0">
                      <a:solidFill>
                        <a:schemeClr val="dk1">
                          <a:lumMod val="65000"/>
                          <a:lumOff val="35000"/>
                        </a:schemeClr>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9.4127958192190497E-2"/>
                      <c:h val="6.8462481368446404E-2"/>
                    </c:manualLayout>
                  </c15:layout>
                </c:ext>
                <c:ext xmlns:c16="http://schemas.microsoft.com/office/drawing/2014/chart" uri="{C3380CC4-5D6E-409C-BE32-E72D297353CC}">
                  <c16:uniqueId val="{00000001-701F-4694-987A-957303DEF92E}"/>
                </c:ext>
              </c:extLst>
            </c:dLbl>
            <c:dLbl>
              <c:idx val="1"/>
              <c:layout>
                <c:manualLayout>
                  <c:x val="-0.120086759817292"/>
                  <c:y val="-4.9342578007589899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701F-4694-987A-957303DEF92E}"/>
                </c:ext>
              </c:extLst>
            </c:dLbl>
            <c:dLbl>
              <c:idx val="2"/>
              <c:layout>
                <c:manualLayout>
                  <c:x val="0.12152633584672901"/>
                  <c:y val="-6.7382390442220996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701F-4694-987A-957303DEF92E}"/>
                </c:ext>
              </c:extLst>
            </c:dLbl>
            <c:dLbl>
              <c:idx val="3"/>
              <c:layout>
                <c:manualLayout>
                  <c:x val="-4.9020591849523003E-2"/>
                  <c:y val="-5.9932545739680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701F-4694-987A-957303DEF92E}"/>
                </c:ext>
              </c:extLst>
            </c:dLbl>
            <c:dLbl>
              <c:idx val="4"/>
              <c:layout>
                <c:manualLayout>
                  <c:x val="-0.55565905495433099"/>
                  <c:y val="-5.4741799427182297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9-701F-4694-987A-957303DEF92E}"/>
                </c:ext>
              </c:extLst>
            </c:dLbl>
            <c:dLbl>
              <c:idx val="5"/>
              <c:layout>
                <c:manualLayout>
                  <c:x val="-0.55010246440478705"/>
                  <c:y val="1.33516583968735E-3"/>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B-701F-4694-987A-957303DEF92E}"/>
                </c:ext>
              </c:extLst>
            </c:dLbl>
            <c:dLbl>
              <c:idx val="6"/>
              <c:layout>
                <c:manualLayout>
                  <c:x val="0.18877877413084199"/>
                  <c:y val="-6.6360501966942903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D-701F-4694-987A-957303DEF92E}"/>
                </c:ext>
              </c:extLst>
            </c:dLbl>
            <c:dLbl>
              <c:idx val="7"/>
              <c:layout>
                <c:manualLayout>
                  <c:x val="0.1871190618095"/>
                  <c:y val="4.3211538524212797E-3"/>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lang="en-US" sz="1200" b="1" i="0" u="none" strike="noStrike" kern="1200" baseline="0">
                      <a:solidFill>
                        <a:schemeClr val="dk1">
                          <a:lumMod val="65000"/>
                          <a:lumOff val="35000"/>
                        </a:schemeClr>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120869057762378"/>
                      <c:h val="4.8887675441579799E-2"/>
                    </c:manualLayout>
                  </c15:layout>
                </c:ext>
                <c:ext xmlns:c16="http://schemas.microsoft.com/office/drawing/2014/chart" uri="{C3380CC4-5D6E-409C-BE32-E72D297353CC}">
                  <c16:uniqueId val="{0000000F-701F-4694-987A-957303DEF92E}"/>
                </c:ext>
              </c:extLst>
            </c:dLbl>
            <c:dLbl>
              <c:idx val="8"/>
              <c:layout>
                <c:manualLayout>
                  <c:x val="0.12506593786168299"/>
                  <c:y val="-0.14219732869523599"/>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701F-4694-987A-957303DEF92E}"/>
                </c:ext>
              </c:extLst>
            </c:dLbl>
            <c:dLbl>
              <c:idx val="9"/>
              <c:layout>
                <c:manualLayout>
                  <c:x val="0.17601168050084301"/>
                  <c:y val="4.7918175213882898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3-701F-4694-987A-957303DEF92E}"/>
                </c:ext>
              </c:extLst>
            </c:dLbl>
            <c:dLbl>
              <c:idx val="10"/>
              <c:layout>
                <c:manualLayout>
                  <c:x val="0.187598906792524"/>
                  <c:y val="0.100110980085585"/>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5-701F-4694-987A-957303DEF92E}"/>
                </c:ext>
              </c:extLst>
            </c:dLbl>
            <c:dLbl>
              <c:idx val="11"/>
              <c:layout>
                <c:manualLayout>
                  <c:x val="0.13357665334046301"/>
                  <c:y val="0.23162861741895199"/>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noAutofit/>
                </a:bodyPr>
                <a:lstStyle/>
                <a:p>
                  <a:pPr>
                    <a:defRPr lang="en-US" sz="1200" b="1" i="0" u="none" strike="noStrike" kern="1200" baseline="0">
                      <a:solidFill>
                        <a:schemeClr val="dk1">
                          <a:lumMod val="65000"/>
                          <a:lumOff val="35000"/>
                        </a:schemeClr>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layout>
                    <c:manualLayout>
                      <c:w val="0.11893762134436001"/>
                      <c:h val="6.8915163036890395E-2"/>
                    </c:manualLayout>
                  </c15:layout>
                </c:ext>
                <c:ext xmlns:c16="http://schemas.microsoft.com/office/drawing/2014/chart" uri="{C3380CC4-5D6E-409C-BE32-E72D297353CC}">
                  <c16:uniqueId val="{00000017-701F-4694-987A-957303DEF92E}"/>
                </c:ext>
              </c:extLst>
            </c:dLbl>
            <c:dLbl>
              <c:idx val="12"/>
              <c:layout>
                <c:manualLayout>
                  <c:x val="0.13987599725497199"/>
                  <c:y val="9.4301291420760505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9-701F-4694-987A-957303DEF92E}"/>
                </c:ext>
              </c:extLst>
            </c:dLbl>
            <c:dLbl>
              <c:idx val="13"/>
              <c:layout>
                <c:manualLayout>
                  <c:x val="1.30010983461896E-2"/>
                  <c:y val="8.2780282060617202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B-701F-4694-987A-957303DEF92E}"/>
                </c:ext>
              </c:extLst>
            </c:dLbl>
            <c:dLbl>
              <c:idx val="14"/>
              <c:layout>
                <c:manualLayout>
                  <c:x val="6.0580410417970304E-3"/>
                  <c:y val="2.6952956176888299E-2"/>
                </c:manualLayout>
              </c:layout>
              <c:dLblPos val="bestFi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D-701F-4694-987A-957303DEF92E}"/>
                </c:ext>
              </c:extLst>
            </c:dLbl>
            <c:dLbl>
              <c:idx val="15"/>
              <c:tx>
                <c:rich>
                  <a:bodyPr rot="0" spcFirstLastPara="1" vertOverflow="clip" horzOverflow="clip" vert="horz" wrap="square" lIns="38100" tIns="19050" rIns="38100" bIns="19050" anchor="ctr" anchorCtr="1">
                    <a:noAutofit/>
                  </a:bodyPr>
                  <a:lstStyle/>
                  <a:p>
                    <a:fld id="{BAD5250B-B895-4F6E-9D02-A711FA9FFDCB}" type="CATEGORYNAME">
                      <a:rPr lang="en-ID"/>
                      <a:pPr/>
                      <a:t>[CATEGORY NAME]</a:t>
                    </a:fld>
                    <a:endParaRPr lang="en-ID"/>
                  </a:p>
                </c:rich>
              </c:tx>
              <c:spPr>
                <a:solidFill>
                  <a:sysClr val="window" lastClr="FFFFFF"/>
                </a:solidFill>
                <a:ln>
                  <a:solidFill>
                    <a:sysClr val="windowText" lastClr="000000">
                      <a:lumMod val="25000"/>
                      <a:lumOff val="75000"/>
                    </a:sysClr>
                  </a:solidFill>
                </a:ln>
                <a:effectLst/>
              </c:spPr>
              <c:dLblPos val="outEnd"/>
              <c:showLegendKey val="0"/>
              <c:showVal val="0"/>
              <c:showCatName val="1"/>
              <c:showSerName val="0"/>
              <c:showPercent val="1"/>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1F-701F-4694-987A-957303DEF92E}"/>
                </c:ext>
              </c:extLst>
            </c:dLbl>
            <c:dLbl>
              <c:idx val="16"/>
              <c:layout>
                <c:manualLayout>
                  <c:x val="-7.4211002762013506E-2"/>
                  <c:y val="-5.39059123537768E-2"/>
                </c:manualLayout>
              </c:layout>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ln>
                <a:effectLst/>
              </c:spPr>
              <c:txPr>
                <a:bodyPr rot="0" spcFirstLastPara="1" vertOverflow="clip" horzOverflow="clip" vert="horz" wrap="square" lIns="38100" tIns="19050" rIns="38100" bIns="19050" anchor="ctr" anchorCtr="1">
                  <a:spAutoFit/>
                </a:bodyPr>
                <a:lstStyle/>
                <a:p>
                  <a:pPr>
                    <a:defRPr lang="en-US" sz="1200" b="1" i="0" u="none" strike="noStrike" kern="1200" baseline="0">
                      <a:solidFill>
                        <a:schemeClr val="dk1">
                          <a:lumMod val="65000"/>
                          <a:lumOff val="35000"/>
                        </a:schemeClr>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gd name="adj1" fmla="val 66678"/>
                        <a:gd name="adj2" fmla="val -130494"/>
                      </a:avLst>
                    </a:prstGeom>
                  </c15:spPr>
                </c:ext>
                <c:ext xmlns:c16="http://schemas.microsoft.com/office/drawing/2014/chart" uri="{C3380CC4-5D6E-409C-BE32-E72D297353CC}">
                  <c16:uniqueId val="{00000021-701F-4694-987A-957303DEF92E}"/>
                </c:ext>
              </c:extLst>
            </c:dLbl>
            <c:dLbl>
              <c:idx val="17"/>
              <c:layout>
                <c:manualLayout>
                  <c:x val="-7.5569675226470401E-2"/>
                  <c:y val="5.2071520313391802E-2"/>
                </c:manualLayout>
              </c:layout>
              <c:tx>
                <c:rich>
                  <a:bodyPr rot="0" spcFirstLastPara="1" vertOverflow="clip" horzOverflow="clip" vert="horz" wrap="square" lIns="38100" tIns="19050" rIns="38100" bIns="19050" anchor="ctr" anchorCtr="1">
                    <a:noAutofit/>
                  </a:bodyPr>
                  <a:lstStyle/>
                  <a:p>
                    <a:fld id="{4B52B9D1-D7AE-4400-ADCD-D9E15BC64CD1}" type="CATEGORYNAME">
                      <a:rPr lang="en-ID"/>
                      <a:pPr/>
                      <a:t>[CATEGORY NAME]</a:t>
                    </a:fld>
                    <a:endParaRPr lang="en-ID"/>
                  </a:p>
                </c:rich>
              </c:tx>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ln>
                <a:effectLst/>
              </c:spPr>
              <c:dLblPos val="bestFit"/>
              <c:showLegendKey val="0"/>
              <c:showVal val="0"/>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gd name="adj1" fmla="val 88916"/>
                        <a:gd name="adj2" fmla="val 58596"/>
                      </a:avLst>
                    </a:prstGeom>
                  </c15:spPr>
                  <c15:layout>
                    <c:manualLayout>
                      <c:w val="0.141045519327266"/>
                      <c:h val="5.8510121030155099E-2"/>
                    </c:manualLayout>
                  </c15:layout>
                  <c15:dlblFieldTable/>
                  <c15:showDataLabelsRange val="0"/>
                </c:ext>
                <c:ext xmlns:c16="http://schemas.microsoft.com/office/drawing/2014/chart" uri="{C3380CC4-5D6E-409C-BE32-E72D297353CC}">
                  <c16:uniqueId val="{00000023-701F-4694-987A-957303DEF92E}"/>
                </c:ext>
              </c:extLst>
            </c:dLbl>
            <c:dLbl>
              <c:idx val="18"/>
              <c:layout>
                <c:manualLayout>
                  <c:x val="-0.107550566505345"/>
                  <c:y val="4.6235321192014997E-2"/>
                </c:manualLayout>
              </c:layout>
              <c:spPr>
                <a:solidFill>
                  <a:sysClr val="window" lastClr="FFFFFF"/>
                </a:solidFill>
                <a:ln w="9525" cap="flat" cmpd="sng" algn="ctr">
                  <a:solidFill>
                    <a:sysClr val="windowText" lastClr="000000">
                      <a:lumMod val="25000"/>
                      <a:lumOff val="75000"/>
                    </a:sysClr>
                  </a:solidFill>
                  <a:prstDash val="solid"/>
                  <a:round/>
                  <a:headEnd type="none" w="med" len="med"/>
                  <a:tailEnd type="none" w="med" len="med"/>
                </a:ln>
                <a:effectLst/>
              </c:spPr>
              <c:txPr>
                <a:bodyPr rot="0" spcFirstLastPara="1" vertOverflow="clip" horzOverflow="clip" vert="horz" wrap="square" lIns="38100" tIns="19050" rIns="38100" bIns="19050" anchor="ctr" anchorCtr="1">
                  <a:spAutoFit/>
                </a:bodyPr>
                <a:lstStyle/>
                <a:p>
                  <a:pPr>
                    <a:defRPr lang="en-US" sz="1200" b="1" i="0" u="none" strike="noStrike" kern="1200" baseline="0">
                      <a:solidFill>
                        <a:schemeClr val="dk1">
                          <a:lumMod val="65000"/>
                          <a:lumOff val="35000"/>
                        </a:schemeClr>
                      </a:solidFill>
                      <a:latin typeface="+mn-lt"/>
                      <a:ea typeface="+mn-ea"/>
                      <a:cs typeface="+mn-cs"/>
                    </a:defRPr>
                  </a:pPr>
                  <a:endParaRPr lang="en-US"/>
                </a:p>
              </c:txPr>
              <c:dLblPos val="bestFit"/>
              <c:showLegendKey val="0"/>
              <c:showVal val="0"/>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gd name="adj1" fmla="val 127389"/>
                        <a:gd name="adj2" fmla="val 24972"/>
                      </a:avLst>
                    </a:prstGeom>
                  </c15:spPr>
                </c:ext>
                <c:ext xmlns:c16="http://schemas.microsoft.com/office/drawing/2014/chart" uri="{C3380CC4-5D6E-409C-BE32-E72D297353CC}">
                  <c16:uniqueId val="{00000025-701F-4694-987A-957303DEF92E}"/>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lang="en-US" sz="1200" b="1"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c15:spPr>
              </c:ext>
            </c:extLst>
          </c:dLbls>
          <c:cat>
            <c:strRef>
              <c:f>'3. Grafik Kepadatan Profil'!$B$2:$B$20</c:f>
              <c:strCache>
                <c:ptCount val="19"/>
                <c:pt idx="0">
                  <c:v> Kabupaten Pesisir Selatan </c:v>
                </c:pt>
                <c:pt idx="1">
                  <c:v> Kabupaten Solok  </c:v>
                </c:pt>
                <c:pt idx="2">
                  <c:v> Kabupaten Sijunjung  </c:v>
                </c:pt>
                <c:pt idx="3">
                  <c:v> Kabupaten Tanah Datar </c:v>
                </c:pt>
                <c:pt idx="4">
                  <c:v> Kabupaten Padang Pariaman </c:v>
                </c:pt>
                <c:pt idx="5">
                  <c:v> Kabupaten Agam </c:v>
                </c:pt>
                <c:pt idx="6">
                  <c:v> Kabupaten Lima Puluh Kota </c:v>
                </c:pt>
                <c:pt idx="7">
                  <c:v> Kabupaten Pasaman </c:v>
                </c:pt>
                <c:pt idx="8">
                  <c:v> Kabupaten Kepulauan Mentawai </c:v>
                </c:pt>
                <c:pt idx="9">
                  <c:v> Kabupaten Dharmasraya </c:v>
                </c:pt>
                <c:pt idx="10">
                  <c:v> Kabupaten Solok Selatan </c:v>
                </c:pt>
                <c:pt idx="11">
                  <c:v> Kabupaten Pasaman Barat </c:v>
                </c:pt>
                <c:pt idx="12">
                  <c:v> Kota Padang </c:v>
                </c:pt>
                <c:pt idx="13">
                  <c:v> Kota Solok </c:v>
                </c:pt>
                <c:pt idx="14">
                  <c:v> Kota Sawahlunto </c:v>
                </c:pt>
                <c:pt idx="15">
                  <c:v> Kota Padang Panjang </c:v>
                </c:pt>
                <c:pt idx="16">
                  <c:v> Kota Bukittinggi </c:v>
                </c:pt>
                <c:pt idx="17">
                  <c:v> Kota Payakumbuh </c:v>
                </c:pt>
                <c:pt idx="18">
                  <c:v> Kota Pariaman </c:v>
                </c:pt>
              </c:strCache>
            </c:strRef>
          </c:cat>
          <c:val>
            <c:numRef>
              <c:f>'3. Grafik Kepadatan Profil'!$C$2:$C$20</c:f>
              <c:numCache>
                <c:formatCode>0.00</c:formatCode>
                <c:ptCount val="19"/>
                <c:pt idx="0">
                  <c:v>88.292588603804106</c:v>
                </c:pt>
                <c:pt idx="1">
                  <c:v>115.049726994511</c:v>
                </c:pt>
                <c:pt idx="2">
                  <c:v>78.500783982631802</c:v>
                </c:pt>
                <c:pt idx="3">
                  <c:v>277.86660625362202</c:v>
                </c:pt>
                <c:pt idx="4">
                  <c:v>341.44498929422298</c:v>
                </c:pt>
                <c:pt idx="5">
                  <c:v>239.527999748458</c:v>
                </c:pt>
                <c:pt idx="6">
                  <c:v>123.048629790692</c:v>
                </c:pt>
                <c:pt idx="7">
                  <c:v>80.420628713698406</c:v>
                </c:pt>
                <c:pt idx="8">
                  <c:v>16.3518920073499</c:v>
                </c:pt>
                <c:pt idx="9">
                  <c:v>82.9161994915994</c:v>
                </c:pt>
                <c:pt idx="10">
                  <c:v>55.306836019382501</c:v>
                </c:pt>
                <c:pt idx="11">
                  <c:v>117.844231743997</c:v>
                </c:pt>
                <c:pt idx="12">
                  <c:v>1363.8650972078401</c:v>
                </c:pt>
                <c:pt idx="13">
                  <c:v>1456.96525885559</c:v>
                </c:pt>
                <c:pt idx="14">
                  <c:v>295.58300459160603</c:v>
                </c:pt>
                <c:pt idx="15">
                  <c:v>2712.0118845500901</c:v>
                </c:pt>
                <c:pt idx="16">
                  <c:v>5866.2143714061103</c:v>
                </c:pt>
                <c:pt idx="17">
                  <c:v>1999.6378366777501</c:v>
                </c:pt>
                <c:pt idx="18">
                  <c:v>1603.20842404311</c:v>
                </c:pt>
              </c:numCache>
            </c:numRef>
          </c:val>
          <c:extLst>
            <c:ext xmlns:c16="http://schemas.microsoft.com/office/drawing/2014/chart" uri="{C3380CC4-5D6E-409C-BE32-E72D297353CC}">
              <c16:uniqueId val="{00000026-701F-4694-987A-957303DEF92E}"/>
            </c:ext>
          </c:extLst>
        </c:ser>
        <c:dLbls>
          <c:showLegendKey val="0"/>
          <c:showVal val="0"/>
          <c:showCatName val="0"/>
          <c:showSerName val="0"/>
          <c:showPercent val="0"/>
          <c:showBubbleSize val="0"/>
          <c:showLeaderLines val="0"/>
        </c:dLbls>
      </c:pie3DChart>
      <c:spPr>
        <a:noFill/>
        <a:ln>
          <a:noFill/>
        </a:ln>
        <a:effectLst/>
      </c:spPr>
    </c:plotArea>
    <c:legend>
      <c:legendPos val="t"/>
      <c:legendEntry>
        <c:idx val="0"/>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1"/>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2"/>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3"/>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4"/>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5"/>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6"/>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7"/>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8"/>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9"/>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10"/>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11"/>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12"/>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13"/>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14"/>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15"/>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16"/>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17"/>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egendEntry>
        <c:idx val="18"/>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Entry>
      <c:layout>
        <c:manualLayout>
          <c:xMode val="edge"/>
          <c:yMode val="edge"/>
          <c:x val="4.1122173396160498E-2"/>
          <c:y val="0.85480951854713505"/>
          <c:w val="0.93472866236903496"/>
          <c:h val="0.106686258343024"/>
        </c:manualLayout>
      </c:layout>
      <c:overlay val="0"/>
      <c:spPr>
        <a:noFill/>
        <a:ln>
          <a:noFill/>
        </a:ln>
        <a:effectLst/>
      </c:spPr>
      <c:txPr>
        <a:bodyPr rot="0" spcFirstLastPara="0" vertOverflow="ellipsis" vert="horz" wrap="square" anchor="ctr" anchorCtr="1"/>
        <a:lstStyle/>
        <a:p>
          <a:pPr>
            <a:defRPr lang="en-US" sz="12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uri="{0b15fc19-7d7d-44ad-8c2d-2c3a37ce22c3}">
        <chartProps xmlns="https://web.wps.cn/et/2018/main" chartId="{e38d35e7-2c49-444f-beb1-567a0e530835}"/>
      </c:ext>
    </c:extLst>
  </c:chart>
  <c:spPr>
    <a:solidFill>
      <a:schemeClr val="lt1">
        <a:lumMod val="96000"/>
      </a:schemeClr>
    </a:solidFill>
    <a:ln w="19050" cap="flat" cmpd="sng" algn="ctr">
      <a:solidFill>
        <a:schemeClr val="tx1">
          <a:lumMod val="75000"/>
          <a:lumOff val="25000"/>
        </a:schemeClr>
      </a:solidFill>
      <a:prstDash val="solid"/>
      <a:round/>
    </a:ln>
    <a:effectLst/>
  </c:spPr>
  <c:txPr>
    <a:bodyPr/>
    <a:lstStyle/>
    <a:p>
      <a:pPr>
        <a:defRPr lang="en-US" sz="1200"/>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r>
              <a:rPr lang="en-ID" b="1">
                <a:latin typeface="Book Antiqua" panose="02040602050305030304" pitchFamily="18" charset="0"/>
              </a:rPr>
              <a:t>Piramida Penduduk </a:t>
            </a:r>
          </a:p>
          <a:p>
            <a:pPr>
              <a:defRPr/>
            </a:pPr>
            <a:r>
              <a:rPr lang="en-ID" b="1">
                <a:latin typeface="Book Antiqua" panose="02040602050305030304" pitchFamily="18" charset="0"/>
              </a:rPr>
              <a:t>Provinsi Sumatera Barat Tahun 2024</a:t>
            </a:r>
            <a:endParaRPr lang="en-ID" altLang="en-ID" b="1">
              <a:latin typeface="Book Antiqua" panose="02040602050305030304" pitchFamily="18" charset="0"/>
            </a:endParaRPr>
          </a:p>
        </c:rich>
      </c:tx>
      <c:overlay val="0"/>
      <c:spPr>
        <a:noFill/>
        <a:ln>
          <a:noFill/>
        </a:ln>
        <a:effectLst/>
      </c:spPr>
      <c:txPr>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endParaRPr lang="en-ID"/>
        </a:p>
      </c:txPr>
    </c:title>
    <c:autoTitleDeleted val="0"/>
    <c:plotArea>
      <c:layout>
        <c:manualLayout>
          <c:layoutTarget val="inner"/>
          <c:xMode val="edge"/>
          <c:yMode val="edge"/>
          <c:x val="0.118967058465518"/>
          <c:y val="0.186743982583572"/>
          <c:w val="0.85074592781256797"/>
          <c:h val="0.61917640490537695"/>
        </c:manualLayout>
      </c:layout>
      <c:barChart>
        <c:barDir val="bar"/>
        <c:grouping val="clustered"/>
        <c:varyColors val="0"/>
        <c:ser>
          <c:idx val="0"/>
          <c:order val="0"/>
          <c:tx>
            <c:strRef>
              <c:f>'10. Piramida'!$E$6</c:f>
              <c:strCache>
                <c:ptCount val="1"/>
                <c:pt idx="0">
                  <c:v>Laki-laki</c:v>
                </c:pt>
              </c:strCache>
            </c:strRef>
          </c:tx>
          <c:spPr>
            <a:solidFill>
              <a:schemeClr val="accent1"/>
            </a:solidFill>
            <a:ln>
              <a:noFill/>
            </a:ln>
            <a:effectLst/>
          </c:spPr>
          <c:invertIfNegative val="0"/>
          <c:cat>
            <c:strRef>
              <c:f>'10. Piramida'!$D$7:$D$22</c:f>
              <c:strCache>
                <c:ptCount val="16"/>
                <c:pt idx="0">
                  <c:v> 00-04 </c:v>
                </c:pt>
                <c:pt idx="1">
                  <c:v> 05-09 </c:v>
                </c:pt>
                <c:pt idx="2">
                  <c:v> 10-14 </c:v>
                </c:pt>
                <c:pt idx="3">
                  <c:v> 15-19 </c:v>
                </c:pt>
                <c:pt idx="4">
                  <c:v> 20-24 </c:v>
                </c:pt>
                <c:pt idx="5">
                  <c:v> 25-29 </c:v>
                </c:pt>
                <c:pt idx="6">
                  <c:v> 30-34 </c:v>
                </c:pt>
                <c:pt idx="7">
                  <c:v> 35-39 </c:v>
                </c:pt>
                <c:pt idx="8">
                  <c:v> 40-44 </c:v>
                </c:pt>
                <c:pt idx="9">
                  <c:v> 45-49 </c:v>
                </c:pt>
                <c:pt idx="10">
                  <c:v> 50-54 </c:v>
                </c:pt>
                <c:pt idx="11">
                  <c:v> 55-59 </c:v>
                </c:pt>
                <c:pt idx="12">
                  <c:v> 60-64 </c:v>
                </c:pt>
                <c:pt idx="13">
                  <c:v> 65-69 </c:v>
                </c:pt>
                <c:pt idx="14">
                  <c:v> 70-74 </c:v>
                </c:pt>
                <c:pt idx="15">
                  <c:v> &gt; 75 </c:v>
                </c:pt>
              </c:strCache>
            </c:strRef>
          </c:cat>
          <c:val>
            <c:numRef>
              <c:f>'10. Piramida'!$E$7:$E$22</c:f>
              <c:numCache>
                <c:formatCode>_(* #,##0.00_);_(* \(#,##0.00\);_(* "-"??_);_(@_)</c:formatCode>
                <c:ptCount val="16"/>
                <c:pt idx="0">
                  <c:v>-7.1398759960207103</c:v>
                </c:pt>
                <c:pt idx="1">
                  <c:v>-8.9143083514531707</c:v>
                </c:pt>
                <c:pt idx="2">
                  <c:v>-9.3921519794521799</c:v>
                </c:pt>
                <c:pt idx="3">
                  <c:v>-8.6347109880771704</c:v>
                </c:pt>
                <c:pt idx="4">
                  <c:v>-9.1228175805950595</c:v>
                </c:pt>
                <c:pt idx="5">
                  <c:v>-8.3096144820008107</c:v>
                </c:pt>
                <c:pt idx="6">
                  <c:v>-6.9301010012548199</c:v>
                </c:pt>
                <c:pt idx="7">
                  <c:v>-6.8619549168494602</c:v>
                </c:pt>
                <c:pt idx="8">
                  <c:v>-7.1302972291364197</c:v>
                </c:pt>
                <c:pt idx="9">
                  <c:v>-6.43210775291708</c:v>
                </c:pt>
                <c:pt idx="10">
                  <c:v>-5.4850071772331903</c:v>
                </c:pt>
                <c:pt idx="11">
                  <c:v>-4.6308206403268803</c:v>
                </c:pt>
                <c:pt idx="12">
                  <c:v>-3.8354066802320301</c:v>
                </c:pt>
                <c:pt idx="13">
                  <c:v>-3.1190517568142702</c:v>
                </c:pt>
                <c:pt idx="14">
                  <c:v>-2.14475432515535</c:v>
                </c:pt>
                <c:pt idx="15">
                  <c:v>-1.91701914248142</c:v>
                </c:pt>
              </c:numCache>
            </c:numRef>
          </c:val>
          <c:extLst>
            <c:ext xmlns:c16="http://schemas.microsoft.com/office/drawing/2014/chart" uri="{C3380CC4-5D6E-409C-BE32-E72D297353CC}">
              <c16:uniqueId val="{00000000-8964-40BD-97A5-1AFB6D86BB41}"/>
            </c:ext>
          </c:extLst>
        </c:ser>
        <c:ser>
          <c:idx val="1"/>
          <c:order val="1"/>
          <c:tx>
            <c:strRef>
              <c:f>'10. Piramida'!$F$6</c:f>
              <c:strCache>
                <c:ptCount val="1"/>
                <c:pt idx="0">
                  <c:v>Perempuan</c:v>
                </c:pt>
              </c:strCache>
            </c:strRef>
          </c:tx>
          <c:spPr>
            <a:solidFill>
              <a:schemeClr val="accent2"/>
            </a:solidFill>
            <a:ln>
              <a:noFill/>
            </a:ln>
            <a:effectLst/>
          </c:spPr>
          <c:invertIfNegative val="0"/>
          <c:cat>
            <c:strRef>
              <c:f>'10. Piramida'!$D$7:$D$22</c:f>
              <c:strCache>
                <c:ptCount val="16"/>
                <c:pt idx="0">
                  <c:v> 00-04 </c:v>
                </c:pt>
                <c:pt idx="1">
                  <c:v> 05-09 </c:v>
                </c:pt>
                <c:pt idx="2">
                  <c:v> 10-14 </c:v>
                </c:pt>
                <c:pt idx="3">
                  <c:v> 15-19 </c:v>
                </c:pt>
                <c:pt idx="4">
                  <c:v> 20-24 </c:v>
                </c:pt>
                <c:pt idx="5">
                  <c:v> 25-29 </c:v>
                </c:pt>
                <c:pt idx="6">
                  <c:v> 30-34 </c:v>
                </c:pt>
                <c:pt idx="7">
                  <c:v> 35-39 </c:v>
                </c:pt>
                <c:pt idx="8">
                  <c:v> 40-44 </c:v>
                </c:pt>
                <c:pt idx="9">
                  <c:v> 45-49 </c:v>
                </c:pt>
                <c:pt idx="10">
                  <c:v> 50-54 </c:v>
                </c:pt>
                <c:pt idx="11">
                  <c:v> 55-59 </c:v>
                </c:pt>
                <c:pt idx="12">
                  <c:v> 60-64 </c:v>
                </c:pt>
                <c:pt idx="13">
                  <c:v> 65-69 </c:v>
                </c:pt>
                <c:pt idx="14">
                  <c:v> 70-74 </c:v>
                </c:pt>
                <c:pt idx="15">
                  <c:v> &gt; 75 </c:v>
                </c:pt>
              </c:strCache>
            </c:strRef>
          </c:cat>
          <c:val>
            <c:numRef>
              <c:f>'10. Piramida'!$F$7:$F$22</c:f>
              <c:numCache>
                <c:formatCode>_(* #,##0.00_);_(* \(#,##0.00\);_(* "-"??_);_(@_)</c:formatCode>
                <c:ptCount val="16"/>
                <c:pt idx="0">
                  <c:v>6.6488404256898104</c:v>
                </c:pt>
                <c:pt idx="1">
                  <c:v>8.3423218132372803</c:v>
                </c:pt>
                <c:pt idx="2">
                  <c:v>8.7944092747996603</c:v>
                </c:pt>
                <c:pt idx="3">
                  <c:v>8.3684157299376292</c:v>
                </c:pt>
                <c:pt idx="4">
                  <c:v>8.8073526858613391</c:v>
                </c:pt>
                <c:pt idx="5">
                  <c:v>7.7149633080183202</c:v>
                </c:pt>
                <c:pt idx="6">
                  <c:v>6.59616937160947</c:v>
                </c:pt>
                <c:pt idx="7">
                  <c:v>6.7449323094117197</c:v>
                </c:pt>
                <c:pt idx="8">
                  <c:v>6.9747727741043404</c:v>
                </c:pt>
                <c:pt idx="9">
                  <c:v>6.4218992850749999</c:v>
                </c:pt>
                <c:pt idx="10">
                  <c:v>5.6709053173948698</c:v>
                </c:pt>
                <c:pt idx="11">
                  <c:v>5.0393358891105198</c:v>
                </c:pt>
                <c:pt idx="12">
                  <c:v>4.4076283977748396</c:v>
                </c:pt>
                <c:pt idx="13">
                  <c:v>3.7351232747727399</c:v>
                </c:pt>
                <c:pt idx="14">
                  <c:v>2.5508529362732002</c:v>
                </c:pt>
                <c:pt idx="15">
                  <c:v>3.1820772069292498</c:v>
                </c:pt>
              </c:numCache>
            </c:numRef>
          </c:val>
          <c:extLst>
            <c:ext xmlns:c16="http://schemas.microsoft.com/office/drawing/2014/chart" uri="{C3380CC4-5D6E-409C-BE32-E72D297353CC}">
              <c16:uniqueId val="{00000001-8964-40BD-97A5-1AFB6D86BB41}"/>
            </c:ext>
          </c:extLst>
        </c:ser>
        <c:dLbls>
          <c:showLegendKey val="0"/>
          <c:showVal val="0"/>
          <c:showCatName val="0"/>
          <c:showSerName val="0"/>
          <c:showPercent val="0"/>
          <c:showBubbleSize val="0"/>
        </c:dLbls>
        <c:gapWidth val="10"/>
        <c:overlap val="100"/>
        <c:axId val="2143274256"/>
        <c:axId val="2143278064"/>
      </c:barChart>
      <c:catAx>
        <c:axId val="2143274256"/>
        <c:scaling>
          <c:orientation val="minMax"/>
        </c:scaling>
        <c:delete val="0"/>
        <c:axPos val="l"/>
        <c:title>
          <c:tx>
            <c:rich>
              <a:bodyPr rot="-5400000" spcFirstLastPara="1" vertOverflow="ellipsis" vert="horz" wrap="square" anchor="ctr" anchorCtr="1"/>
              <a:lstStyle/>
              <a:p>
                <a:pPr>
                  <a:defRPr lang="en-US" sz="900" b="0" i="0" u="none" strike="noStrike" kern="1200" baseline="0">
                    <a:solidFill>
                      <a:schemeClr val="tx1">
                        <a:lumMod val="65000"/>
                        <a:lumOff val="35000"/>
                      </a:schemeClr>
                    </a:solidFill>
                    <a:latin typeface="Book Antiqua" panose="02040602050305030304" pitchFamily="18" charset="0"/>
                    <a:ea typeface="+mn-ea"/>
                    <a:cs typeface="+mn-cs"/>
                  </a:defRPr>
                </a:pPr>
                <a:r>
                  <a:rPr lang="en-ID" sz="900">
                    <a:latin typeface="Book Antiqua" panose="02040602050305030304" pitchFamily="18" charset="0"/>
                  </a:rPr>
                  <a:t>Kelompok Umur</a:t>
                </a:r>
              </a:p>
            </c:rich>
          </c:tx>
          <c:overlay val="0"/>
          <c:spPr>
            <a:noFill/>
            <a:ln>
              <a:noFill/>
            </a:ln>
            <a:effectLst/>
          </c:spPr>
          <c:txPr>
            <a:bodyPr rot="-5400000" spcFirstLastPara="1" vertOverflow="ellipsis" vert="horz" wrap="square" anchor="ctr" anchorCtr="1"/>
            <a:lstStyle/>
            <a:p>
              <a:pPr>
                <a:defRPr lang="en-US" sz="900" b="0" i="0" u="none" strike="noStrike" kern="1200" baseline="0">
                  <a:solidFill>
                    <a:schemeClr val="tx1">
                      <a:lumMod val="65000"/>
                      <a:lumOff val="35000"/>
                    </a:schemeClr>
                  </a:solidFill>
                  <a:latin typeface="Book Antiqua" panose="02040602050305030304" pitchFamily="18" charset="0"/>
                  <a:ea typeface="+mn-ea"/>
                  <a:cs typeface="+mn-cs"/>
                </a:defRPr>
              </a:pPr>
              <a:endParaRPr lang="en-ID"/>
            </a:p>
          </c:txPr>
        </c:title>
        <c:numFmt formatCode="General" sourceLinked="1"/>
        <c:majorTickMark val="none"/>
        <c:minorTickMark val="out"/>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Book Antiqua" panose="02040602050305030304" pitchFamily="18" charset="0"/>
                <a:ea typeface="+mn-ea"/>
                <a:cs typeface="+mn-cs"/>
              </a:defRPr>
            </a:pPr>
            <a:endParaRPr lang="en-US"/>
          </a:p>
        </c:txPr>
        <c:crossAx val="2143278064"/>
        <c:crosses val="autoZero"/>
        <c:auto val="1"/>
        <c:lblAlgn val="ctr"/>
        <c:lblOffset val="100"/>
        <c:tickLblSkip val="1"/>
        <c:noMultiLvlLbl val="0"/>
      </c:catAx>
      <c:valAx>
        <c:axId val="2143278064"/>
        <c:scaling>
          <c:orientation val="minMax"/>
          <c:max val="10"/>
          <c:min val="-10"/>
        </c:scaling>
        <c:delete val="0"/>
        <c:axPos val="b"/>
        <c:majorGridlines>
          <c:spPr>
            <a:ln w="9525" cap="flat" cmpd="sng" algn="ctr">
              <a:solidFill>
                <a:schemeClr val="tx1">
                  <a:lumMod val="15000"/>
                  <a:lumOff val="85000"/>
                </a:schemeClr>
              </a:solidFill>
              <a:round/>
            </a:ln>
            <a:effectLst/>
          </c:spPr>
        </c:majorGridlines>
        <c:numFmt formatCode="#,#00;#,#00" sourceLinked="0"/>
        <c:majorTickMark val="none"/>
        <c:minorTickMark val="out"/>
        <c:tickLblPos val="low"/>
        <c:spPr>
          <a:noFill/>
          <a:ln w="9525">
            <a:gradFill>
              <a:gsLst>
                <a:gs pos="0">
                  <a:srgbClr val="FF000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2143274256"/>
        <c:crosses val="autoZero"/>
        <c:crossBetween val="between"/>
      </c:valAx>
      <c:spPr>
        <a:noFill/>
        <a:ln>
          <a:noFill/>
        </a:ln>
        <a:effectLst/>
      </c:spPr>
    </c:plotArea>
    <c:legend>
      <c:legendPos val="b"/>
      <c:layout>
        <c:manualLayout>
          <c:xMode val="edge"/>
          <c:yMode val="edge"/>
          <c:x val="0.33868176803986499"/>
          <c:y val="0.87710485801677895"/>
          <c:w val="0.38709060823918701"/>
          <c:h val="8.7657604120239693E-2"/>
        </c:manualLayout>
      </c:layout>
      <c:overlay val="0"/>
      <c:spPr>
        <a:noFill/>
        <a:ln>
          <a:noFill/>
        </a:ln>
        <a:effectLst/>
      </c:spPr>
      <c:txPr>
        <a:bodyPr rot="0" spcFirstLastPara="1" vertOverflow="ellipsis" vert="horz" wrap="square" anchor="ctr" anchorCtr="1"/>
        <a:lstStyle/>
        <a:p>
          <a:pPr>
            <a:defRPr lang="en-US" sz="1050" b="0" i="0" u="none" strike="noStrike" kern="1200" baseline="0">
              <a:solidFill>
                <a:schemeClr val="tx1">
                  <a:lumMod val="65000"/>
                  <a:lumOff val="35000"/>
                </a:schemeClr>
              </a:solidFill>
              <a:latin typeface="Book Antiqua" panose="02040602050305030304" pitchFamily="18" charset="0"/>
              <a:ea typeface="+mn-ea"/>
              <a:cs typeface="+mn-cs"/>
            </a:defRPr>
          </a:pPr>
          <a:endParaRPr lang="en-US"/>
        </a:p>
      </c:txPr>
    </c:legend>
    <c:plotVisOnly val="1"/>
    <c:dispBlanksAs val="gap"/>
    <c:showDLblsOverMax val="0"/>
    <c:extLst>
      <c:ext uri="{0b15fc19-7d7d-44ad-8c2d-2c3a37ce22c3}">
        <chartProps xmlns="https://web.wps.cn/et/2018/main" chartId="{98af5ac7-93cb-45a5-ba3e-2862e990debf}"/>
      </c:ext>
    </c:extLst>
  </c:chart>
  <c:spPr>
    <a:solidFill>
      <a:schemeClr val="bg1"/>
    </a:solidFill>
    <a:ln w="9525" cap="flat" cmpd="sng" algn="ctr">
      <a:solidFill>
        <a:schemeClr val="tx1">
          <a:lumMod val="15000"/>
          <a:lumOff val="85000"/>
        </a:schemeClr>
      </a:solidFill>
      <a:round/>
    </a:ln>
    <a:effectLst/>
  </c:spPr>
  <c:txPr>
    <a:bodyPr/>
    <a:lstStyle/>
    <a:p>
      <a:pPr>
        <a:defRPr lang="en-US"/>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n-ID" sz="1200"/>
              <a:t>GRAFIK PERTUMBUHAN PENDUDUK PER KABUPATEN/ KOTA </a:t>
            </a:r>
          </a:p>
          <a:p>
            <a:pPr>
              <a:defRPr/>
            </a:pPr>
            <a:r>
              <a:rPr lang="en-ID" sz="1200"/>
              <a:t>PROVINSI SUMATERA BARAT</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086435306697773"/>
          <c:y val="0.14926103678239749"/>
          <c:w val="0.80412318781764414"/>
          <c:h val="0.54998787518575964"/>
        </c:manualLayout>
      </c:layout>
      <c:lineChart>
        <c:grouping val="stacked"/>
        <c:varyColors val="0"/>
        <c:ser>
          <c:idx val="0"/>
          <c:order val="0"/>
          <c:tx>
            <c:v>2023</c:v>
          </c:tx>
          <c:spPr>
            <a:ln w="22225" cap="rnd">
              <a:solidFill>
                <a:schemeClr val="accent1"/>
              </a:solidFill>
              <a:round/>
            </a:ln>
            <a:effectLst/>
          </c:spPr>
          <c:marker>
            <c:symbol val="diamond"/>
            <c:size val="6"/>
            <c:spPr>
              <a:solidFill>
                <a:schemeClr val="accent1"/>
              </a:solidFill>
              <a:ln w="9525">
                <a:solidFill>
                  <a:schemeClr val="accent1"/>
                </a:solidFill>
                <a:round/>
              </a:ln>
              <a:effectLst/>
            </c:spPr>
          </c:marker>
          <c:cat>
            <c:strRef>
              <c:f>'12. Pertumbuhan Penduduk'!$B$5:$B$23</c:f>
              <c:strCache>
                <c:ptCount val="19"/>
                <c:pt idx="0">
                  <c:v> Kabupaten Pesisir Selatan </c:v>
                </c:pt>
                <c:pt idx="1">
                  <c:v> Kabupaten Siolok </c:v>
                </c:pt>
                <c:pt idx="2">
                  <c:v> Kabupaten Sijunjung </c:v>
                </c:pt>
                <c:pt idx="3">
                  <c:v> Kabupaten Tanah Datar </c:v>
                </c:pt>
                <c:pt idx="4">
                  <c:v> Kabupaten Padang Pariaman </c:v>
                </c:pt>
                <c:pt idx="5">
                  <c:v> Kabupaten Agam </c:v>
                </c:pt>
                <c:pt idx="6">
                  <c:v> Kabupaten Lima Puluh Kota </c:v>
                </c:pt>
                <c:pt idx="7">
                  <c:v> Kabupaten Pasaman </c:v>
                </c:pt>
                <c:pt idx="8">
                  <c:v> Kabupaten Kep. Mentawai </c:v>
                </c:pt>
                <c:pt idx="9">
                  <c:v> Kabupaten Dharmasraya </c:v>
                </c:pt>
                <c:pt idx="10">
                  <c:v> Kabupaten Solok Selatan </c:v>
                </c:pt>
                <c:pt idx="11">
                  <c:v> Kabupaten Pasaman Barat </c:v>
                </c:pt>
                <c:pt idx="12">
                  <c:v> Kota Padang </c:v>
                </c:pt>
                <c:pt idx="13">
                  <c:v> Kota Solok </c:v>
                </c:pt>
                <c:pt idx="14">
                  <c:v> Kota Sawahlunto </c:v>
                </c:pt>
                <c:pt idx="15">
                  <c:v> Kota Padang Panjang </c:v>
                </c:pt>
                <c:pt idx="16">
                  <c:v> Kota Bukittinggi </c:v>
                </c:pt>
                <c:pt idx="17">
                  <c:v> Kota Payakumbuh </c:v>
                </c:pt>
                <c:pt idx="18">
                  <c:v> Kota Pariaman </c:v>
                </c:pt>
              </c:strCache>
            </c:strRef>
          </c:cat>
          <c:val>
            <c:numRef>
              <c:f>'12. Pertumbuhan Penduduk'!$C$5:$C$23</c:f>
              <c:numCache>
                <c:formatCode>_(* #,##0_);_(* \(#,##0\);_(* "-"??_);_(@_)</c:formatCode>
                <c:ptCount val="19"/>
                <c:pt idx="0">
                  <c:v>528381</c:v>
                </c:pt>
                <c:pt idx="1">
                  <c:v>408424</c:v>
                </c:pt>
                <c:pt idx="2">
                  <c:v>244342</c:v>
                </c:pt>
                <c:pt idx="3">
                  <c:v>380727</c:v>
                </c:pt>
                <c:pt idx="4">
                  <c:v>455218</c:v>
                </c:pt>
                <c:pt idx="5">
                  <c:v>530123</c:v>
                </c:pt>
                <c:pt idx="6">
                  <c:v>397683</c:v>
                </c:pt>
                <c:pt idx="7">
                  <c:v>309202</c:v>
                </c:pt>
                <c:pt idx="8">
                  <c:v>95068</c:v>
                </c:pt>
                <c:pt idx="9">
                  <c:v>237724</c:v>
                </c:pt>
                <c:pt idx="10">
                  <c:v>182573</c:v>
                </c:pt>
                <c:pt idx="11">
                  <c:v>445439</c:v>
                </c:pt>
                <c:pt idx="12">
                  <c:v>934847</c:v>
                </c:pt>
                <c:pt idx="13">
                  <c:v>82478</c:v>
                </c:pt>
                <c:pt idx="14">
                  <c:v>68380</c:v>
                </c:pt>
                <c:pt idx="15">
                  <c:v>62731</c:v>
                </c:pt>
                <c:pt idx="16">
                  <c:v>138534</c:v>
                </c:pt>
                <c:pt idx="17">
                  <c:v>146772</c:v>
                </c:pt>
                <c:pt idx="18">
                  <c:v>101680</c:v>
                </c:pt>
              </c:numCache>
            </c:numRef>
          </c:val>
          <c:smooth val="0"/>
          <c:extLst>
            <c:ext xmlns:c16="http://schemas.microsoft.com/office/drawing/2014/chart" uri="{C3380CC4-5D6E-409C-BE32-E72D297353CC}">
              <c16:uniqueId val="{00000000-D5F6-4A26-9B86-A33300278E90}"/>
            </c:ext>
          </c:extLst>
        </c:ser>
        <c:ser>
          <c:idx val="1"/>
          <c:order val="1"/>
          <c:tx>
            <c:v>2024</c:v>
          </c:tx>
          <c:spPr>
            <a:ln w="22225" cap="rnd">
              <a:solidFill>
                <a:schemeClr val="accent2"/>
              </a:solidFill>
              <a:round/>
            </a:ln>
            <a:effectLst/>
          </c:spPr>
          <c:marker>
            <c:symbol val="square"/>
            <c:size val="6"/>
            <c:spPr>
              <a:solidFill>
                <a:schemeClr val="accent2"/>
              </a:solidFill>
              <a:ln w="9525">
                <a:solidFill>
                  <a:schemeClr val="accent2"/>
                </a:solidFill>
                <a:round/>
              </a:ln>
              <a:effectLst/>
            </c:spPr>
          </c:marker>
          <c:cat>
            <c:strRef>
              <c:f>'12. Pertumbuhan Penduduk'!$B$5:$B$23</c:f>
              <c:strCache>
                <c:ptCount val="19"/>
                <c:pt idx="0">
                  <c:v> Kabupaten Pesisir Selatan </c:v>
                </c:pt>
                <c:pt idx="1">
                  <c:v> Kabupaten Siolok </c:v>
                </c:pt>
                <c:pt idx="2">
                  <c:v> Kabupaten Sijunjung </c:v>
                </c:pt>
                <c:pt idx="3">
                  <c:v> Kabupaten Tanah Datar </c:v>
                </c:pt>
                <c:pt idx="4">
                  <c:v> Kabupaten Padang Pariaman </c:v>
                </c:pt>
                <c:pt idx="5">
                  <c:v> Kabupaten Agam </c:v>
                </c:pt>
                <c:pt idx="6">
                  <c:v> Kabupaten Lima Puluh Kota </c:v>
                </c:pt>
                <c:pt idx="7">
                  <c:v> Kabupaten Pasaman </c:v>
                </c:pt>
                <c:pt idx="8">
                  <c:v> Kabupaten Kep. Mentawai </c:v>
                </c:pt>
                <c:pt idx="9">
                  <c:v> Kabupaten Dharmasraya </c:v>
                </c:pt>
                <c:pt idx="10">
                  <c:v> Kabupaten Solok Selatan </c:v>
                </c:pt>
                <c:pt idx="11">
                  <c:v> Kabupaten Pasaman Barat </c:v>
                </c:pt>
                <c:pt idx="12">
                  <c:v> Kota Padang </c:v>
                </c:pt>
                <c:pt idx="13">
                  <c:v> Kota Solok </c:v>
                </c:pt>
                <c:pt idx="14">
                  <c:v> Kota Sawahlunto </c:v>
                </c:pt>
                <c:pt idx="15">
                  <c:v> Kota Padang Panjang </c:v>
                </c:pt>
                <c:pt idx="16">
                  <c:v> Kota Bukittinggi </c:v>
                </c:pt>
                <c:pt idx="17">
                  <c:v> Kota Payakumbuh </c:v>
                </c:pt>
                <c:pt idx="18">
                  <c:v> Kota Pariaman </c:v>
                </c:pt>
              </c:strCache>
            </c:strRef>
          </c:cat>
          <c:val>
            <c:numRef>
              <c:f>'12. Pertumbuhan Penduduk'!$D$5:$D$23</c:f>
              <c:numCache>
                <c:formatCode>_(* #,##0_);_(* \(#,##0\);_(* "-"??_);_(@_)</c:formatCode>
                <c:ptCount val="19"/>
                <c:pt idx="0">
                  <c:v>533786</c:v>
                </c:pt>
                <c:pt idx="1">
                  <c:v>413075</c:v>
                </c:pt>
                <c:pt idx="2">
                  <c:v>247323</c:v>
                </c:pt>
                <c:pt idx="3">
                  <c:v>382674</c:v>
                </c:pt>
                <c:pt idx="4">
                  <c:v>458310</c:v>
                </c:pt>
                <c:pt idx="5">
                  <c:v>533254</c:v>
                </c:pt>
                <c:pt idx="6">
                  <c:v>402788</c:v>
                </c:pt>
                <c:pt idx="7">
                  <c:v>313837</c:v>
                </c:pt>
                <c:pt idx="8">
                  <c:v>97837</c:v>
                </c:pt>
                <c:pt idx="9">
                  <c:v>242192</c:v>
                </c:pt>
                <c:pt idx="10">
                  <c:v>181525</c:v>
                </c:pt>
                <c:pt idx="11">
                  <c:v>454053</c:v>
                </c:pt>
                <c:pt idx="12">
                  <c:v>946982</c:v>
                </c:pt>
                <c:pt idx="13">
                  <c:v>85553</c:v>
                </c:pt>
                <c:pt idx="14">
                  <c:v>68559</c:v>
                </c:pt>
                <c:pt idx="15">
                  <c:v>63895</c:v>
                </c:pt>
                <c:pt idx="16">
                  <c:v>141804</c:v>
                </c:pt>
                <c:pt idx="17">
                  <c:v>149077</c:v>
                </c:pt>
                <c:pt idx="18">
                  <c:v>103835</c:v>
                </c:pt>
              </c:numCache>
            </c:numRef>
          </c:val>
          <c:smooth val="0"/>
          <c:extLst>
            <c:ext xmlns:c16="http://schemas.microsoft.com/office/drawing/2014/chart" uri="{C3380CC4-5D6E-409C-BE32-E72D297353CC}">
              <c16:uniqueId val="{00000001-D5F6-4A26-9B86-A33300278E90}"/>
            </c:ext>
          </c:extLst>
        </c:ser>
        <c:dLbls>
          <c:showLegendKey val="0"/>
          <c:showVal val="0"/>
          <c:showCatName val="0"/>
          <c:showSerName val="0"/>
          <c:showPercent val="0"/>
          <c:showBubbleSize val="0"/>
        </c:dLbls>
        <c:marker val="1"/>
        <c:smooth val="0"/>
        <c:axId val="1445911296"/>
        <c:axId val="1249125872"/>
      </c:lineChart>
      <c:catAx>
        <c:axId val="14459112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cap="all" spc="120" normalizeH="0" baseline="0">
                <a:solidFill>
                  <a:schemeClr val="tx1">
                    <a:lumMod val="65000"/>
                    <a:lumOff val="35000"/>
                  </a:schemeClr>
                </a:solidFill>
                <a:latin typeface="+mn-lt"/>
                <a:ea typeface="+mn-ea"/>
                <a:cs typeface="+mn-cs"/>
              </a:defRPr>
            </a:pPr>
            <a:endParaRPr lang="en-US"/>
          </a:p>
        </c:txPr>
        <c:crossAx val="1249125872"/>
        <c:crosses val="autoZero"/>
        <c:auto val="1"/>
        <c:lblAlgn val="ctr"/>
        <c:lblOffset val="100"/>
        <c:noMultiLvlLbl val="0"/>
      </c:catAx>
      <c:valAx>
        <c:axId val="1249125872"/>
        <c:scaling>
          <c:orientation val="minMax"/>
        </c:scaling>
        <c:delete val="0"/>
        <c:axPos val="l"/>
        <c:numFmt formatCode="_(* #,##0_);_(* \(#,##0\);_(* &quot;-&quot;??_);_(@_)"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4591129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lt1"/>
    </a:solidFill>
    <a:ln w="222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3</xdr:col>
      <xdr:colOff>430753</xdr:colOff>
      <xdr:row>1</xdr:row>
      <xdr:rowOff>112058</xdr:rowOff>
    </xdr:from>
    <xdr:to>
      <xdr:col>20</xdr:col>
      <xdr:colOff>47624</xdr:colOff>
      <xdr:row>48</xdr:row>
      <xdr:rowOff>67235</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381000</xdr:colOff>
      <xdr:row>2</xdr:row>
      <xdr:rowOff>76200</xdr:rowOff>
    </xdr:from>
    <xdr:to>
      <xdr:col>16</xdr:col>
      <xdr:colOff>200025</xdr:colOff>
      <xdr:row>20</xdr:row>
      <xdr:rowOff>86995</xdr:rowOff>
    </xdr:to>
    <xdr:graphicFrame macro="">
      <xdr:nvGraphicFramePr>
        <xdr:cNvPr id="3" name="Chart 2">
          <a:extLst>
            <a:ext uri="{FF2B5EF4-FFF2-40B4-BE49-F238E27FC236}">
              <a16:creationId xmlns:a16="http://schemas.microsoft.com/office/drawing/2014/main" id="{00000000-0008-0000-0B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114299</xdr:colOff>
      <xdr:row>18</xdr:row>
      <xdr:rowOff>133350</xdr:rowOff>
    </xdr:from>
    <xdr:to>
      <xdr:col>17</xdr:col>
      <xdr:colOff>114300</xdr:colOff>
      <xdr:row>44</xdr:row>
      <xdr:rowOff>9524</xdr:rowOff>
    </xdr:to>
    <xdr:graphicFrame macro="">
      <xdr:nvGraphicFramePr>
        <xdr:cNvPr id="4" name="Chart 3">
          <a:extLst>
            <a:ext uri="{FF2B5EF4-FFF2-40B4-BE49-F238E27FC236}">
              <a16:creationId xmlns:a16="http://schemas.microsoft.com/office/drawing/2014/main" id="{10C1B085-4D32-2E1A-855E-EC235F4A43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11</xdr:row>
      <xdr:rowOff>133350</xdr:rowOff>
    </xdr:from>
    <xdr:to>
      <xdr:col>6</xdr:col>
      <xdr:colOff>47624</xdr:colOff>
      <xdr:row>16</xdr:row>
      <xdr:rowOff>95250</xdr:rowOff>
    </xdr:to>
    <xdr:sp macro="" textlink="">
      <xdr:nvSpPr>
        <xdr:cNvPr id="2" name="Rectangle: Rounded Corners 1">
          <a:extLst>
            <a:ext uri="{FF2B5EF4-FFF2-40B4-BE49-F238E27FC236}">
              <a16:creationId xmlns:a16="http://schemas.microsoft.com/office/drawing/2014/main" id="{00000000-0008-0000-2800-000002000000}"/>
            </a:ext>
          </a:extLst>
        </xdr:cNvPr>
        <xdr:cNvSpPr/>
      </xdr:nvSpPr>
      <xdr:spPr>
        <a:xfrm>
          <a:off x="28575" y="2305050"/>
          <a:ext cx="2210435" cy="9144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ID" sz="1100"/>
            <a:t>TFR</a:t>
          </a:r>
          <a:r>
            <a:rPr lang="en-ID" sz="1100" baseline="0"/>
            <a:t> = 5 X ∑</a:t>
          </a:r>
          <a:endParaRPr lang="en-ID"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8.xml.rels><?xml version="1.0" encoding="UTF-8" standalone="yes"?>
<Relationships xmlns="http://schemas.openxmlformats.org/package/2006/relationships"><Relationship Id="rId8" Type="http://schemas.openxmlformats.org/officeDocument/2006/relationships/hyperlink" Target="mailto:=J8=I5=@sum(C4:H4)/i4*100" TargetMode="External"/><Relationship Id="rId13" Type="http://schemas.openxmlformats.org/officeDocument/2006/relationships/hyperlink" Target="mailto:=J8=I5=@sum(C4:H4)/i4*100" TargetMode="External"/><Relationship Id="rId18" Type="http://schemas.openxmlformats.org/officeDocument/2006/relationships/hyperlink" Target="mailto:=J8=I5=@sum(C4:H4)/i4*100" TargetMode="External"/><Relationship Id="rId3" Type="http://schemas.openxmlformats.org/officeDocument/2006/relationships/hyperlink" Target="mailto:=J8=I5=@sum(C4:H4)/i4*100" TargetMode="External"/><Relationship Id="rId7" Type="http://schemas.openxmlformats.org/officeDocument/2006/relationships/hyperlink" Target="mailto:=J8=I5=@sum(C4:H4)/i4*100" TargetMode="External"/><Relationship Id="rId12" Type="http://schemas.openxmlformats.org/officeDocument/2006/relationships/hyperlink" Target="mailto:=J8=I5=@sum(C4:H4)/i4*100" TargetMode="External"/><Relationship Id="rId17" Type="http://schemas.openxmlformats.org/officeDocument/2006/relationships/hyperlink" Target="mailto:=J8=I5=@sum(C4:H4)/i4*100" TargetMode="External"/><Relationship Id="rId2" Type="http://schemas.openxmlformats.org/officeDocument/2006/relationships/hyperlink" Target="mailto:=J8=I5=@sum(C4:H4)/i4*100" TargetMode="External"/><Relationship Id="rId16" Type="http://schemas.openxmlformats.org/officeDocument/2006/relationships/hyperlink" Target="mailto:=J8=I5=@sum(C4:H4)/i4*100" TargetMode="External"/><Relationship Id="rId1" Type="http://schemas.openxmlformats.org/officeDocument/2006/relationships/hyperlink" Target="mailto:=J8=I5=@sum(C4:H4)/i4*100" TargetMode="External"/><Relationship Id="rId6" Type="http://schemas.openxmlformats.org/officeDocument/2006/relationships/hyperlink" Target="mailto:=J8=I5=@sum(C4:H4)/i4*100" TargetMode="External"/><Relationship Id="rId11" Type="http://schemas.openxmlformats.org/officeDocument/2006/relationships/hyperlink" Target="mailto:=J8=I5=@sum(C4:H4)/i4*100" TargetMode="External"/><Relationship Id="rId5" Type="http://schemas.openxmlformats.org/officeDocument/2006/relationships/hyperlink" Target="mailto:=J8=I5=@sum(C4:H4)/i4*100" TargetMode="External"/><Relationship Id="rId15" Type="http://schemas.openxmlformats.org/officeDocument/2006/relationships/hyperlink" Target="mailto:=J8=I5=@sum(C4:H4)/i4*100" TargetMode="External"/><Relationship Id="rId10" Type="http://schemas.openxmlformats.org/officeDocument/2006/relationships/hyperlink" Target="mailto:=J8=I5=@sum(C4:H4)/i4*100" TargetMode="External"/><Relationship Id="rId19" Type="http://schemas.openxmlformats.org/officeDocument/2006/relationships/hyperlink" Target="mailto:=J8=I5=@sum(C4:H4)/i4*100" TargetMode="External"/><Relationship Id="rId4" Type="http://schemas.openxmlformats.org/officeDocument/2006/relationships/hyperlink" Target="mailto:=J8=I5=@sum(C4:H4)/i4*100" TargetMode="External"/><Relationship Id="rId9" Type="http://schemas.openxmlformats.org/officeDocument/2006/relationships/hyperlink" Target="mailto:=J8=I5=@sum(C4:H4)/i4*100" TargetMode="External"/><Relationship Id="rId14" Type="http://schemas.openxmlformats.org/officeDocument/2006/relationships/hyperlink" Target="mailto:=J8=I5=@sum(C4:H4)/i4*10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70C0"/>
  </sheetPr>
  <dimension ref="A1:L448"/>
  <sheetViews>
    <sheetView zoomScale="110" zoomScaleNormal="110" workbookViewId="0">
      <selection activeCell="G16" sqref="G16"/>
    </sheetView>
  </sheetViews>
  <sheetFormatPr defaultColWidth="9" defaultRowHeight="15"/>
  <cols>
    <col min="1" max="1" width="3.85546875" customWidth="1"/>
    <col min="2" max="2" width="30.85546875" customWidth="1"/>
    <col min="3" max="4" width="12.85546875" customWidth="1"/>
    <col min="5" max="5" width="12.7109375" customWidth="1"/>
    <col min="6" max="16377" width="9.140625"/>
  </cols>
  <sheetData>
    <row r="1" spans="1:7" ht="14.25" customHeight="1">
      <c r="A1" s="27"/>
      <c r="B1" s="27"/>
      <c r="C1" s="27"/>
      <c r="D1" s="27"/>
      <c r="E1" s="27"/>
      <c r="F1" s="1"/>
      <c r="G1" s="1"/>
    </row>
    <row r="2" spans="1:7" ht="15" customHeight="1">
      <c r="A2" s="1209" t="s">
        <v>0</v>
      </c>
      <c r="B2" s="1211" t="s">
        <v>1</v>
      </c>
      <c r="C2" s="1207" t="s">
        <v>2</v>
      </c>
      <c r="D2" s="1207"/>
      <c r="E2" s="1213" t="s">
        <v>3</v>
      </c>
      <c r="F2" s="1"/>
      <c r="G2" s="1"/>
    </row>
    <row r="3" spans="1:7" ht="16.5" customHeight="1">
      <c r="A3" s="1210"/>
      <c r="B3" s="1212"/>
      <c r="C3" s="1164" t="s">
        <v>4</v>
      </c>
      <c r="D3" s="1164" t="s">
        <v>5</v>
      </c>
      <c r="E3" s="1214"/>
      <c r="F3" s="1"/>
      <c r="G3" s="1"/>
    </row>
    <row r="4" spans="1:7" ht="15" customHeight="1">
      <c r="A4" s="1165">
        <v>1</v>
      </c>
      <c r="B4" s="150" t="s">
        <v>6</v>
      </c>
      <c r="C4" s="291">
        <v>267507</v>
      </c>
      <c r="D4" s="291">
        <v>266279</v>
      </c>
      <c r="E4" s="1166">
        <f>D4+C4</f>
        <v>533786</v>
      </c>
      <c r="F4" s="1"/>
      <c r="G4" s="1"/>
    </row>
    <row r="5" spans="1:7" ht="15" customHeight="1">
      <c r="A5" s="1167">
        <v>2</v>
      </c>
      <c r="B5" s="34" t="s">
        <v>7</v>
      </c>
      <c r="C5" s="293">
        <v>207180</v>
      </c>
      <c r="D5" s="293">
        <v>205895</v>
      </c>
      <c r="E5" s="1168">
        <f t="shared" ref="E5:E22" si="0">D5+C5</f>
        <v>413075</v>
      </c>
      <c r="F5" s="1"/>
      <c r="G5" s="1"/>
    </row>
    <row r="6" spans="1:7" ht="15" customHeight="1">
      <c r="A6" s="1169">
        <v>3</v>
      </c>
      <c r="B6" s="32" t="s">
        <v>8</v>
      </c>
      <c r="C6" s="295">
        <v>124672</v>
      </c>
      <c r="D6" s="295">
        <v>122651</v>
      </c>
      <c r="E6" s="1170">
        <f t="shared" si="0"/>
        <v>247323</v>
      </c>
      <c r="F6" s="1"/>
      <c r="G6" s="1"/>
    </row>
    <row r="7" spans="1:7" ht="15" customHeight="1">
      <c r="A7" s="1167">
        <v>4</v>
      </c>
      <c r="B7" s="34" t="s">
        <v>9</v>
      </c>
      <c r="C7" s="293">
        <v>191513</v>
      </c>
      <c r="D7" s="293">
        <v>191161</v>
      </c>
      <c r="E7" s="1168">
        <f t="shared" si="0"/>
        <v>382674</v>
      </c>
      <c r="F7" s="1"/>
      <c r="G7" s="1"/>
    </row>
    <row r="8" spans="1:7" ht="15" customHeight="1">
      <c r="A8" s="1169">
        <v>5</v>
      </c>
      <c r="B8" s="32" t="s">
        <v>10</v>
      </c>
      <c r="C8" s="295">
        <v>230615</v>
      </c>
      <c r="D8" s="295">
        <v>227695</v>
      </c>
      <c r="E8" s="1170">
        <f t="shared" si="0"/>
        <v>458310</v>
      </c>
      <c r="F8" s="1"/>
      <c r="G8" s="1"/>
    </row>
    <row r="9" spans="1:7" ht="15" customHeight="1">
      <c r="A9" s="1167">
        <v>6</v>
      </c>
      <c r="B9" s="34" t="s">
        <v>11</v>
      </c>
      <c r="C9" s="293">
        <v>267450</v>
      </c>
      <c r="D9" s="293">
        <v>265804</v>
      </c>
      <c r="E9" s="1168">
        <f t="shared" si="0"/>
        <v>533254</v>
      </c>
      <c r="F9" s="1"/>
      <c r="G9" s="1"/>
    </row>
    <row r="10" spans="1:7" ht="15" customHeight="1">
      <c r="A10" s="1169">
        <v>7</v>
      </c>
      <c r="B10" s="32" t="s">
        <v>12</v>
      </c>
      <c r="C10" s="295">
        <v>200980</v>
      </c>
      <c r="D10" s="295">
        <v>201808</v>
      </c>
      <c r="E10" s="1170">
        <f t="shared" si="0"/>
        <v>402788</v>
      </c>
      <c r="F10" s="1"/>
      <c r="G10" s="1"/>
    </row>
    <row r="11" spans="1:7" ht="15" customHeight="1">
      <c r="A11" s="1167">
        <v>8</v>
      </c>
      <c r="B11" s="34" t="s">
        <v>13</v>
      </c>
      <c r="C11" s="293">
        <v>157676</v>
      </c>
      <c r="D11" s="293">
        <v>156161</v>
      </c>
      <c r="E11" s="1168">
        <f t="shared" si="0"/>
        <v>313837</v>
      </c>
      <c r="F11" s="1"/>
      <c r="G11" s="1"/>
    </row>
    <row r="12" spans="1:7" ht="15" customHeight="1">
      <c r="A12" s="1169">
        <v>9</v>
      </c>
      <c r="B12" s="32" t="s">
        <v>14</v>
      </c>
      <c r="C12" s="295">
        <v>50832</v>
      </c>
      <c r="D12" s="295">
        <v>47005</v>
      </c>
      <c r="E12" s="1170">
        <f t="shared" si="0"/>
        <v>97837</v>
      </c>
      <c r="F12" s="1"/>
      <c r="G12" s="1"/>
    </row>
    <row r="13" spans="1:7" ht="15" customHeight="1">
      <c r="A13" s="1167">
        <v>10</v>
      </c>
      <c r="B13" s="34" t="s">
        <v>15</v>
      </c>
      <c r="C13" s="293">
        <v>122982</v>
      </c>
      <c r="D13" s="293">
        <v>119210</v>
      </c>
      <c r="E13" s="1168">
        <f t="shared" si="0"/>
        <v>242192</v>
      </c>
      <c r="F13" s="1"/>
      <c r="G13" s="1"/>
    </row>
    <row r="14" spans="1:7" ht="15" customHeight="1">
      <c r="A14" s="1169">
        <v>11</v>
      </c>
      <c r="B14" s="32" t="s">
        <v>16</v>
      </c>
      <c r="C14" s="295">
        <v>92075</v>
      </c>
      <c r="D14" s="295">
        <v>89450</v>
      </c>
      <c r="E14" s="1170">
        <f t="shared" si="0"/>
        <v>181525</v>
      </c>
      <c r="F14" s="1"/>
      <c r="G14" s="1"/>
    </row>
    <row r="15" spans="1:7" ht="15" customHeight="1">
      <c r="A15" s="1167">
        <v>12</v>
      </c>
      <c r="B15" s="34" t="s">
        <v>17</v>
      </c>
      <c r="C15" s="293">
        <v>228552</v>
      </c>
      <c r="D15" s="293">
        <v>225501</v>
      </c>
      <c r="E15" s="1168">
        <f t="shared" si="0"/>
        <v>454053</v>
      </c>
      <c r="F15" s="1"/>
      <c r="G15" s="1"/>
    </row>
    <row r="16" spans="1:7" ht="15" customHeight="1">
      <c r="A16" s="1169">
        <v>13</v>
      </c>
      <c r="B16" s="32" t="s">
        <v>18</v>
      </c>
      <c r="C16" s="295">
        <v>472670</v>
      </c>
      <c r="D16" s="295">
        <v>474312</v>
      </c>
      <c r="E16" s="1170">
        <f t="shared" si="0"/>
        <v>946982</v>
      </c>
      <c r="F16" s="1"/>
      <c r="G16" s="1"/>
    </row>
    <row r="17" spans="1:12" ht="15" customHeight="1">
      <c r="A17" s="1167">
        <v>14</v>
      </c>
      <c r="B17" s="34" t="s">
        <v>19</v>
      </c>
      <c r="C17" s="293">
        <v>42982</v>
      </c>
      <c r="D17" s="293">
        <v>42571</v>
      </c>
      <c r="E17" s="1168">
        <f t="shared" si="0"/>
        <v>85553</v>
      </c>
      <c r="F17" s="1"/>
      <c r="G17" s="1"/>
      <c r="J17">
        <v>1</v>
      </c>
    </row>
    <row r="18" spans="1:12" ht="15" customHeight="1">
      <c r="A18" s="1169">
        <v>15</v>
      </c>
      <c r="B18" s="32" t="s">
        <v>20</v>
      </c>
      <c r="C18" s="295">
        <v>34500</v>
      </c>
      <c r="D18" s="295">
        <v>34059</v>
      </c>
      <c r="E18" s="1170">
        <f t="shared" si="0"/>
        <v>68559</v>
      </c>
      <c r="F18" s="1"/>
      <c r="G18" s="1"/>
    </row>
    <row r="19" spans="1:12" ht="15" customHeight="1">
      <c r="A19" s="1167">
        <v>16</v>
      </c>
      <c r="B19" s="34" t="s">
        <v>21</v>
      </c>
      <c r="C19" s="293">
        <v>32189</v>
      </c>
      <c r="D19" s="293">
        <v>31706</v>
      </c>
      <c r="E19" s="1168">
        <f t="shared" si="0"/>
        <v>63895</v>
      </c>
      <c r="F19" s="1"/>
      <c r="G19" s="1"/>
    </row>
    <row r="20" spans="1:12" ht="15" customHeight="1">
      <c r="A20" s="1169">
        <v>17</v>
      </c>
      <c r="B20" s="32" t="s">
        <v>22</v>
      </c>
      <c r="C20" s="295">
        <v>71136</v>
      </c>
      <c r="D20" s="295">
        <v>70668</v>
      </c>
      <c r="E20" s="1170">
        <f t="shared" si="0"/>
        <v>141804</v>
      </c>
      <c r="F20" s="1"/>
      <c r="G20" s="1"/>
    </row>
    <row r="21" spans="1:12" ht="15" customHeight="1">
      <c r="A21" s="1167">
        <v>18</v>
      </c>
      <c r="B21" s="34" t="s">
        <v>23</v>
      </c>
      <c r="C21" s="293">
        <v>75097</v>
      </c>
      <c r="D21" s="293">
        <v>73980</v>
      </c>
      <c r="E21" s="1168">
        <f t="shared" si="0"/>
        <v>149077</v>
      </c>
      <c r="F21" s="1"/>
      <c r="G21" s="1"/>
      <c r="L21">
        <v>1</v>
      </c>
    </row>
    <row r="22" spans="1:12" ht="15" customHeight="1">
      <c r="A22" s="1171">
        <v>19</v>
      </c>
      <c r="B22" s="154" t="s">
        <v>24</v>
      </c>
      <c r="C22" s="297">
        <v>52524</v>
      </c>
      <c r="D22" s="297">
        <v>51311</v>
      </c>
      <c r="E22" s="1172">
        <f t="shared" si="0"/>
        <v>103835</v>
      </c>
      <c r="F22" s="1"/>
      <c r="G22" s="1"/>
    </row>
    <row r="23" spans="1:12" ht="15" customHeight="1">
      <c r="A23" s="930"/>
      <c r="B23" s="1173" t="s">
        <v>25</v>
      </c>
      <c r="C23" s="1174">
        <f>SUM(C4:C22)</f>
        <v>2923132</v>
      </c>
      <c r="D23" s="1174">
        <f>SUM(D4:D22)</f>
        <v>2897227</v>
      </c>
      <c r="E23" s="1175">
        <f>SUM(E4:E22)</f>
        <v>5820359</v>
      </c>
      <c r="F23" s="1"/>
      <c r="G23" s="1176">
        <f>C23/E23*100</f>
        <v>50.222537819402497</v>
      </c>
      <c r="H23" s="1177">
        <f>D23/E23*100</f>
        <v>49.777462180597503</v>
      </c>
    </row>
    <row r="24" spans="1:12" ht="3.95" customHeight="1">
      <c r="A24" s="1208"/>
      <c r="B24" s="1208"/>
      <c r="C24" s="1208"/>
      <c r="D24" s="1208"/>
      <c r="E24" s="1208"/>
      <c r="F24" s="2"/>
      <c r="G24" s="2"/>
      <c r="H24" s="188"/>
    </row>
    <row r="25" spans="1:12" ht="9.75" customHeight="1">
      <c r="A25" s="1178" t="s">
        <v>26</v>
      </c>
      <c r="B25" s="569"/>
      <c r="C25" s="1084"/>
      <c r="D25" s="1084"/>
      <c r="E25" s="1085"/>
      <c r="F25" s="2"/>
      <c r="G25" s="2"/>
      <c r="H25" s="188"/>
    </row>
    <row r="26" spans="1:12" ht="16.5">
      <c r="A26" s="1"/>
      <c r="B26" s="1"/>
      <c r="C26" s="1"/>
      <c r="D26" s="1"/>
      <c r="E26" s="1"/>
      <c r="F26" s="1"/>
      <c r="G26" s="1"/>
    </row>
    <row r="27" spans="1:12" ht="16.5">
      <c r="A27" s="1"/>
      <c r="B27" s="1"/>
      <c r="C27" s="1"/>
      <c r="D27" s="1"/>
      <c r="E27" s="1"/>
      <c r="F27" s="1"/>
      <c r="G27" s="1"/>
    </row>
    <row r="28" spans="1:12" ht="16.5">
      <c r="A28" s="1"/>
      <c r="B28" s="1"/>
      <c r="C28" s="1"/>
      <c r="D28" s="1"/>
      <c r="E28" s="1"/>
      <c r="F28" s="1"/>
      <c r="G28" s="1"/>
    </row>
    <row r="29" spans="1:12" ht="16.5">
      <c r="A29" s="1"/>
      <c r="B29" s="1"/>
      <c r="C29" s="1"/>
      <c r="D29" s="1"/>
      <c r="E29" s="1"/>
      <c r="F29" s="1"/>
      <c r="G29" s="1"/>
    </row>
    <row r="30" spans="1:12" ht="16.5">
      <c r="A30" s="1"/>
      <c r="B30" s="1"/>
      <c r="C30" s="1"/>
      <c r="D30" s="1"/>
      <c r="E30" s="1"/>
      <c r="F30" s="1"/>
      <c r="G30" s="1"/>
    </row>
    <row r="31" spans="1:12" ht="16.5">
      <c r="A31" s="1"/>
      <c r="B31" s="1"/>
      <c r="C31" s="1"/>
      <c r="D31" s="1"/>
      <c r="E31" s="1"/>
      <c r="F31" s="1"/>
      <c r="G31" s="1"/>
    </row>
    <row r="32" spans="1:12" ht="16.5">
      <c r="A32" s="1"/>
      <c r="B32" s="1"/>
      <c r="C32" s="1"/>
      <c r="D32" s="1"/>
      <c r="E32" s="1"/>
      <c r="F32" s="1"/>
      <c r="G32" s="1"/>
    </row>
    <row r="33" spans="1:7" ht="16.5">
      <c r="A33" s="1"/>
      <c r="B33" s="1"/>
      <c r="C33" s="1"/>
      <c r="D33" s="1"/>
      <c r="E33" s="1"/>
      <c r="F33" s="1"/>
      <c r="G33" s="1"/>
    </row>
    <row r="34" spans="1:7" ht="16.5">
      <c r="A34" s="1"/>
      <c r="B34" s="1"/>
      <c r="C34" s="1"/>
      <c r="D34" s="1"/>
      <c r="E34" s="1"/>
      <c r="F34" s="1"/>
      <c r="G34" s="1"/>
    </row>
    <row r="35" spans="1:7" ht="16.5">
      <c r="A35" s="1"/>
      <c r="B35" s="1"/>
      <c r="C35" s="1"/>
      <c r="D35" s="1"/>
      <c r="E35" s="1"/>
      <c r="F35" s="1"/>
      <c r="G35" s="1"/>
    </row>
    <row r="36" spans="1:7" ht="16.5">
      <c r="A36" s="1"/>
      <c r="B36" s="1"/>
      <c r="C36" s="1"/>
      <c r="D36" s="1"/>
      <c r="E36" s="1"/>
      <c r="F36" s="1"/>
      <c r="G36" s="1"/>
    </row>
    <row r="37" spans="1:7" ht="16.5">
      <c r="A37" s="1"/>
      <c r="B37" s="1"/>
      <c r="C37" s="1"/>
      <c r="D37" s="1"/>
      <c r="E37" s="1"/>
      <c r="F37" s="1"/>
      <c r="G37" s="1"/>
    </row>
    <row r="38" spans="1:7" ht="16.5">
      <c r="A38" s="1"/>
      <c r="B38" s="1"/>
      <c r="C38" s="1"/>
      <c r="D38" s="1"/>
      <c r="E38" s="1"/>
      <c r="F38" s="1"/>
      <c r="G38" s="1"/>
    </row>
    <row r="39" spans="1:7" ht="16.5">
      <c r="A39" s="1"/>
      <c r="B39" s="1"/>
      <c r="C39" s="1"/>
      <c r="D39" s="1"/>
      <c r="E39" s="1"/>
      <c r="F39" s="1"/>
      <c r="G39" s="1"/>
    </row>
    <row r="40" spans="1:7" ht="16.5">
      <c r="A40" s="1"/>
      <c r="B40" s="1"/>
      <c r="C40" s="1"/>
      <c r="D40" s="1"/>
      <c r="E40" s="1"/>
      <c r="F40" s="1"/>
      <c r="G40" s="1"/>
    </row>
    <row r="41" spans="1:7" ht="16.5">
      <c r="A41" s="1"/>
      <c r="B41" s="1"/>
      <c r="C41" s="1"/>
      <c r="D41" s="1"/>
      <c r="E41" s="1"/>
      <c r="F41" s="1"/>
      <c r="G41" s="1"/>
    </row>
    <row r="42" spans="1:7" ht="16.5">
      <c r="A42" s="1"/>
      <c r="B42" s="1"/>
      <c r="C42" s="1"/>
      <c r="D42" s="1"/>
      <c r="E42" s="1"/>
      <c r="F42" s="1"/>
      <c r="G42" s="1"/>
    </row>
    <row r="43" spans="1:7" ht="16.5">
      <c r="A43" s="1"/>
      <c r="B43" s="1"/>
      <c r="C43" s="1"/>
      <c r="D43" s="1"/>
      <c r="E43" s="1"/>
      <c r="F43" s="1"/>
      <c r="G43" s="1"/>
    </row>
    <row r="44" spans="1:7" ht="16.5">
      <c r="A44" s="1"/>
      <c r="B44" s="1"/>
      <c r="C44" s="1"/>
      <c r="D44" s="1"/>
      <c r="E44" s="1"/>
      <c r="F44" s="1"/>
      <c r="G44" s="1"/>
    </row>
    <row r="45" spans="1:7" ht="16.5">
      <c r="A45" s="1"/>
      <c r="B45" s="1"/>
      <c r="C45" s="1"/>
      <c r="D45" s="1"/>
      <c r="E45" s="1"/>
      <c r="F45" s="1"/>
      <c r="G45" s="1"/>
    </row>
    <row r="46" spans="1:7" ht="16.5">
      <c r="A46" s="1"/>
      <c r="B46" s="1"/>
      <c r="C46" s="1"/>
      <c r="D46" s="1"/>
      <c r="E46" s="1"/>
      <c r="F46" s="1"/>
      <c r="G46" s="1"/>
    </row>
    <row r="47" spans="1:7" ht="16.5">
      <c r="A47" s="1"/>
      <c r="B47" s="1"/>
      <c r="C47" s="1"/>
      <c r="D47" s="1"/>
      <c r="E47" s="1"/>
      <c r="F47" s="1"/>
      <c r="G47" s="1"/>
    </row>
    <row r="48" spans="1:7" ht="16.5">
      <c r="A48" s="1"/>
      <c r="B48" s="1"/>
      <c r="C48" s="1"/>
      <c r="D48" s="1"/>
      <c r="E48" s="1"/>
      <c r="F48" s="1"/>
      <c r="G48" s="1"/>
    </row>
    <row r="49" spans="1:7" ht="16.5">
      <c r="A49" s="1"/>
      <c r="B49" s="1"/>
      <c r="C49" s="1"/>
      <c r="D49" s="1"/>
      <c r="E49" s="1"/>
      <c r="F49" s="1"/>
      <c r="G49" s="1"/>
    </row>
    <row r="50" spans="1:7" ht="16.5">
      <c r="A50" s="1"/>
      <c r="B50" s="1"/>
      <c r="C50" s="1"/>
      <c r="D50" s="1"/>
      <c r="E50" s="1"/>
      <c r="F50" s="1"/>
      <c r="G50" s="1"/>
    </row>
    <row r="51" spans="1:7" ht="16.5">
      <c r="A51" s="1"/>
      <c r="B51" s="1"/>
      <c r="C51" s="1"/>
      <c r="D51" s="1"/>
      <c r="E51" s="1"/>
      <c r="F51" s="1"/>
      <c r="G51" s="1"/>
    </row>
    <row r="52" spans="1:7" ht="16.5">
      <c r="A52" s="1"/>
      <c r="B52" s="1"/>
      <c r="C52" s="1"/>
      <c r="D52" s="1"/>
      <c r="E52" s="1"/>
      <c r="F52" s="1"/>
      <c r="G52" s="1"/>
    </row>
    <row r="53" spans="1:7" ht="16.5">
      <c r="A53" s="1"/>
      <c r="B53" s="1"/>
      <c r="C53" s="1"/>
      <c r="D53" s="1"/>
      <c r="E53" s="1"/>
      <c r="F53" s="1"/>
      <c r="G53" s="1"/>
    </row>
    <row r="54" spans="1:7" ht="16.5">
      <c r="A54" s="1"/>
      <c r="B54" s="1"/>
      <c r="C54" s="1"/>
      <c r="D54" s="1"/>
      <c r="E54" s="1"/>
      <c r="F54" s="1"/>
      <c r="G54" s="1"/>
    </row>
    <row r="55" spans="1:7" ht="16.5">
      <c r="A55" s="1"/>
      <c r="B55" s="1"/>
      <c r="C55" s="1"/>
      <c r="D55" s="1"/>
      <c r="E55" s="1"/>
      <c r="F55" s="1"/>
      <c r="G55" s="1"/>
    </row>
    <row r="56" spans="1:7" ht="16.5">
      <c r="A56" s="1"/>
      <c r="B56" s="1"/>
      <c r="C56" s="1"/>
      <c r="D56" s="1"/>
      <c r="E56" s="1"/>
      <c r="F56" s="1"/>
      <c r="G56" s="1"/>
    </row>
    <row r="57" spans="1:7" ht="16.5">
      <c r="A57" s="1"/>
      <c r="B57" s="1"/>
      <c r="C57" s="1"/>
      <c r="D57" s="1"/>
      <c r="E57" s="1"/>
      <c r="F57" s="1"/>
      <c r="G57" s="1"/>
    </row>
    <row r="58" spans="1:7" ht="16.5">
      <c r="A58" s="1"/>
      <c r="B58" s="1"/>
      <c r="C58" s="1"/>
      <c r="D58" s="1"/>
      <c r="E58" s="1"/>
      <c r="F58" s="1"/>
      <c r="G58" s="1"/>
    </row>
    <row r="59" spans="1:7" ht="16.5">
      <c r="A59" s="1"/>
      <c r="B59" s="1"/>
      <c r="C59" s="1"/>
      <c r="D59" s="1"/>
      <c r="E59" s="1"/>
      <c r="F59" s="1"/>
      <c r="G59" s="1"/>
    </row>
    <row r="60" spans="1:7" ht="16.5">
      <c r="A60" s="1"/>
      <c r="B60" s="1"/>
      <c r="C60" s="1"/>
      <c r="D60" s="1"/>
      <c r="E60" s="1"/>
      <c r="F60" s="1"/>
      <c r="G60" s="1"/>
    </row>
    <row r="61" spans="1:7" ht="16.5">
      <c r="A61" s="1"/>
      <c r="B61" s="1"/>
      <c r="C61" s="1"/>
      <c r="D61" s="1"/>
      <c r="E61" s="1"/>
      <c r="F61" s="1"/>
      <c r="G61" s="1"/>
    </row>
    <row r="62" spans="1:7" ht="16.5">
      <c r="A62" s="1"/>
      <c r="B62" s="1"/>
      <c r="C62" s="1"/>
      <c r="D62" s="1"/>
      <c r="E62" s="1"/>
      <c r="F62" s="1"/>
      <c r="G62" s="1"/>
    </row>
    <row r="63" spans="1:7" ht="16.5">
      <c r="A63" s="1"/>
      <c r="B63" s="1"/>
      <c r="C63" s="1"/>
      <c r="D63" s="1"/>
      <c r="E63" s="1"/>
      <c r="F63" s="1"/>
      <c r="G63" s="1"/>
    </row>
    <row r="64" spans="1:7" ht="16.5">
      <c r="A64" s="1"/>
      <c r="B64" s="1"/>
      <c r="C64" s="1"/>
      <c r="D64" s="1"/>
      <c r="E64" s="1"/>
      <c r="F64" s="1"/>
      <c r="G64" s="1"/>
    </row>
    <row r="65" spans="1:7" ht="16.5">
      <c r="A65" s="1"/>
      <c r="B65" s="1"/>
      <c r="C65" s="1"/>
      <c r="D65" s="1"/>
      <c r="E65" s="1"/>
      <c r="F65" s="1"/>
      <c r="G65" s="1"/>
    </row>
    <row r="66" spans="1:7" ht="16.5">
      <c r="A66" s="1"/>
      <c r="B66" s="1"/>
      <c r="C66" s="1"/>
      <c r="D66" s="1"/>
      <c r="E66" s="1"/>
      <c r="F66" s="1"/>
      <c r="G66" s="1"/>
    </row>
    <row r="67" spans="1:7" ht="16.5">
      <c r="A67" s="1"/>
      <c r="B67" s="1"/>
      <c r="C67" s="1"/>
      <c r="D67" s="1"/>
      <c r="E67" s="1"/>
      <c r="F67" s="1"/>
      <c r="G67" s="1"/>
    </row>
    <row r="68" spans="1:7" ht="16.5">
      <c r="A68" s="1"/>
      <c r="B68" s="1"/>
      <c r="C68" s="1"/>
      <c r="D68" s="1"/>
      <c r="E68" s="1"/>
      <c r="F68" s="1"/>
      <c r="G68" s="1"/>
    </row>
    <row r="69" spans="1:7" ht="16.5">
      <c r="A69" s="1"/>
      <c r="B69" s="1"/>
      <c r="C69" s="1"/>
      <c r="D69" s="1"/>
      <c r="E69" s="1"/>
      <c r="F69" s="1"/>
      <c r="G69" s="1"/>
    </row>
    <row r="70" spans="1:7" ht="16.5">
      <c r="A70" s="1"/>
      <c r="B70" s="1"/>
      <c r="C70" s="1"/>
      <c r="D70" s="1"/>
      <c r="E70" s="1"/>
      <c r="F70" s="1"/>
      <c r="G70" s="1"/>
    </row>
    <row r="71" spans="1:7" ht="16.5">
      <c r="A71" s="1"/>
      <c r="B71" s="1"/>
      <c r="C71" s="1"/>
      <c r="D71" s="1"/>
      <c r="E71" s="1"/>
      <c r="F71" s="1"/>
      <c r="G71" s="1"/>
    </row>
    <row r="72" spans="1:7" ht="16.5">
      <c r="A72" s="1"/>
      <c r="B72" s="1"/>
      <c r="C72" s="1"/>
      <c r="D72" s="1"/>
      <c r="E72" s="1"/>
      <c r="F72" s="1"/>
      <c r="G72" s="1"/>
    </row>
    <row r="73" spans="1:7" ht="16.5">
      <c r="A73" s="1"/>
      <c r="B73" s="1"/>
      <c r="C73" s="1"/>
      <c r="D73" s="1"/>
      <c r="E73" s="1"/>
      <c r="F73" s="1"/>
      <c r="G73" s="1"/>
    </row>
    <row r="74" spans="1:7" ht="16.5">
      <c r="A74" s="1"/>
      <c r="B74" s="1"/>
      <c r="C74" s="1"/>
      <c r="D74" s="1"/>
      <c r="E74" s="1"/>
      <c r="F74" s="1"/>
      <c r="G74" s="1"/>
    </row>
    <row r="75" spans="1:7" ht="16.5">
      <c r="A75" s="1"/>
      <c r="B75" s="1"/>
      <c r="C75" s="1"/>
      <c r="D75" s="1"/>
      <c r="E75" s="1"/>
      <c r="F75" s="1"/>
      <c r="G75" s="1"/>
    </row>
    <row r="76" spans="1:7" ht="16.5">
      <c r="A76" s="1"/>
      <c r="B76" s="1"/>
      <c r="C76" s="1"/>
      <c r="D76" s="1"/>
      <c r="E76" s="1"/>
      <c r="F76" s="1"/>
      <c r="G76" s="1"/>
    </row>
    <row r="77" spans="1:7" ht="16.5">
      <c r="A77" s="1"/>
      <c r="B77" s="1"/>
      <c r="C77" s="1"/>
      <c r="D77" s="1"/>
      <c r="E77" s="1"/>
      <c r="F77" s="1"/>
      <c r="G77" s="1"/>
    </row>
    <row r="78" spans="1:7" ht="16.5">
      <c r="A78" s="1"/>
      <c r="B78" s="1"/>
      <c r="C78" s="1"/>
      <c r="D78" s="1"/>
      <c r="E78" s="1"/>
      <c r="F78" s="1"/>
      <c r="G78" s="1"/>
    </row>
    <row r="79" spans="1:7" ht="16.5">
      <c r="A79" s="1"/>
      <c r="B79" s="1"/>
      <c r="C79" s="1"/>
      <c r="D79" s="1"/>
      <c r="E79" s="1"/>
      <c r="F79" s="1"/>
      <c r="G79" s="1"/>
    </row>
    <row r="80" spans="1:7" ht="16.5">
      <c r="A80" s="1"/>
      <c r="B80" s="1"/>
      <c r="C80" s="1"/>
      <c r="D80" s="1"/>
      <c r="E80" s="1"/>
      <c r="F80" s="1"/>
      <c r="G80" s="1"/>
    </row>
    <row r="81" spans="1:7" ht="16.5">
      <c r="A81" s="1"/>
      <c r="B81" s="1"/>
      <c r="C81" s="1"/>
      <c r="D81" s="1"/>
      <c r="E81" s="1"/>
      <c r="F81" s="1"/>
      <c r="G81" s="1"/>
    </row>
    <row r="82" spans="1:7" ht="16.5">
      <c r="A82" s="1"/>
      <c r="B82" s="1"/>
      <c r="C82" s="1"/>
      <c r="D82" s="1"/>
      <c r="E82" s="1"/>
      <c r="F82" s="1"/>
      <c r="G82" s="1"/>
    </row>
    <row r="83" spans="1:7" ht="16.5">
      <c r="A83" s="1"/>
      <c r="B83" s="1"/>
      <c r="C83" s="1"/>
      <c r="D83" s="1"/>
      <c r="E83" s="1"/>
      <c r="F83" s="1"/>
      <c r="G83" s="1"/>
    </row>
    <row r="84" spans="1:7" ht="16.5">
      <c r="A84" s="1"/>
      <c r="B84" s="1"/>
      <c r="C84" s="1"/>
      <c r="D84" s="1"/>
      <c r="E84" s="1"/>
      <c r="F84" s="1"/>
      <c r="G84" s="1"/>
    </row>
    <row r="85" spans="1:7" ht="16.5">
      <c r="A85" s="1"/>
      <c r="B85" s="1"/>
      <c r="C85" s="1"/>
      <c r="D85" s="1"/>
      <c r="E85" s="1"/>
      <c r="F85" s="1"/>
      <c r="G85" s="1"/>
    </row>
    <row r="86" spans="1:7" ht="16.5">
      <c r="A86" s="1"/>
      <c r="B86" s="1"/>
      <c r="C86" s="1"/>
      <c r="D86" s="1"/>
      <c r="E86" s="1"/>
      <c r="F86" s="1"/>
      <c r="G86" s="1"/>
    </row>
    <row r="87" spans="1:7" ht="16.5">
      <c r="A87" s="1"/>
      <c r="B87" s="1"/>
      <c r="C87" s="1"/>
      <c r="D87" s="1"/>
      <c r="E87" s="1"/>
      <c r="F87" s="1"/>
      <c r="G87" s="1"/>
    </row>
    <row r="88" spans="1:7" ht="16.5">
      <c r="A88" s="1"/>
      <c r="B88" s="1"/>
      <c r="C88" s="1"/>
      <c r="D88" s="1"/>
      <c r="E88" s="1"/>
      <c r="F88" s="1"/>
      <c r="G88" s="1"/>
    </row>
    <row r="89" spans="1:7" ht="16.5">
      <c r="A89" s="1"/>
      <c r="B89" s="1"/>
      <c r="C89" s="1"/>
      <c r="D89" s="1"/>
      <c r="E89" s="1"/>
      <c r="F89" s="1"/>
      <c r="G89" s="1"/>
    </row>
    <row r="90" spans="1:7" ht="16.5">
      <c r="A90" s="1"/>
      <c r="B90" s="1"/>
      <c r="C90" s="1"/>
      <c r="D90" s="1"/>
      <c r="E90" s="1"/>
      <c r="F90" s="1"/>
      <c r="G90" s="1"/>
    </row>
    <row r="91" spans="1:7" ht="16.5">
      <c r="A91" s="1"/>
      <c r="B91" s="1"/>
      <c r="C91" s="1"/>
      <c r="D91" s="1"/>
      <c r="E91" s="1"/>
      <c r="F91" s="1"/>
      <c r="G91" s="1"/>
    </row>
    <row r="92" spans="1:7" ht="16.5">
      <c r="A92" s="1"/>
      <c r="B92" s="1"/>
      <c r="C92" s="1"/>
      <c r="D92" s="1"/>
      <c r="E92" s="1"/>
      <c r="F92" s="1"/>
      <c r="G92" s="1"/>
    </row>
    <row r="93" spans="1:7" ht="16.5">
      <c r="A93" s="1"/>
      <c r="B93" s="1"/>
      <c r="C93" s="1"/>
      <c r="D93" s="1"/>
      <c r="E93" s="1"/>
      <c r="F93" s="1"/>
      <c r="G93" s="1"/>
    </row>
    <row r="94" spans="1:7" ht="16.5">
      <c r="A94" s="1"/>
      <c r="B94" s="1"/>
      <c r="C94" s="1"/>
      <c r="D94" s="1"/>
      <c r="E94" s="1"/>
      <c r="F94" s="1"/>
      <c r="G94" s="1"/>
    </row>
    <row r="95" spans="1:7" ht="16.5">
      <c r="A95" s="1"/>
      <c r="B95" s="1"/>
      <c r="C95" s="1"/>
      <c r="D95" s="1"/>
      <c r="E95" s="1"/>
      <c r="F95" s="1"/>
      <c r="G95" s="1"/>
    </row>
    <row r="96" spans="1:7" ht="16.5">
      <c r="A96" s="1"/>
      <c r="B96" s="1"/>
      <c r="C96" s="1"/>
      <c r="D96" s="1"/>
      <c r="E96" s="1"/>
      <c r="F96" s="1"/>
      <c r="G96" s="1"/>
    </row>
    <row r="97" spans="1:7" ht="16.5">
      <c r="A97" s="1"/>
      <c r="B97" s="1"/>
      <c r="C97" s="1"/>
      <c r="D97" s="1"/>
      <c r="E97" s="1"/>
      <c r="F97" s="1"/>
      <c r="G97" s="1"/>
    </row>
    <row r="98" spans="1:7" ht="16.5">
      <c r="A98" s="1"/>
      <c r="B98" s="1"/>
      <c r="C98" s="1"/>
      <c r="D98" s="1"/>
      <c r="E98" s="1"/>
      <c r="F98" s="1"/>
      <c r="G98" s="1"/>
    </row>
    <row r="99" spans="1:7" ht="16.5">
      <c r="A99" s="1"/>
      <c r="B99" s="1"/>
      <c r="C99" s="1"/>
      <c r="D99" s="1"/>
      <c r="E99" s="1"/>
      <c r="F99" s="1"/>
      <c r="G99" s="1"/>
    </row>
    <row r="100" spans="1:7" ht="16.5">
      <c r="A100" s="1"/>
      <c r="B100" s="1"/>
      <c r="C100" s="1"/>
      <c r="D100" s="1"/>
      <c r="E100" s="1"/>
      <c r="F100" s="1"/>
      <c r="G100" s="1"/>
    </row>
    <row r="101" spans="1:7" ht="16.5">
      <c r="A101" s="1"/>
      <c r="B101" s="1"/>
      <c r="C101" s="1"/>
      <c r="D101" s="1"/>
      <c r="E101" s="1"/>
      <c r="F101" s="1"/>
      <c r="G101" s="1"/>
    </row>
    <row r="102" spans="1:7" ht="16.5">
      <c r="A102" s="1"/>
      <c r="B102" s="1"/>
      <c r="C102" s="1"/>
      <c r="D102" s="1"/>
      <c r="E102" s="1"/>
      <c r="F102" s="1"/>
      <c r="G102" s="1"/>
    </row>
    <row r="103" spans="1:7" ht="16.5">
      <c r="A103" s="1"/>
      <c r="B103" s="1"/>
      <c r="C103" s="1"/>
      <c r="D103" s="1"/>
      <c r="E103" s="1"/>
      <c r="F103" s="1"/>
      <c r="G103" s="1"/>
    </row>
    <row r="104" spans="1:7" ht="16.5">
      <c r="A104" s="1"/>
      <c r="B104" s="1"/>
      <c r="C104" s="1"/>
      <c r="D104" s="1"/>
      <c r="E104" s="1"/>
      <c r="F104" s="1"/>
      <c r="G104" s="1"/>
    </row>
    <row r="105" spans="1:7" ht="16.5">
      <c r="A105" s="1"/>
      <c r="B105" s="1"/>
      <c r="C105" s="1"/>
      <c r="D105" s="1"/>
      <c r="E105" s="1"/>
      <c r="F105" s="1"/>
      <c r="G105" s="1"/>
    </row>
    <row r="106" spans="1:7" ht="16.5">
      <c r="A106" s="1"/>
      <c r="B106" s="1"/>
      <c r="C106" s="1"/>
      <c r="D106" s="1"/>
      <c r="E106" s="1"/>
      <c r="F106" s="1"/>
      <c r="G106" s="1"/>
    </row>
    <row r="107" spans="1:7" ht="16.5">
      <c r="A107" s="1"/>
      <c r="B107" s="1"/>
      <c r="C107" s="1"/>
      <c r="D107" s="1"/>
      <c r="E107" s="1"/>
      <c r="F107" s="1"/>
      <c r="G107" s="1"/>
    </row>
    <row r="108" spans="1:7" ht="16.5">
      <c r="A108" s="1"/>
      <c r="B108" s="1"/>
      <c r="C108" s="1"/>
      <c r="D108" s="1"/>
      <c r="E108" s="1"/>
      <c r="F108" s="1"/>
      <c r="G108" s="1"/>
    </row>
    <row r="109" spans="1:7" ht="16.5">
      <c r="A109" s="1"/>
      <c r="B109" s="1"/>
      <c r="C109" s="1"/>
      <c r="D109" s="1"/>
      <c r="E109" s="1"/>
      <c r="F109" s="1"/>
      <c r="G109" s="1"/>
    </row>
    <row r="110" spans="1:7" ht="16.5">
      <c r="A110" s="1"/>
      <c r="B110" s="1"/>
      <c r="C110" s="1"/>
      <c r="D110" s="1"/>
      <c r="E110" s="1"/>
      <c r="F110" s="1"/>
      <c r="G110" s="1"/>
    </row>
    <row r="111" spans="1:7" ht="16.5">
      <c r="A111" s="1"/>
      <c r="B111" s="1"/>
      <c r="C111" s="1"/>
      <c r="D111" s="1"/>
      <c r="E111" s="1"/>
      <c r="F111" s="1"/>
      <c r="G111" s="1"/>
    </row>
    <row r="112" spans="1:7" ht="16.5">
      <c r="A112" s="1"/>
      <c r="B112" s="1"/>
      <c r="C112" s="1"/>
      <c r="D112" s="1"/>
      <c r="E112" s="1"/>
      <c r="F112" s="1"/>
      <c r="G112" s="1"/>
    </row>
    <row r="113" spans="1:7" ht="16.5">
      <c r="A113" s="1"/>
      <c r="B113" s="1"/>
      <c r="C113" s="1"/>
      <c r="D113" s="1"/>
      <c r="E113" s="1"/>
      <c r="F113" s="1"/>
      <c r="G113" s="1"/>
    </row>
    <row r="114" spans="1:7" ht="16.5">
      <c r="A114" s="1"/>
      <c r="B114" s="1"/>
      <c r="C114" s="1"/>
      <c r="D114" s="1"/>
      <c r="E114" s="1"/>
      <c r="F114" s="1"/>
      <c r="G114" s="1"/>
    </row>
    <row r="115" spans="1:7" ht="16.5">
      <c r="A115" s="1"/>
      <c r="B115" s="1"/>
      <c r="C115" s="1"/>
      <c r="D115" s="1"/>
      <c r="E115" s="1"/>
      <c r="F115" s="1"/>
      <c r="G115" s="1"/>
    </row>
    <row r="116" spans="1:7" ht="16.5">
      <c r="A116" s="1"/>
      <c r="B116" s="1"/>
      <c r="C116" s="1"/>
      <c r="D116" s="1"/>
      <c r="E116" s="1"/>
      <c r="F116" s="1"/>
      <c r="G116" s="1"/>
    </row>
    <row r="117" spans="1:7" ht="16.5">
      <c r="A117" s="1"/>
      <c r="B117" s="1"/>
      <c r="C117" s="1"/>
      <c r="D117" s="1"/>
      <c r="E117" s="1"/>
      <c r="F117" s="1"/>
      <c r="G117" s="1"/>
    </row>
    <row r="118" spans="1:7" ht="16.5">
      <c r="A118" s="1"/>
      <c r="B118" s="1"/>
      <c r="C118" s="1"/>
      <c r="D118" s="1"/>
      <c r="E118" s="1"/>
      <c r="F118" s="1"/>
      <c r="G118" s="1"/>
    </row>
    <row r="119" spans="1:7" ht="16.5">
      <c r="A119" s="1"/>
      <c r="B119" s="1"/>
      <c r="C119" s="1"/>
      <c r="D119" s="1"/>
      <c r="E119" s="1"/>
      <c r="F119" s="1"/>
      <c r="G119" s="1"/>
    </row>
    <row r="120" spans="1:7" ht="16.5">
      <c r="A120" s="1"/>
      <c r="B120" s="1"/>
      <c r="C120" s="1"/>
      <c r="D120" s="1"/>
      <c r="E120" s="1"/>
      <c r="F120" s="1"/>
      <c r="G120" s="1"/>
    </row>
    <row r="121" spans="1:7" ht="16.5">
      <c r="A121" s="1"/>
      <c r="B121" s="1"/>
      <c r="C121" s="1"/>
      <c r="D121" s="1"/>
      <c r="E121" s="1"/>
      <c r="F121" s="1"/>
      <c r="G121" s="1"/>
    </row>
    <row r="122" spans="1:7" ht="16.5">
      <c r="A122" s="1"/>
      <c r="B122" s="1"/>
      <c r="C122" s="1"/>
      <c r="D122" s="1"/>
      <c r="E122" s="1"/>
      <c r="F122" s="1"/>
      <c r="G122" s="1"/>
    </row>
    <row r="123" spans="1:7" ht="16.5">
      <c r="A123" s="1"/>
      <c r="B123" s="1"/>
      <c r="C123" s="1"/>
      <c r="D123" s="1"/>
      <c r="E123" s="1"/>
      <c r="F123" s="1"/>
      <c r="G123" s="1"/>
    </row>
    <row r="124" spans="1:7" ht="16.5">
      <c r="A124" s="1"/>
      <c r="B124" s="1"/>
      <c r="C124" s="1"/>
      <c r="D124" s="1"/>
      <c r="E124" s="1"/>
      <c r="F124" s="1"/>
      <c r="G124" s="1"/>
    </row>
    <row r="125" spans="1:7" ht="16.5">
      <c r="A125" s="1"/>
      <c r="B125" s="1"/>
      <c r="C125" s="1"/>
      <c r="D125" s="1"/>
      <c r="E125" s="1"/>
      <c r="F125" s="1"/>
      <c r="G125" s="1"/>
    </row>
    <row r="126" spans="1:7" ht="16.5">
      <c r="A126" s="1"/>
      <c r="B126" s="1"/>
      <c r="C126" s="1"/>
      <c r="D126" s="1"/>
      <c r="E126" s="1"/>
      <c r="F126" s="1"/>
      <c r="G126" s="1"/>
    </row>
    <row r="127" spans="1:7" ht="16.5">
      <c r="A127" s="1"/>
      <c r="B127" s="1"/>
      <c r="C127" s="1"/>
      <c r="D127" s="1"/>
      <c r="E127" s="1"/>
      <c r="F127" s="1"/>
      <c r="G127" s="1"/>
    </row>
    <row r="128" spans="1:7" ht="16.5">
      <c r="A128" s="1"/>
      <c r="B128" s="1"/>
      <c r="C128" s="1"/>
      <c r="D128" s="1"/>
      <c r="E128" s="1"/>
      <c r="F128" s="1"/>
      <c r="G128" s="1"/>
    </row>
    <row r="129" spans="1:7" ht="16.5">
      <c r="A129" s="1"/>
      <c r="B129" s="1"/>
      <c r="C129" s="1"/>
      <c r="D129" s="1"/>
      <c r="E129" s="1"/>
      <c r="F129" s="1"/>
      <c r="G129" s="1"/>
    </row>
    <row r="130" spans="1:7" ht="16.5">
      <c r="A130" s="1"/>
      <c r="B130" s="1"/>
      <c r="C130" s="1"/>
      <c r="D130" s="1"/>
      <c r="E130" s="1"/>
      <c r="F130" s="1"/>
      <c r="G130" s="1"/>
    </row>
    <row r="131" spans="1:7" ht="16.5">
      <c r="A131" s="1"/>
      <c r="B131" s="1"/>
      <c r="C131" s="1"/>
      <c r="D131" s="1"/>
      <c r="E131" s="1"/>
      <c r="F131" s="1"/>
      <c r="G131" s="1"/>
    </row>
    <row r="132" spans="1:7" ht="16.5">
      <c r="A132" s="1"/>
      <c r="B132" s="1"/>
      <c r="C132" s="1"/>
      <c r="D132" s="1"/>
      <c r="E132" s="1"/>
      <c r="F132" s="1"/>
      <c r="G132" s="1"/>
    </row>
    <row r="133" spans="1:7" ht="16.5">
      <c r="A133" s="1"/>
      <c r="B133" s="1"/>
      <c r="C133" s="1"/>
      <c r="D133" s="1"/>
      <c r="E133" s="1"/>
      <c r="F133" s="1"/>
      <c r="G133" s="1"/>
    </row>
    <row r="134" spans="1:7" ht="16.5">
      <c r="A134" s="1"/>
      <c r="B134" s="1"/>
      <c r="C134" s="1"/>
      <c r="D134" s="1"/>
      <c r="E134" s="1"/>
      <c r="F134" s="1"/>
      <c r="G134" s="1"/>
    </row>
    <row r="135" spans="1:7" ht="16.5">
      <c r="A135" s="1"/>
      <c r="B135" s="1"/>
      <c r="C135" s="1"/>
      <c r="D135" s="1"/>
      <c r="E135" s="1"/>
      <c r="F135" s="1"/>
      <c r="G135" s="1"/>
    </row>
    <row r="136" spans="1:7" ht="16.5">
      <c r="A136" s="1"/>
      <c r="B136" s="1"/>
      <c r="C136" s="1"/>
      <c r="D136" s="1"/>
      <c r="E136" s="1"/>
      <c r="F136" s="1"/>
      <c r="G136" s="1"/>
    </row>
    <row r="137" spans="1:7" ht="16.5">
      <c r="A137" s="1"/>
      <c r="B137" s="1"/>
      <c r="C137" s="1"/>
      <c r="D137" s="1"/>
      <c r="E137" s="1"/>
      <c r="F137" s="1"/>
      <c r="G137" s="1"/>
    </row>
    <row r="138" spans="1:7" ht="16.5">
      <c r="A138" s="1"/>
      <c r="B138" s="1"/>
      <c r="C138" s="1"/>
      <c r="D138" s="1"/>
      <c r="E138" s="1"/>
      <c r="F138" s="1"/>
      <c r="G138" s="1"/>
    </row>
    <row r="139" spans="1:7" ht="16.5">
      <c r="A139" s="1"/>
      <c r="B139" s="1"/>
      <c r="C139" s="1"/>
      <c r="D139" s="1"/>
      <c r="E139" s="1"/>
      <c r="F139" s="1"/>
      <c r="G139" s="1"/>
    </row>
    <row r="140" spans="1:7" ht="16.5">
      <c r="A140" s="1"/>
      <c r="B140" s="1"/>
      <c r="C140" s="1"/>
      <c r="D140" s="1"/>
      <c r="E140" s="1"/>
      <c r="F140" s="1"/>
      <c r="G140" s="1"/>
    </row>
    <row r="141" spans="1:7" ht="16.5">
      <c r="A141" s="1"/>
      <c r="B141" s="1"/>
      <c r="C141" s="1"/>
      <c r="D141" s="1"/>
      <c r="E141" s="1"/>
      <c r="F141" s="1"/>
      <c r="G141" s="1"/>
    </row>
    <row r="142" spans="1:7" ht="16.5">
      <c r="A142" s="1"/>
      <c r="B142" s="1"/>
      <c r="C142" s="1"/>
      <c r="D142" s="1"/>
      <c r="E142" s="1"/>
      <c r="F142" s="1"/>
      <c r="G142" s="1"/>
    </row>
    <row r="143" spans="1:7" ht="16.5">
      <c r="A143" s="1"/>
      <c r="B143" s="1"/>
      <c r="C143" s="1"/>
      <c r="D143" s="1"/>
      <c r="E143" s="1"/>
      <c r="F143" s="1"/>
      <c r="G143" s="1"/>
    </row>
    <row r="144" spans="1:7" ht="16.5">
      <c r="A144" s="1"/>
      <c r="B144" s="1"/>
      <c r="C144" s="1"/>
      <c r="D144" s="1"/>
      <c r="E144" s="1"/>
      <c r="F144" s="1"/>
      <c r="G144" s="1"/>
    </row>
    <row r="145" spans="1:7" ht="16.5">
      <c r="A145" s="1"/>
      <c r="B145" s="1"/>
      <c r="C145" s="1"/>
      <c r="D145" s="1"/>
      <c r="E145" s="1"/>
      <c r="F145" s="1"/>
      <c r="G145" s="1"/>
    </row>
    <row r="146" spans="1:7" ht="16.5">
      <c r="A146" s="1"/>
      <c r="B146" s="1"/>
      <c r="C146" s="1"/>
      <c r="D146" s="1"/>
      <c r="E146" s="1"/>
      <c r="F146" s="1"/>
      <c r="G146" s="1"/>
    </row>
    <row r="147" spans="1:7" ht="16.5">
      <c r="A147" s="1"/>
      <c r="B147" s="1"/>
      <c r="C147" s="1"/>
      <c r="D147" s="1"/>
      <c r="E147" s="1"/>
      <c r="F147" s="1"/>
      <c r="G147" s="1"/>
    </row>
    <row r="148" spans="1:7" ht="16.5">
      <c r="A148" s="1"/>
      <c r="B148" s="1"/>
      <c r="C148" s="1"/>
      <c r="D148" s="1"/>
      <c r="E148" s="1"/>
      <c r="F148" s="1"/>
      <c r="G148" s="1"/>
    </row>
    <row r="149" spans="1:7" ht="16.5">
      <c r="A149" s="1"/>
      <c r="B149" s="1"/>
      <c r="C149" s="1"/>
      <c r="D149" s="1"/>
      <c r="E149" s="1"/>
      <c r="F149" s="1"/>
      <c r="G149" s="1"/>
    </row>
    <row r="150" spans="1:7" ht="16.5">
      <c r="A150" s="1"/>
      <c r="B150" s="1"/>
      <c r="C150" s="1"/>
      <c r="D150" s="1"/>
      <c r="E150" s="1"/>
      <c r="F150" s="1"/>
      <c r="G150" s="1"/>
    </row>
    <row r="151" spans="1:7" ht="16.5">
      <c r="A151" s="1"/>
      <c r="B151" s="1"/>
      <c r="C151" s="1"/>
      <c r="D151" s="1"/>
      <c r="E151" s="1"/>
      <c r="F151" s="1"/>
      <c r="G151" s="1"/>
    </row>
    <row r="152" spans="1:7" ht="16.5">
      <c r="A152" s="1"/>
      <c r="B152" s="1"/>
      <c r="C152" s="1"/>
      <c r="D152" s="1"/>
      <c r="E152" s="1"/>
      <c r="F152" s="1"/>
      <c r="G152" s="1"/>
    </row>
    <row r="153" spans="1:7" ht="16.5">
      <c r="A153" s="1"/>
      <c r="B153" s="1"/>
      <c r="C153" s="1"/>
      <c r="D153" s="1"/>
      <c r="E153" s="1"/>
      <c r="F153" s="1"/>
      <c r="G153" s="1"/>
    </row>
    <row r="154" spans="1:7" ht="16.5">
      <c r="A154" s="1"/>
      <c r="B154" s="1"/>
      <c r="C154" s="1"/>
      <c r="D154" s="1"/>
      <c r="E154" s="1"/>
      <c r="F154" s="1"/>
      <c r="G154" s="1"/>
    </row>
    <row r="155" spans="1:7" ht="16.5">
      <c r="A155" s="1"/>
      <c r="B155" s="1"/>
      <c r="C155" s="1"/>
      <c r="D155" s="1"/>
      <c r="E155" s="1"/>
      <c r="F155" s="1"/>
      <c r="G155" s="1"/>
    </row>
    <row r="156" spans="1:7" ht="16.5">
      <c r="A156" s="1"/>
      <c r="B156" s="1"/>
      <c r="C156" s="1"/>
      <c r="D156" s="1"/>
      <c r="E156" s="1"/>
      <c r="F156" s="1"/>
      <c r="G156" s="1"/>
    </row>
    <row r="157" spans="1:7" ht="16.5">
      <c r="A157" s="1"/>
      <c r="B157" s="1"/>
      <c r="C157" s="1"/>
      <c r="D157" s="1"/>
      <c r="E157" s="1"/>
      <c r="F157" s="1"/>
      <c r="G157" s="1"/>
    </row>
    <row r="158" spans="1:7" ht="16.5">
      <c r="A158" s="1"/>
      <c r="B158" s="1"/>
      <c r="C158" s="1"/>
      <c r="D158" s="1"/>
      <c r="E158" s="1"/>
      <c r="F158" s="1"/>
      <c r="G158" s="1"/>
    </row>
    <row r="159" spans="1:7" ht="16.5">
      <c r="A159" s="1"/>
      <c r="B159" s="1"/>
      <c r="C159" s="1"/>
      <c r="D159" s="1"/>
      <c r="E159" s="1"/>
      <c r="F159" s="1"/>
      <c r="G159" s="1"/>
    </row>
    <row r="160" spans="1:7" ht="16.5">
      <c r="A160" s="1"/>
      <c r="B160" s="1"/>
      <c r="C160" s="1"/>
      <c r="D160" s="1"/>
      <c r="E160" s="1"/>
      <c r="F160" s="1"/>
      <c r="G160" s="1"/>
    </row>
    <row r="161" spans="1:7" ht="16.5">
      <c r="A161" s="1"/>
      <c r="B161" s="1"/>
      <c r="C161" s="1"/>
      <c r="D161" s="1"/>
      <c r="E161" s="1"/>
      <c r="F161" s="1"/>
      <c r="G161" s="1"/>
    </row>
    <row r="162" spans="1:7" ht="16.5">
      <c r="A162" s="1"/>
      <c r="B162" s="1"/>
      <c r="C162" s="1"/>
      <c r="D162" s="1"/>
      <c r="E162" s="1"/>
      <c r="F162" s="1"/>
      <c r="G162" s="1"/>
    </row>
    <row r="163" spans="1:7" ht="16.5">
      <c r="A163" s="1"/>
      <c r="B163" s="1"/>
      <c r="C163" s="1"/>
      <c r="D163" s="1"/>
      <c r="E163" s="1"/>
      <c r="F163" s="1"/>
      <c r="G163" s="1"/>
    </row>
    <row r="164" spans="1:7" ht="16.5">
      <c r="A164" s="1"/>
      <c r="B164" s="1"/>
      <c r="C164" s="1"/>
      <c r="D164" s="1"/>
      <c r="E164" s="1"/>
      <c r="F164" s="1"/>
      <c r="G164" s="1"/>
    </row>
    <row r="165" spans="1:7" ht="16.5">
      <c r="A165" s="1"/>
      <c r="B165" s="1"/>
      <c r="C165" s="1"/>
      <c r="D165" s="1"/>
      <c r="E165" s="1"/>
      <c r="F165" s="1"/>
      <c r="G165" s="1"/>
    </row>
    <row r="166" spans="1:7" ht="16.5">
      <c r="A166" s="1"/>
      <c r="B166" s="1"/>
      <c r="C166" s="1"/>
      <c r="D166" s="1"/>
      <c r="E166" s="1"/>
      <c r="F166" s="1"/>
      <c r="G166" s="1"/>
    </row>
    <row r="167" spans="1:7" ht="16.5">
      <c r="A167" s="1"/>
      <c r="B167" s="1"/>
      <c r="C167" s="1"/>
      <c r="D167" s="1"/>
      <c r="E167" s="1"/>
      <c r="F167" s="1"/>
      <c r="G167" s="1"/>
    </row>
    <row r="168" spans="1:7" ht="16.5">
      <c r="A168" s="1"/>
      <c r="B168" s="1"/>
      <c r="C168" s="1"/>
      <c r="D168" s="1"/>
      <c r="E168" s="1"/>
      <c r="F168" s="1"/>
      <c r="G168" s="1"/>
    </row>
    <row r="169" spans="1:7" ht="16.5">
      <c r="A169" s="1"/>
      <c r="B169" s="1"/>
      <c r="C169" s="1"/>
      <c r="D169" s="1"/>
      <c r="E169" s="1"/>
      <c r="F169" s="1"/>
      <c r="G169" s="1"/>
    </row>
    <row r="170" spans="1:7" ht="16.5">
      <c r="A170" s="1"/>
      <c r="B170" s="1"/>
      <c r="C170" s="1"/>
      <c r="D170" s="1"/>
      <c r="E170" s="1"/>
      <c r="F170" s="1"/>
      <c r="G170" s="1"/>
    </row>
    <row r="171" spans="1:7" ht="16.5">
      <c r="A171" s="1"/>
      <c r="B171" s="1"/>
      <c r="C171" s="1"/>
      <c r="D171" s="1"/>
      <c r="E171" s="1"/>
      <c r="F171" s="1"/>
      <c r="G171" s="1"/>
    </row>
    <row r="172" spans="1:7" ht="16.5">
      <c r="A172" s="1"/>
      <c r="B172" s="1"/>
      <c r="C172" s="1"/>
      <c r="D172" s="1"/>
      <c r="E172" s="1"/>
      <c r="F172" s="1"/>
      <c r="G172" s="1"/>
    </row>
    <row r="173" spans="1:7" ht="16.5">
      <c r="A173" s="1"/>
      <c r="B173" s="1"/>
      <c r="C173" s="1"/>
      <c r="D173" s="1"/>
      <c r="E173" s="1"/>
      <c r="F173" s="1"/>
      <c r="G173" s="1"/>
    </row>
    <row r="174" spans="1:7" ht="16.5">
      <c r="A174" s="1"/>
      <c r="B174" s="1"/>
      <c r="C174" s="1"/>
      <c r="D174" s="1"/>
      <c r="E174" s="1"/>
      <c r="F174" s="1"/>
      <c r="G174" s="1"/>
    </row>
    <row r="175" spans="1:7" ht="16.5">
      <c r="A175" s="1"/>
      <c r="B175" s="1"/>
      <c r="C175" s="1"/>
      <c r="D175" s="1"/>
      <c r="E175" s="1"/>
      <c r="F175" s="1"/>
      <c r="G175" s="1"/>
    </row>
    <row r="176" spans="1:7" ht="16.5">
      <c r="A176" s="1"/>
      <c r="B176" s="1"/>
      <c r="C176" s="1"/>
      <c r="D176" s="1"/>
      <c r="E176" s="1"/>
      <c r="F176" s="1"/>
      <c r="G176" s="1"/>
    </row>
    <row r="177" spans="1:7" ht="16.5">
      <c r="A177" s="1"/>
      <c r="B177" s="1"/>
      <c r="C177" s="1"/>
      <c r="D177" s="1"/>
      <c r="E177" s="1"/>
      <c r="F177" s="1"/>
      <c r="G177" s="1"/>
    </row>
    <row r="178" spans="1:7" ht="16.5">
      <c r="A178" s="1"/>
      <c r="B178" s="1"/>
      <c r="C178" s="1"/>
      <c r="D178" s="1"/>
      <c r="E178" s="1"/>
      <c r="F178" s="1"/>
      <c r="G178" s="1"/>
    </row>
    <row r="179" spans="1:7" ht="16.5">
      <c r="A179" s="1"/>
      <c r="B179" s="1"/>
      <c r="C179" s="1"/>
      <c r="D179" s="1"/>
      <c r="E179" s="1"/>
      <c r="F179" s="1"/>
      <c r="G179" s="1"/>
    </row>
    <row r="180" spans="1:7" ht="16.5">
      <c r="A180" s="1"/>
      <c r="B180" s="1"/>
      <c r="C180" s="1"/>
      <c r="D180" s="1"/>
      <c r="E180" s="1"/>
      <c r="F180" s="1"/>
      <c r="G180" s="1"/>
    </row>
    <row r="181" spans="1:7" ht="16.5">
      <c r="A181" s="1"/>
      <c r="B181" s="1"/>
      <c r="C181" s="1"/>
      <c r="D181" s="1"/>
      <c r="E181" s="1"/>
      <c r="F181" s="1"/>
      <c r="G181" s="1"/>
    </row>
    <row r="182" spans="1:7" ht="16.5">
      <c r="A182" s="1"/>
      <c r="B182" s="1"/>
      <c r="C182" s="1"/>
      <c r="D182" s="1"/>
      <c r="E182" s="1"/>
      <c r="F182" s="1"/>
      <c r="G182" s="1"/>
    </row>
    <row r="183" spans="1:7" ht="16.5">
      <c r="A183" s="1"/>
      <c r="B183" s="1"/>
      <c r="C183" s="1"/>
      <c r="D183" s="1"/>
      <c r="E183" s="1"/>
      <c r="F183" s="1"/>
      <c r="G183" s="1"/>
    </row>
    <row r="184" spans="1:7" ht="16.5">
      <c r="A184" s="1"/>
      <c r="B184" s="1"/>
      <c r="C184" s="1"/>
      <c r="D184" s="1"/>
      <c r="E184" s="1"/>
      <c r="F184" s="1"/>
      <c r="G184" s="1"/>
    </row>
    <row r="185" spans="1:7" ht="16.5">
      <c r="A185" s="1"/>
      <c r="B185" s="1"/>
      <c r="C185" s="1"/>
      <c r="D185" s="1"/>
      <c r="E185" s="1"/>
      <c r="F185" s="1"/>
      <c r="G185" s="1"/>
    </row>
    <row r="186" spans="1:7" ht="16.5">
      <c r="A186" s="1"/>
      <c r="B186" s="1"/>
      <c r="C186" s="1"/>
      <c r="D186" s="1"/>
      <c r="E186" s="1"/>
      <c r="F186" s="1"/>
      <c r="G186" s="1"/>
    </row>
    <row r="187" spans="1:7" ht="16.5">
      <c r="A187" s="1"/>
      <c r="B187" s="1"/>
      <c r="C187" s="1"/>
      <c r="D187" s="1"/>
      <c r="E187" s="1"/>
      <c r="F187" s="1"/>
      <c r="G187" s="1"/>
    </row>
    <row r="188" spans="1:7" ht="16.5">
      <c r="A188" s="1"/>
      <c r="B188" s="1"/>
      <c r="C188" s="1"/>
      <c r="D188" s="1"/>
      <c r="E188" s="1"/>
      <c r="F188" s="1"/>
      <c r="G188" s="1"/>
    </row>
    <row r="189" spans="1:7" ht="16.5">
      <c r="A189" s="1"/>
      <c r="B189" s="1"/>
      <c r="C189" s="1"/>
      <c r="D189" s="1"/>
      <c r="E189" s="1"/>
      <c r="F189" s="1"/>
      <c r="G189" s="1"/>
    </row>
    <row r="190" spans="1:7" ht="16.5">
      <c r="A190" s="1"/>
      <c r="B190" s="1"/>
      <c r="C190" s="1"/>
      <c r="D190" s="1"/>
      <c r="E190" s="1"/>
      <c r="F190" s="1"/>
      <c r="G190" s="1"/>
    </row>
    <row r="191" spans="1:7" ht="16.5">
      <c r="A191" s="1"/>
      <c r="B191" s="1"/>
      <c r="C191" s="1"/>
      <c r="D191" s="1"/>
      <c r="E191" s="1"/>
      <c r="F191" s="1"/>
      <c r="G191" s="1"/>
    </row>
    <row r="192" spans="1:7" ht="16.5">
      <c r="A192" s="1"/>
      <c r="B192" s="1"/>
      <c r="C192" s="1"/>
      <c r="D192" s="1"/>
      <c r="E192" s="1"/>
      <c r="F192" s="1"/>
      <c r="G192" s="1"/>
    </row>
    <row r="193" spans="1:7" ht="16.5">
      <c r="A193" s="1"/>
      <c r="B193" s="1"/>
      <c r="C193" s="1"/>
      <c r="D193" s="1"/>
      <c r="E193" s="1"/>
      <c r="F193" s="1"/>
      <c r="G193" s="1"/>
    </row>
    <row r="194" spans="1:7" ht="16.5">
      <c r="A194" s="1"/>
      <c r="B194" s="1"/>
      <c r="C194" s="1"/>
      <c r="D194" s="1"/>
      <c r="E194" s="1"/>
      <c r="F194" s="1"/>
      <c r="G194" s="1"/>
    </row>
    <row r="195" spans="1:7" ht="16.5">
      <c r="A195" s="1"/>
      <c r="B195" s="1"/>
      <c r="C195" s="1"/>
      <c r="D195" s="1"/>
      <c r="E195" s="1"/>
      <c r="F195" s="1"/>
      <c r="G195" s="1"/>
    </row>
    <row r="196" spans="1:7" ht="16.5">
      <c r="A196" s="1"/>
      <c r="B196" s="1"/>
      <c r="C196" s="1"/>
      <c r="D196" s="1"/>
      <c r="E196" s="1"/>
      <c r="F196" s="1"/>
      <c r="G196" s="1"/>
    </row>
    <row r="197" spans="1:7" ht="16.5">
      <c r="A197" s="1"/>
      <c r="B197" s="1"/>
      <c r="C197" s="1"/>
      <c r="D197" s="1"/>
      <c r="E197" s="1"/>
      <c r="F197" s="1"/>
      <c r="G197" s="1"/>
    </row>
    <row r="198" spans="1:7" ht="16.5">
      <c r="A198" s="1"/>
      <c r="B198" s="1"/>
      <c r="C198" s="1"/>
      <c r="D198" s="1"/>
      <c r="E198" s="1"/>
      <c r="F198" s="1"/>
      <c r="G198" s="1"/>
    </row>
    <row r="199" spans="1:7" ht="16.5">
      <c r="A199" s="1"/>
      <c r="B199" s="1"/>
      <c r="C199" s="1"/>
      <c r="D199" s="1"/>
      <c r="E199" s="1"/>
      <c r="F199" s="1"/>
      <c r="G199" s="1"/>
    </row>
    <row r="200" spans="1:7" ht="16.5">
      <c r="A200" s="1"/>
      <c r="B200" s="1"/>
      <c r="C200" s="1"/>
      <c r="D200" s="1"/>
      <c r="E200" s="1"/>
      <c r="F200" s="1"/>
      <c r="G200" s="1"/>
    </row>
    <row r="201" spans="1:7" ht="16.5">
      <c r="A201" s="1"/>
      <c r="B201" s="1"/>
      <c r="C201" s="1"/>
      <c r="D201" s="1"/>
      <c r="E201" s="1"/>
      <c r="F201" s="1"/>
      <c r="G201" s="1"/>
    </row>
    <row r="202" spans="1:7" ht="16.5">
      <c r="A202" s="1"/>
      <c r="B202" s="1"/>
      <c r="C202" s="1"/>
      <c r="D202" s="1"/>
      <c r="E202" s="1"/>
      <c r="F202" s="1"/>
      <c r="G202" s="1"/>
    </row>
    <row r="203" spans="1:7" ht="16.5">
      <c r="A203" s="1"/>
      <c r="B203" s="1"/>
      <c r="C203" s="1"/>
      <c r="D203" s="1"/>
      <c r="E203" s="1"/>
      <c r="F203" s="1"/>
      <c r="G203" s="1"/>
    </row>
    <row r="204" spans="1:7" ht="16.5">
      <c r="A204" s="1"/>
      <c r="B204" s="1"/>
      <c r="C204" s="1"/>
      <c r="D204" s="1"/>
      <c r="E204" s="1"/>
      <c r="F204" s="1"/>
      <c r="G204" s="1"/>
    </row>
    <row r="205" spans="1:7" ht="16.5">
      <c r="A205" s="1"/>
      <c r="B205" s="1"/>
      <c r="C205" s="1"/>
      <c r="D205" s="1"/>
      <c r="E205" s="1"/>
      <c r="F205" s="1"/>
      <c r="G205" s="1"/>
    </row>
    <row r="206" spans="1:7" ht="16.5">
      <c r="A206" s="1"/>
      <c r="B206" s="1"/>
      <c r="C206" s="1"/>
      <c r="D206" s="1"/>
      <c r="E206" s="1"/>
      <c r="F206" s="1"/>
      <c r="G206" s="1"/>
    </row>
    <row r="207" spans="1:7" ht="16.5">
      <c r="A207" s="1"/>
      <c r="B207" s="1"/>
      <c r="C207" s="1"/>
      <c r="D207" s="1"/>
      <c r="E207" s="1"/>
      <c r="F207" s="1"/>
      <c r="G207" s="1"/>
    </row>
    <row r="208" spans="1:7" ht="16.5">
      <c r="A208" s="1"/>
      <c r="B208" s="1"/>
      <c r="C208" s="1"/>
      <c r="D208" s="1"/>
      <c r="E208" s="1"/>
      <c r="F208" s="1"/>
      <c r="G208" s="1"/>
    </row>
    <row r="209" spans="1:7" ht="16.5">
      <c r="A209" s="1"/>
      <c r="B209" s="1"/>
      <c r="C209" s="1"/>
      <c r="D209" s="1"/>
      <c r="E209" s="1"/>
      <c r="F209" s="1"/>
      <c r="G209" s="1"/>
    </row>
    <row r="210" spans="1:7" ht="16.5">
      <c r="A210" s="1"/>
      <c r="B210" s="1"/>
      <c r="C210" s="1"/>
      <c r="D210" s="1"/>
      <c r="E210" s="1"/>
      <c r="F210" s="1"/>
      <c r="G210" s="1"/>
    </row>
    <row r="211" spans="1:7" ht="16.5">
      <c r="A211" s="1"/>
      <c r="B211" s="1"/>
      <c r="C211" s="1"/>
      <c r="D211" s="1"/>
      <c r="E211" s="1"/>
      <c r="F211" s="1"/>
      <c r="G211" s="1"/>
    </row>
    <row r="212" spans="1:7" ht="16.5">
      <c r="A212" s="1"/>
      <c r="B212" s="1"/>
      <c r="C212" s="1"/>
      <c r="D212" s="1"/>
      <c r="E212" s="1"/>
      <c r="F212" s="1"/>
      <c r="G212" s="1"/>
    </row>
    <row r="213" spans="1:7" ht="16.5">
      <c r="A213" s="1"/>
      <c r="B213" s="1"/>
      <c r="C213" s="1"/>
      <c r="D213" s="1"/>
      <c r="E213" s="1"/>
      <c r="F213" s="1"/>
      <c r="G213" s="1"/>
    </row>
    <row r="214" spans="1:7" ht="16.5">
      <c r="A214" s="1"/>
      <c r="B214" s="1"/>
      <c r="C214" s="1"/>
      <c r="D214" s="1"/>
      <c r="E214" s="1"/>
      <c r="F214" s="1"/>
      <c r="G214" s="1"/>
    </row>
    <row r="215" spans="1:7" ht="16.5">
      <c r="A215" s="1"/>
      <c r="B215" s="1"/>
      <c r="C215" s="1"/>
      <c r="D215" s="1"/>
      <c r="E215" s="1"/>
      <c r="F215" s="1"/>
      <c r="G215" s="1"/>
    </row>
    <row r="216" spans="1:7" ht="16.5">
      <c r="A216" s="1"/>
      <c r="B216" s="1"/>
      <c r="C216" s="1"/>
      <c r="D216" s="1"/>
      <c r="E216" s="1"/>
      <c r="F216" s="1"/>
      <c r="G216" s="1"/>
    </row>
    <row r="217" spans="1:7" ht="16.5">
      <c r="A217" s="1"/>
      <c r="B217" s="1"/>
      <c r="C217" s="1"/>
      <c r="D217" s="1"/>
      <c r="E217" s="1"/>
      <c r="F217" s="1"/>
      <c r="G217" s="1"/>
    </row>
    <row r="218" spans="1:7" ht="16.5">
      <c r="A218" s="1"/>
      <c r="B218" s="1"/>
      <c r="C218" s="1"/>
      <c r="D218" s="1"/>
      <c r="E218" s="1"/>
      <c r="F218" s="1"/>
      <c r="G218" s="1"/>
    </row>
    <row r="219" spans="1:7" ht="16.5">
      <c r="A219" s="1"/>
      <c r="B219" s="1"/>
      <c r="C219" s="1"/>
      <c r="D219" s="1"/>
      <c r="E219" s="1"/>
      <c r="F219" s="1"/>
      <c r="G219" s="1"/>
    </row>
    <row r="220" spans="1:7" ht="16.5">
      <c r="A220" s="1"/>
      <c r="B220" s="1"/>
      <c r="C220" s="1"/>
      <c r="D220" s="1"/>
      <c r="E220" s="1"/>
      <c r="F220" s="1"/>
      <c r="G220" s="1"/>
    </row>
    <row r="221" spans="1:7" ht="16.5">
      <c r="A221" s="1"/>
      <c r="B221" s="1"/>
      <c r="C221" s="1"/>
      <c r="D221" s="1"/>
      <c r="E221" s="1"/>
      <c r="F221" s="1"/>
      <c r="G221" s="1"/>
    </row>
    <row r="222" spans="1:7" ht="16.5">
      <c r="A222" s="1"/>
      <c r="B222" s="1"/>
      <c r="C222" s="1"/>
      <c r="D222" s="1"/>
      <c r="E222" s="1"/>
      <c r="F222" s="1"/>
      <c r="G222" s="1"/>
    </row>
    <row r="223" spans="1:7" ht="16.5">
      <c r="A223" s="1"/>
      <c r="B223" s="1"/>
      <c r="C223" s="1"/>
      <c r="D223" s="1"/>
      <c r="E223" s="1"/>
      <c r="F223" s="1"/>
      <c r="G223" s="1"/>
    </row>
    <row r="224" spans="1:7" ht="16.5">
      <c r="A224" s="1"/>
      <c r="B224" s="1"/>
      <c r="C224" s="1"/>
      <c r="D224" s="1"/>
      <c r="E224" s="1"/>
      <c r="F224" s="1"/>
      <c r="G224" s="1"/>
    </row>
    <row r="225" spans="1:7" ht="16.5">
      <c r="A225" s="1"/>
      <c r="B225" s="1"/>
      <c r="C225" s="1"/>
      <c r="D225" s="1"/>
      <c r="E225" s="1"/>
      <c r="F225" s="1"/>
      <c r="G225" s="1"/>
    </row>
    <row r="226" spans="1:7" ht="16.5">
      <c r="A226" s="1"/>
      <c r="B226" s="1"/>
      <c r="C226" s="1"/>
      <c r="D226" s="1"/>
      <c r="E226" s="1"/>
      <c r="F226" s="1"/>
      <c r="G226" s="1"/>
    </row>
    <row r="227" spans="1:7" ht="16.5">
      <c r="A227" s="1"/>
      <c r="B227" s="1"/>
      <c r="C227" s="1"/>
      <c r="D227" s="1"/>
      <c r="E227" s="1"/>
      <c r="F227" s="1"/>
      <c r="G227" s="1"/>
    </row>
    <row r="228" spans="1:7" ht="16.5">
      <c r="A228" s="1"/>
      <c r="B228" s="1"/>
      <c r="C228" s="1"/>
      <c r="D228" s="1"/>
      <c r="E228" s="1"/>
      <c r="F228" s="1"/>
      <c r="G228" s="1"/>
    </row>
    <row r="229" spans="1:7" ht="16.5">
      <c r="A229" s="1"/>
      <c r="B229" s="1"/>
      <c r="C229" s="1"/>
      <c r="D229" s="1"/>
      <c r="E229" s="1"/>
      <c r="F229" s="1"/>
      <c r="G229" s="1"/>
    </row>
    <row r="230" spans="1:7" ht="16.5">
      <c r="A230" s="1"/>
      <c r="B230" s="1"/>
      <c r="C230" s="1"/>
      <c r="D230" s="1"/>
      <c r="E230" s="1"/>
      <c r="F230" s="1"/>
      <c r="G230" s="1"/>
    </row>
    <row r="231" spans="1:7" ht="16.5">
      <c r="A231" s="1"/>
      <c r="B231" s="1"/>
      <c r="C231" s="1"/>
      <c r="D231" s="1"/>
      <c r="E231" s="1"/>
      <c r="F231" s="1"/>
      <c r="G231" s="1"/>
    </row>
    <row r="232" spans="1:7" ht="16.5">
      <c r="A232" s="1"/>
      <c r="B232" s="1"/>
      <c r="C232" s="1"/>
      <c r="D232" s="1"/>
      <c r="E232" s="1"/>
      <c r="F232" s="1"/>
      <c r="G232" s="1"/>
    </row>
    <row r="233" spans="1:7" ht="16.5">
      <c r="A233" s="1"/>
      <c r="B233" s="1"/>
      <c r="C233" s="1"/>
      <c r="D233" s="1"/>
      <c r="E233" s="1"/>
      <c r="F233" s="1"/>
      <c r="G233" s="1"/>
    </row>
    <row r="234" spans="1:7" ht="16.5">
      <c r="A234" s="1"/>
      <c r="B234" s="1"/>
      <c r="C234" s="1"/>
      <c r="D234" s="1"/>
      <c r="E234" s="1"/>
      <c r="F234" s="1"/>
      <c r="G234" s="1"/>
    </row>
    <row r="235" spans="1:7" ht="16.5">
      <c r="A235" s="1"/>
      <c r="B235" s="1"/>
      <c r="C235" s="1"/>
      <c r="D235" s="1"/>
      <c r="E235" s="1"/>
      <c r="F235" s="1"/>
      <c r="G235" s="1"/>
    </row>
    <row r="236" spans="1:7" ht="16.5">
      <c r="A236" s="1"/>
      <c r="B236" s="1"/>
      <c r="C236" s="1"/>
      <c r="D236" s="1"/>
      <c r="E236" s="1"/>
      <c r="F236" s="1"/>
      <c r="G236" s="1"/>
    </row>
    <row r="237" spans="1:7" ht="16.5">
      <c r="A237" s="1"/>
      <c r="B237" s="1"/>
      <c r="C237" s="1"/>
      <c r="D237" s="1"/>
      <c r="E237" s="1"/>
      <c r="F237" s="1"/>
      <c r="G237" s="1"/>
    </row>
    <row r="238" spans="1:7" ht="16.5">
      <c r="A238" s="1"/>
      <c r="B238" s="1"/>
      <c r="C238" s="1"/>
      <c r="D238" s="1"/>
      <c r="E238" s="1"/>
      <c r="F238" s="1"/>
      <c r="G238" s="1"/>
    </row>
    <row r="239" spans="1:7" ht="16.5">
      <c r="A239" s="1"/>
      <c r="B239" s="1"/>
      <c r="C239" s="1"/>
      <c r="D239" s="1"/>
      <c r="E239" s="1"/>
      <c r="F239" s="1"/>
      <c r="G239" s="1"/>
    </row>
    <row r="240" spans="1:7" ht="16.5">
      <c r="A240" s="1"/>
      <c r="B240" s="1"/>
      <c r="C240" s="1"/>
      <c r="D240" s="1"/>
      <c r="E240" s="1"/>
      <c r="F240" s="1"/>
      <c r="G240" s="1"/>
    </row>
    <row r="241" spans="1:7" ht="16.5">
      <c r="A241" s="1"/>
      <c r="B241" s="1"/>
      <c r="C241" s="1"/>
      <c r="D241" s="1"/>
      <c r="E241" s="1"/>
      <c r="F241" s="1"/>
      <c r="G241" s="1"/>
    </row>
    <row r="242" spans="1:7" ht="16.5">
      <c r="A242" s="1"/>
      <c r="B242" s="1"/>
      <c r="C242" s="1"/>
      <c r="D242" s="1"/>
      <c r="E242" s="1"/>
      <c r="F242" s="1"/>
      <c r="G242" s="1"/>
    </row>
    <row r="243" spans="1:7" ht="16.5">
      <c r="A243" s="1"/>
      <c r="B243" s="1"/>
      <c r="C243" s="1"/>
      <c r="D243" s="1"/>
      <c r="E243" s="1"/>
      <c r="F243" s="1"/>
      <c r="G243" s="1"/>
    </row>
    <row r="244" spans="1:7" ht="16.5">
      <c r="A244" s="1"/>
      <c r="B244" s="1"/>
      <c r="C244" s="1"/>
      <c r="D244" s="1"/>
      <c r="E244" s="1"/>
      <c r="F244" s="1"/>
      <c r="G244" s="1"/>
    </row>
    <row r="245" spans="1:7" ht="16.5">
      <c r="A245" s="1"/>
      <c r="B245" s="1"/>
      <c r="C245" s="1"/>
      <c r="D245" s="1"/>
      <c r="E245" s="1"/>
      <c r="F245" s="1"/>
      <c r="G245" s="1"/>
    </row>
    <row r="246" spans="1:7" ht="16.5">
      <c r="A246" s="1"/>
      <c r="B246" s="1"/>
      <c r="C246" s="1"/>
      <c r="D246" s="1"/>
      <c r="E246" s="1"/>
      <c r="F246" s="1"/>
      <c r="G246" s="1"/>
    </row>
    <row r="247" spans="1:7" ht="16.5">
      <c r="A247" s="1"/>
      <c r="B247" s="1"/>
      <c r="C247" s="1"/>
      <c r="D247" s="1"/>
      <c r="E247" s="1"/>
      <c r="F247" s="1"/>
      <c r="G247" s="1"/>
    </row>
    <row r="248" spans="1:7" ht="16.5">
      <c r="A248" s="1"/>
      <c r="B248" s="1"/>
      <c r="C248" s="1"/>
      <c r="D248" s="1"/>
      <c r="E248" s="1"/>
      <c r="F248" s="1"/>
      <c r="G248" s="1"/>
    </row>
    <row r="249" spans="1:7" ht="16.5">
      <c r="A249" s="1"/>
      <c r="B249" s="1"/>
      <c r="C249" s="1"/>
      <c r="D249" s="1"/>
      <c r="E249" s="1"/>
      <c r="F249" s="1"/>
      <c r="G249" s="1"/>
    </row>
    <row r="250" spans="1:7" ht="16.5">
      <c r="A250" s="1"/>
      <c r="B250" s="1"/>
      <c r="C250" s="1"/>
      <c r="D250" s="1"/>
      <c r="E250" s="1"/>
      <c r="F250" s="1"/>
      <c r="G250" s="1"/>
    </row>
    <row r="251" spans="1:7" ht="16.5">
      <c r="A251" s="1"/>
      <c r="B251" s="1"/>
      <c r="C251" s="1"/>
      <c r="D251" s="1"/>
      <c r="E251" s="1"/>
      <c r="F251" s="1"/>
      <c r="G251" s="1"/>
    </row>
    <row r="252" spans="1:7" ht="16.5">
      <c r="A252" s="1"/>
      <c r="B252" s="1"/>
      <c r="C252" s="1"/>
      <c r="D252" s="1"/>
      <c r="E252" s="1"/>
      <c r="F252" s="1"/>
      <c r="G252" s="1"/>
    </row>
    <row r="253" spans="1:7" ht="16.5">
      <c r="A253" s="1"/>
      <c r="B253" s="1"/>
      <c r="C253" s="1"/>
      <c r="D253" s="1"/>
      <c r="E253" s="1"/>
      <c r="F253" s="1"/>
      <c r="G253" s="1"/>
    </row>
    <row r="254" spans="1:7" ht="16.5">
      <c r="A254" s="1"/>
      <c r="B254" s="1"/>
      <c r="C254" s="1"/>
      <c r="D254" s="1"/>
      <c r="E254" s="1"/>
      <c r="F254" s="1"/>
      <c r="G254" s="1"/>
    </row>
    <row r="255" spans="1:7" ht="16.5">
      <c r="A255" s="1"/>
      <c r="B255" s="1"/>
      <c r="C255" s="1"/>
      <c r="D255" s="1"/>
      <c r="E255" s="1"/>
      <c r="F255" s="1"/>
      <c r="G255" s="1"/>
    </row>
    <row r="256" spans="1:7" ht="16.5">
      <c r="A256" s="1"/>
      <c r="B256" s="1"/>
      <c r="C256" s="1"/>
      <c r="D256" s="1"/>
      <c r="E256" s="1"/>
      <c r="F256" s="1"/>
      <c r="G256" s="1"/>
    </row>
    <row r="257" spans="1:7" ht="16.5">
      <c r="A257" s="1"/>
      <c r="B257" s="1"/>
      <c r="C257" s="1"/>
      <c r="D257" s="1"/>
      <c r="E257" s="1"/>
      <c r="F257" s="1"/>
      <c r="G257" s="1"/>
    </row>
    <row r="258" spans="1:7" ht="16.5">
      <c r="A258" s="1"/>
      <c r="B258" s="1"/>
      <c r="C258" s="1"/>
      <c r="D258" s="1"/>
      <c r="E258" s="1"/>
      <c r="F258" s="1"/>
      <c r="G258" s="1"/>
    </row>
    <row r="259" spans="1:7" ht="16.5">
      <c r="A259" s="1"/>
      <c r="B259" s="1"/>
      <c r="C259" s="1"/>
      <c r="D259" s="1"/>
      <c r="E259" s="1"/>
      <c r="F259" s="1"/>
      <c r="G259" s="1"/>
    </row>
    <row r="260" spans="1:7" ht="16.5">
      <c r="A260" s="1"/>
      <c r="B260" s="1"/>
      <c r="C260" s="1"/>
      <c r="D260" s="1"/>
      <c r="E260" s="1"/>
      <c r="F260" s="1"/>
      <c r="G260" s="1"/>
    </row>
    <row r="261" spans="1:7" ht="16.5">
      <c r="A261" s="1"/>
      <c r="B261" s="1"/>
      <c r="C261" s="1"/>
      <c r="D261" s="1"/>
      <c r="E261" s="1"/>
      <c r="F261" s="1"/>
      <c r="G261" s="1"/>
    </row>
    <row r="262" spans="1:7" ht="16.5">
      <c r="A262" s="1"/>
      <c r="B262" s="1"/>
      <c r="C262" s="1"/>
      <c r="D262" s="1"/>
      <c r="E262" s="1"/>
      <c r="F262" s="1"/>
      <c r="G262" s="1"/>
    </row>
    <row r="263" spans="1:7" ht="16.5">
      <c r="A263" s="1"/>
      <c r="B263" s="1"/>
      <c r="C263" s="1"/>
      <c r="D263" s="1"/>
      <c r="E263" s="1"/>
      <c r="F263" s="1"/>
      <c r="G263" s="1"/>
    </row>
    <row r="264" spans="1:7" ht="16.5">
      <c r="A264" s="1"/>
      <c r="B264" s="1"/>
      <c r="C264" s="1"/>
      <c r="D264" s="1"/>
      <c r="E264" s="1"/>
      <c r="F264" s="1"/>
      <c r="G264" s="1"/>
    </row>
    <row r="265" spans="1:7" ht="16.5">
      <c r="A265" s="1"/>
      <c r="B265" s="1"/>
      <c r="C265" s="1"/>
      <c r="D265" s="1"/>
      <c r="E265" s="1"/>
      <c r="F265" s="1"/>
      <c r="G265" s="1"/>
    </row>
    <row r="266" spans="1:7" ht="16.5">
      <c r="A266" s="1"/>
      <c r="B266" s="1"/>
      <c r="C266" s="1"/>
      <c r="D266" s="1"/>
      <c r="E266" s="1"/>
      <c r="F266" s="1"/>
      <c r="G266" s="1"/>
    </row>
    <row r="267" spans="1:7" ht="16.5">
      <c r="A267" s="1"/>
      <c r="B267" s="1"/>
      <c r="C267" s="1"/>
      <c r="D267" s="1"/>
      <c r="E267" s="1"/>
      <c r="F267" s="1"/>
      <c r="G267" s="1"/>
    </row>
    <row r="268" spans="1:7" ht="16.5">
      <c r="A268" s="1"/>
      <c r="B268" s="1"/>
      <c r="C268" s="1"/>
      <c r="D268" s="1"/>
      <c r="E268" s="1"/>
      <c r="F268" s="1"/>
      <c r="G268" s="1"/>
    </row>
    <row r="269" spans="1:7" ht="16.5">
      <c r="A269" s="1"/>
      <c r="B269" s="1"/>
      <c r="C269" s="1"/>
      <c r="D269" s="1"/>
      <c r="E269" s="1"/>
      <c r="F269" s="1"/>
      <c r="G269" s="1"/>
    </row>
    <row r="270" spans="1:7" ht="16.5">
      <c r="A270" s="1"/>
      <c r="B270" s="1"/>
      <c r="C270" s="1"/>
      <c r="D270" s="1"/>
      <c r="E270" s="1"/>
      <c r="F270" s="1"/>
      <c r="G270" s="1"/>
    </row>
    <row r="271" spans="1:7" ht="16.5">
      <c r="A271" s="1"/>
      <c r="B271" s="1"/>
      <c r="C271" s="1"/>
      <c r="D271" s="1"/>
      <c r="E271" s="1"/>
      <c r="F271" s="1"/>
      <c r="G271" s="1"/>
    </row>
    <row r="272" spans="1:7" ht="16.5">
      <c r="A272" s="1"/>
      <c r="B272" s="1"/>
      <c r="C272" s="1"/>
      <c r="D272" s="1"/>
      <c r="E272" s="1"/>
      <c r="F272" s="1"/>
      <c r="G272" s="1"/>
    </row>
    <row r="273" spans="1:7" ht="16.5">
      <c r="A273" s="1"/>
      <c r="B273" s="1"/>
      <c r="C273" s="1"/>
      <c r="D273" s="1"/>
      <c r="E273" s="1"/>
      <c r="F273" s="1"/>
      <c r="G273" s="1"/>
    </row>
    <row r="274" spans="1:7" ht="16.5">
      <c r="A274" s="1"/>
      <c r="B274" s="1"/>
      <c r="C274" s="1"/>
      <c r="D274" s="1"/>
      <c r="E274" s="1"/>
      <c r="F274" s="1"/>
      <c r="G274" s="1"/>
    </row>
    <row r="275" spans="1:7" ht="16.5">
      <c r="A275" s="1"/>
      <c r="B275" s="1"/>
      <c r="C275" s="1"/>
      <c r="D275" s="1"/>
      <c r="E275" s="1"/>
      <c r="F275" s="1"/>
      <c r="G275" s="1"/>
    </row>
    <row r="276" spans="1:7" ht="16.5">
      <c r="A276" s="1"/>
      <c r="B276" s="1"/>
      <c r="C276" s="1"/>
      <c r="D276" s="1"/>
      <c r="E276" s="1"/>
      <c r="F276" s="1"/>
      <c r="G276" s="1"/>
    </row>
    <row r="277" spans="1:7" ht="16.5">
      <c r="A277" s="1"/>
      <c r="B277" s="1"/>
      <c r="C277" s="1"/>
      <c r="D277" s="1"/>
      <c r="E277" s="1"/>
      <c r="F277" s="1"/>
      <c r="G277" s="1"/>
    </row>
    <row r="278" spans="1:7" ht="16.5">
      <c r="A278" s="1"/>
      <c r="B278" s="1"/>
      <c r="C278" s="1"/>
      <c r="D278" s="1"/>
      <c r="E278" s="1"/>
      <c r="F278" s="1"/>
      <c r="G278" s="1"/>
    </row>
    <row r="279" spans="1:7" ht="16.5">
      <c r="A279" s="1"/>
      <c r="B279" s="1"/>
      <c r="C279" s="1"/>
      <c r="D279" s="1"/>
      <c r="E279" s="1"/>
      <c r="F279" s="1"/>
      <c r="G279" s="1"/>
    </row>
    <row r="280" spans="1:7" ht="16.5">
      <c r="A280" s="1"/>
      <c r="B280" s="1"/>
      <c r="C280" s="1"/>
      <c r="D280" s="1"/>
      <c r="E280" s="1"/>
      <c r="F280" s="1"/>
      <c r="G280" s="1"/>
    </row>
    <row r="281" spans="1:7" ht="16.5">
      <c r="A281" s="1"/>
      <c r="B281" s="1"/>
      <c r="C281" s="1"/>
      <c r="D281" s="1"/>
      <c r="E281" s="1"/>
      <c r="F281" s="1"/>
      <c r="G281" s="1"/>
    </row>
    <row r="282" spans="1:7" ht="16.5">
      <c r="A282" s="1"/>
      <c r="B282" s="1"/>
      <c r="C282" s="1"/>
      <c r="D282" s="1"/>
      <c r="E282" s="1"/>
      <c r="F282" s="1"/>
      <c r="G282" s="1"/>
    </row>
    <row r="283" spans="1:7" ht="16.5">
      <c r="A283" s="1"/>
      <c r="B283" s="1"/>
      <c r="C283" s="1"/>
      <c r="D283" s="1"/>
      <c r="E283" s="1"/>
      <c r="F283" s="1"/>
      <c r="G283" s="1"/>
    </row>
    <row r="284" spans="1:7" ht="16.5">
      <c r="A284" s="1"/>
      <c r="B284" s="1"/>
      <c r="C284" s="1"/>
      <c r="D284" s="1"/>
      <c r="E284" s="1"/>
      <c r="F284" s="1"/>
      <c r="G284" s="1"/>
    </row>
    <row r="285" spans="1:7" ht="16.5">
      <c r="A285" s="1"/>
      <c r="B285" s="1"/>
      <c r="C285" s="1"/>
      <c r="D285" s="1"/>
      <c r="E285" s="1"/>
      <c r="F285" s="1"/>
      <c r="G285" s="1"/>
    </row>
    <row r="286" spans="1:7" ht="16.5">
      <c r="A286" s="1"/>
      <c r="B286" s="1"/>
      <c r="C286" s="1"/>
      <c r="D286" s="1"/>
      <c r="E286" s="1"/>
      <c r="F286" s="1"/>
      <c r="G286" s="1"/>
    </row>
    <row r="287" spans="1:7" ht="16.5">
      <c r="A287" s="1"/>
      <c r="B287" s="1"/>
      <c r="C287" s="1"/>
      <c r="D287" s="1"/>
      <c r="E287" s="1"/>
      <c r="F287" s="1"/>
      <c r="G287" s="1"/>
    </row>
    <row r="288" spans="1:7" ht="16.5">
      <c r="A288" s="1"/>
      <c r="B288" s="1"/>
      <c r="C288" s="1"/>
      <c r="D288" s="1"/>
      <c r="E288" s="1"/>
      <c r="F288" s="1"/>
      <c r="G288" s="1"/>
    </row>
    <row r="289" spans="1:7" ht="16.5">
      <c r="A289" s="1"/>
      <c r="B289" s="1"/>
      <c r="C289" s="1"/>
      <c r="D289" s="1"/>
      <c r="E289" s="1"/>
      <c r="F289" s="1"/>
      <c r="G289" s="1"/>
    </row>
    <row r="290" spans="1:7" ht="16.5">
      <c r="A290" s="1"/>
      <c r="B290" s="1"/>
      <c r="C290" s="1"/>
      <c r="D290" s="1"/>
      <c r="E290" s="1"/>
      <c r="F290" s="1"/>
      <c r="G290" s="1"/>
    </row>
    <row r="291" spans="1:7" ht="16.5">
      <c r="A291" s="1"/>
      <c r="B291" s="1"/>
      <c r="C291" s="1"/>
      <c r="D291" s="1"/>
      <c r="E291" s="1"/>
      <c r="F291" s="1"/>
      <c r="G291" s="1"/>
    </row>
    <row r="292" spans="1:7" ht="16.5">
      <c r="A292" s="1"/>
      <c r="B292" s="1"/>
      <c r="C292" s="1"/>
      <c r="D292" s="1"/>
      <c r="E292" s="1"/>
      <c r="F292" s="1"/>
      <c r="G292" s="1"/>
    </row>
    <row r="293" spans="1:7" ht="16.5">
      <c r="A293" s="1"/>
      <c r="B293" s="1"/>
      <c r="C293" s="1"/>
      <c r="D293" s="1"/>
      <c r="E293" s="1"/>
      <c r="F293" s="1"/>
      <c r="G293" s="1"/>
    </row>
    <row r="294" spans="1:7" ht="16.5">
      <c r="A294" s="1"/>
      <c r="B294" s="1"/>
      <c r="C294" s="1"/>
      <c r="D294" s="1"/>
      <c r="E294" s="1"/>
      <c r="F294" s="1"/>
      <c r="G294" s="1"/>
    </row>
    <row r="295" spans="1:7" ht="16.5">
      <c r="A295" s="1"/>
      <c r="B295" s="1"/>
      <c r="C295" s="1"/>
      <c r="D295" s="1"/>
      <c r="E295" s="1"/>
      <c r="F295" s="1"/>
      <c r="G295" s="1"/>
    </row>
    <row r="296" spans="1:7" ht="16.5">
      <c r="A296" s="1"/>
      <c r="B296" s="1"/>
      <c r="C296" s="1"/>
      <c r="D296" s="1"/>
      <c r="E296" s="1"/>
      <c r="F296" s="1"/>
      <c r="G296" s="1"/>
    </row>
    <row r="297" spans="1:7" ht="16.5">
      <c r="A297" s="1"/>
      <c r="B297" s="1"/>
      <c r="C297" s="1"/>
      <c r="D297" s="1"/>
      <c r="E297" s="1"/>
      <c r="F297" s="1"/>
      <c r="G297" s="1"/>
    </row>
    <row r="298" spans="1:7" ht="16.5">
      <c r="A298" s="1"/>
      <c r="B298" s="1"/>
      <c r="C298" s="1"/>
      <c r="D298" s="1"/>
      <c r="E298" s="1"/>
      <c r="F298" s="1"/>
      <c r="G298" s="1"/>
    </row>
    <row r="299" spans="1:7" ht="16.5">
      <c r="A299" s="1"/>
      <c r="B299" s="1"/>
      <c r="C299" s="1"/>
      <c r="D299" s="1"/>
      <c r="E299" s="1"/>
      <c r="F299" s="1"/>
      <c r="G299" s="1"/>
    </row>
    <row r="300" spans="1:7" ht="16.5">
      <c r="A300" s="1"/>
      <c r="B300" s="1"/>
      <c r="C300" s="1"/>
      <c r="D300" s="1"/>
      <c r="E300" s="1"/>
      <c r="F300" s="1"/>
      <c r="G300" s="1"/>
    </row>
    <row r="301" spans="1:7" ht="16.5">
      <c r="A301" s="1"/>
      <c r="B301" s="1"/>
      <c r="C301" s="1"/>
      <c r="D301" s="1"/>
      <c r="E301" s="1"/>
      <c r="F301" s="1"/>
      <c r="G301" s="1"/>
    </row>
    <row r="302" spans="1:7" ht="16.5">
      <c r="A302" s="1"/>
      <c r="B302" s="1"/>
      <c r="C302" s="1"/>
      <c r="D302" s="1"/>
      <c r="E302" s="1"/>
      <c r="F302" s="1"/>
      <c r="G302" s="1"/>
    </row>
    <row r="303" spans="1:7" ht="16.5">
      <c r="A303" s="1"/>
      <c r="B303" s="1"/>
      <c r="C303" s="1"/>
      <c r="D303" s="1"/>
      <c r="E303" s="1"/>
      <c r="F303" s="1"/>
      <c r="G303" s="1"/>
    </row>
    <row r="304" spans="1:7" ht="16.5">
      <c r="A304" s="1"/>
      <c r="B304" s="1"/>
      <c r="C304" s="1"/>
      <c r="D304" s="1"/>
      <c r="E304" s="1"/>
      <c r="F304" s="1"/>
      <c r="G304" s="1"/>
    </row>
    <row r="305" spans="1:7" ht="16.5">
      <c r="A305" s="1"/>
      <c r="B305" s="1"/>
      <c r="C305" s="1"/>
      <c r="D305" s="1"/>
      <c r="E305" s="1"/>
      <c r="F305" s="1"/>
      <c r="G305" s="1"/>
    </row>
    <row r="306" spans="1:7" ht="16.5">
      <c r="A306" s="1"/>
      <c r="B306" s="1"/>
      <c r="C306" s="1"/>
      <c r="D306" s="1"/>
      <c r="E306" s="1"/>
      <c r="F306" s="1"/>
      <c r="G306" s="1"/>
    </row>
    <row r="307" spans="1:7" ht="16.5">
      <c r="A307" s="1"/>
      <c r="B307" s="1"/>
      <c r="C307" s="1"/>
      <c r="D307" s="1"/>
      <c r="E307" s="1"/>
      <c r="F307" s="1"/>
      <c r="G307" s="1"/>
    </row>
    <row r="308" spans="1:7" ht="16.5">
      <c r="A308" s="1"/>
      <c r="B308" s="1"/>
      <c r="C308" s="1"/>
      <c r="D308" s="1"/>
      <c r="E308" s="1"/>
      <c r="F308" s="1"/>
      <c r="G308" s="1"/>
    </row>
    <row r="309" spans="1:7" ht="16.5">
      <c r="A309" s="1"/>
      <c r="B309" s="1"/>
      <c r="C309" s="1"/>
      <c r="D309" s="1"/>
      <c r="E309" s="1"/>
      <c r="F309" s="1"/>
      <c r="G309" s="1"/>
    </row>
    <row r="310" spans="1:7" ht="16.5">
      <c r="A310" s="1"/>
      <c r="B310" s="1"/>
      <c r="C310" s="1"/>
      <c r="D310" s="1"/>
      <c r="E310" s="1"/>
      <c r="F310" s="1"/>
      <c r="G310" s="1"/>
    </row>
    <row r="311" spans="1:7" ht="16.5">
      <c r="A311" s="1"/>
      <c r="B311" s="1"/>
      <c r="C311" s="1"/>
      <c r="D311" s="1"/>
      <c r="E311" s="1"/>
      <c r="F311" s="1"/>
      <c r="G311" s="1"/>
    </row>
    <row r="312" spans="1:7" ht="16.5">
      <c r="A312" s="1"/>
      <c r="B312" s="1"/>
      <c r="C312" s="1"/>
      <c r="D312" s="1"/>
      <c r="E312" s="1"/>
      <c r="F312" s="1"/>
      <c r="G312" s="1"/>
    </row>
    <row r="313" spans="1:7" ht="16.5">
      <c r="A313" s="1"/>
      <c r="B313" s="1"/>
      <c r="C313" s="1"/>
      <c r="D313" s="1"/>
      <c r="E313" s="1"/>
      <c r="F313" s="1"/>
      <c r="G313" s="1"/>
    </row>
    <row r="314" spans="1:7" ht="16.5">
      <c r="A314" s="1"/>
      <c r="B314" s="1"/>
      <c r="C314" s="1"/>
      <c r="D314" s="1"/>
      <c r="E314" s="1"/>
      <c r="F314" s="1"/>
      <c r="G314" s="1"/>
    </row>
    <row r="315" spans="1:7" ht="16.5">
      <c r="A315" s="1"/>
      <c r="B315" s="1"/>
      <c r="C315" s="1"/>
      <c r="D315" s="1"/>
      <c r="E315" s="1"/>
      <c r="F315" s="1"/>
      <c r="G315" s="1"/>
    </row>
    <row r="316" spans="1:7" ht="16.5">
      <c r="A316" s="1"/>
      <c r="B316" s="1"/>
      <c r="C316" s="1"/>
      <c r="D316" s="1"/>
      <c r="E316" s="1"/>
      <c r="F316" s="1"/>
      <c r="G316" s="1"/>
    </row>
    <row r="317" spans="1:7" ht="16.5">
      <c r="A317" s="1"/>
      <c r="B317" s="1"/>
      <c r="C317" s="1"/>
      <c r="D317" s="1"/>
      <c r="E317" s="1"/>
      <c r="F317" s="1"/>
      <c r="G317" s="1"/>
    </row>
    <row r="318" spans="1:7" ht="16.5">
      <c r="A318" s="1"/>
      <c r="B318" s="1"/>
      <c r="C318" s="1"/>
      <c r="D318" s="1"/>
      <c r="E318" s="1"/>
      <c r="F318" s="1"/>
      <c r="G318" s="1"/>
    </row>
    <row r="319" spans="1:7" ht="16.5">
      <c r="A319" s="1"/>
      <c r="B319" s="1"/>
      <c r="C319" s="1"/>
      <c r="D319" s="1"/>
      <c r="E319" s="1"/>
      <c r="F319" s="1"/>
      <c r="G319" s="1"/>
    </row>
    <row r="320" spans="1:7" ht="16.5">
      <c r="A320" s="1"/>
      <c r="B320" s="1"/>
      <c r="C320" s="1"/>
      <c r="D320" s="1"/>
      <c r="E320" s="1"/>
      <c r="F320" s="1"/>
      <c r="G320" s="1"/>
    </row>
    <row r="321" spans="1:7" ht="16.5">
      <c r="A321" s="1"/>
      <c r="B321" s="1"/>
      <c r="C321" s="1"/>
      <c r="D321" s="1"/>
      <c r="E321" s="1"/>
      <c r="F321" s="1"/>
      <c r="G321" s="1"/>
    </row>
    <row r="322" spans="1:7" ht="16.5">
      <c r="A322" s="1"/>
      <c r="B322" s="1"/>
      <c r="C322" s="1"/>
      <c r="D322" s="1"/>
      <c r="E322" s="1"/>
      <c r="F322" s="1"/>
      <c r="G322" s="1"/>
    </row>
    <row r="323" spans="1:7" ht="16.5">
      <c r="A323" s="1"/>
      <c r="B323" s="1"/>
      <c r="C323" s="1"/>
      <c r="D323" s="1"/>
      <c r="E323" s="1"/>
      <c r="F323" s="1"/>
      <c r="G323" s="1"/>
    </row>
    <row r="324" spans="1:7" ht="16.5">
      <c r="A324" s="1"/>
      <c r="B324" s="1"/>
      <c r="C324" s="1"/>
      <c r="D324" s="1"/>
      <c r="E324" s="1"/>
      <c r="F324" s="1"/>
      <c r="G324" s="1"/>
    </row>
    <row r="325" spans="1:7" ht="16.5">
      <c r="A325" s="1"/>
      <c r="B325" s="1"/>
      <c r="C325" s="1"/>
      <c r="D325" s="1"/>
      <c r="E325" s="1"/>
      <c r="F325" s="1"/>
      <c r="G325" s="1"/>
    </row>
    <row r="326" spans="1:7" ht="16.5">
      <c r="A326" s="1"/>
      <c r="B326" s="1"/>
      <c r="C326" s="1"/>
      <c r="D326" s="1"/>
      <c r="E326" s="1"/>
      <c r="F326" s="1"/>
      <c r="G326" s="1"/>
    </row>
    <row r="327" spans="1:7" ht="16.5">
      <c r="A327" s="1"/>
      <c r="B327" s="1"/>
      <c r="C327" s="1"/>
      <c r="D327" s="1"/>
      <c r="E327" s="1"/>
      <c r="F327" s="1"/>
      <c r="G327" s="1"/>
    </row>
    <row r="328" spans="1:7" ht="16.5">
      <c r="A328" s="1"/>
      <c r="B328" s="1"/>
      <c r="C328" s="1"/>
      <c r="D328" s="1"/>
      <c r="E328" s="1"/>
      <c r="F328" s="1"/>
      <c r="G328" s="1"/>
    </row>
    <row r="329" spans="1:7" ht="16.5">
      <c r="A329" s="1"/>
      <c r="B329" s="1"/>
      <c r="C329" s="1"/>
      <c r="D329" s="1"/>
      <c r="E329" s="1"/>
      <c r="F329" s="1"/>
      <c r="G329" s="1"/>
    </row>
    <row r="330" spans="1:7" ht="16.5">
      <c r="A330" s="1"/>
      <c r="B330" s="1"/>
      <c r="C330" s="1"/>
      <c r="D330" s="1"/>
      <c r="E330" s="1"/>
      <c r="F330" s="1"/>
      <c r="G330" s="1"/>
    </row>
    <row r="331" spans="1:7" ht="16.5">
      <c r="A331" s="1"/>
      <c r="B331" s="1"/>
      <c r="C331" s="1"/>
      <c r="D331" s="1"/>
      <c r="E331" s="1"/>
      <c r="F331" s="1"/>
      <c r="G331" s="1"/>
    </row>
    <row r="332" spans="1:7" ht="16.5">
      <c r="A332" s="1"/>
      <c r="B332" s="1"/>
      <c r="C332" s="1"/>
      <c r="D332" s="1"/>
      <c r="E332" s="1"/>
      <c r="F332" s="1"/>
      <c r="G332" s="1"/>
    </row>
    <row r="333" spans="1:7" ht="16.5">
      <c r="A333" s="1"/>
      <c r="B333" s="1"/>
      <c r="C333" s="1"/>
      <c r="D333" s="1"/>
      <c r="E333" s="1"/>
      <c r="F333" s="1"/>
      <c r="G333" s="1"/>
    </row>
    <row r="334" spans="1:7" ht="16.5">
      <c r="A334" s="1"/>
      <c r="B334" s="1"/>
      <c r="C334" s="1"/>
      <c r="D334" s="1"/>
      <c r="E334" s="1"/>
      <c r="F334" s="1"/>
      <c r="G334" s="1"/>
    </row>
    <row r="335" spans="1:7" ht="16.5">
      <c r="A335" s="1"/>
      <c r="B335" s="1"/>
      <c r="C335" s="1"/>
      <c r="D335" s="1"/>
      <c r="E335" s="1"/>
      <c r="F335" s="1"/>
      <c r="G335" s="1"/>
    </row>
    <row r="336" spans="1:7" ht="16.5">
      <c r="A336" s="1"/>
      <c r="B336" s="1"/>
      <c r="C336" s="1"/>
      <c r="D336" s="1"/>
      <c r="E336" s="1"/>
      <c r="F336" s="1"/>
      <c r="G336" s="1"/>
    </row>
    <row r="337" spans="1:7" ht="16.5">
      <c r="A337" s="1"/>
      <c r="B337" s="1"/>
      <c r="C337" s="1"/>
      <c r="D337" s="1"/>
      <c r="E337" s="1"/>
      <c r="F337" s="1"/>
      <c r="G337" s="1"/>
    </row>
    <row r="338" spans="1:7" ht="16.5">
      <c r="A338" s="1"/>
      <c r="B338" s="1"/>
      <c r="C338" s="1"/>
      <c r="D338" s="1"/>
      <c r="E338" s="1"/>
      <c r="F338" s="1"/>
      <c r="G338" s="1"/>
    </row>
    <row r="339" spans="1:7" ht="16.5">
      <c r="A339" s="1"/>
      <c r="B339" s="1"/>
      <c r="C339" s="1"/>
      <c r="D339" s="1"/>
      <c r="E339" s="1"/>
      <c r="F339" s="1"/>
      <c r="G339" s="1"/>
    </row>
    <row r="340" spans="1:7" ht="16.5">
      <c r="A340" s="1"/>
      <c r="B340" s="1"/>
      <c r="C340" s="1"/>
      <c r="D340" s="1"/>
      <c r="E340" s="1"/>
      <c r="F340" s="1"/>
      <c r="G340" s="1"/>
    </row>
    <row r="341" spans="1:7" ht="16.5">
      <c r="A341" s="1"/>
      <c r="B341" s="1"/>
      <c r="C341" s="1"/>
      <c r="D341" s="1"/>
      <c r="E341" s="1"/>
      <c r="F341" s="1"/>
      <c r="G341" s="1"/>
    </row>
    <row r="342" spans="1:7" ht="16.5">
      <c r="A342" s="1"/>
      <c r="B342" s="1"/>
      <c r="C342" s="1"/>
      <c r="D342" s="1"/>
      <c r="E342" s="1"/>
      <c r="F342" s="1"/>
      <c r="G342" s="1"/>
    </row>
    <row r="343" spans="1:7" ht="16.5">
      <c r="A343" s="1"/>
      <c r="B343" s="1"/>
      <c r="C343" s="1"/>
      <c r="D343" s="1"/>
      <c r="E343" s="1"/>
      <c r="F343" s="1"/>
      <c r="G343" s="1"/>
    </row>
    <row r="344" spans="1:7" ht="16.5">
      <c r="A344" s="1"/>
      <c r="B344" s="1"/>
      <c r="C344" s="1"/>
      <c r="D344" s="1"/>
      <c r="E344" s="1"/>
      <c r="F344" s="1"/>
      <c r="G344" s="1"/>
    </row>
    <row r="345" spans="1:7" ht="16.5">
      <c r="A345" s="1"/>
      <c r="B345" s="1"/>
      <c r="C345" s="1"/>
      <c r="D345" s="1"/>
      <c r="E345" s="1"/>
      <c r="F345" s="1"/>
      <c r="G345" s="1"/>
    </row>
    <row r="346" spans="1:7" ht="16.5">
      <c r="A346" s="1"/>
      <c r="B346" s="1"/>
      <c r="C346" s="1"/>
      <c r="D346" s="1"/>
      <c r="E346" s="1"/>
      <c r="F346" s="1"/>
      <c r="G346" s="1"/>
    </row>
    <row r="347" spans="1:7" ht="16.5">
      <c r="A347" s="1"/>
      <c r="B347" s="1"/>
      <c r="C347" s="1"/>
      <c r="D347" s="1"/>
      <c r="E347" s="1"/>
      <c r="F347" s="1"/>
      <c r="G347" s="1"/>
    </row>
    <row r="348" spans="1:7" ht="16.5">
      <c r="A348" s="1"/>
      <c r="B348" s="1"/>
      <c r="C348" s="1"/>
      <c r="D348" s="1"/>
      <c r="E348" s="1"/>
      <c r="F348" s="1"/>
      <c r="G348" s="1"/>
    </row>
    <row r="349" spans="1:7" ht="16.5">
      <c r="A349" s="1"/>
      <c r="B349" s="1"/>
      <c r="C349" s="1"/>
      <c r="D349" s="1"/>
      <c r="E349" s="1"/>
      <c r="F349" s="1"/>
      <c r="G349" s="1"/>
    </row>
    <row r="350" spans="1:7" ht="16.5">
      <c r="A350" s="1"/>
      <c r="B350" s="1"/>
      <c r="C350" s="1"/>
      <c r="D350" s="1"/>
      <c r="E350" s="1"/>
      <c r="F350" s="1"/>
      <c r="G350" s="1"/>
    </row>
    <row r="351" spans="1:7" ht="16.5">
      <c r="A351" s="1"/>
      <c r="B351" s="1"/>
      <c r="C351" s="1"/>
      <c r="D351" s="1"/>
      <c r="E351" s="1"/>
      <c r="F351" s="1"/>
      <c r="G351" s="1"/>
    </row>
    <row r="352" spans="1:7" ht="16.5">
      <c r="A352" s="1"/>
      <c r="B352" s="1"/>
      <c r="C352" s="1"/>
      <c r="D352" s="1"/>
      <c r="E352" s="1"/>
      <c r="F352" s="1"/>
      <c r="G352" s="1"/>
    </row>
    <row r="353" spans="1:7" ht="16.5">
      <c r="A353" s="1"/>
      <c r="B353" s="1"/>
      <c r="C353" s="1"/>
      <c r="D353" s="1"/>
      <c r="E353" s="1"/>
      <c r="F353" s="1"/>
      <c r="G353" s="1"/>
    </row>
    <row r="354" spans="1:7" ht="16.5">
      <c r="A354" s="1"/>
      <c r="B354" s="1"/>
      <c r="C354" s="1"/>
      <c r="D354" s="1"/>
      <c r="E354" s="1"/>
      <c r="F354" s="1"/>
      <c r="G354" s="1"/>
    </row>
    <row r="355" spans="1:7" ht="16.5">
      <c r="A355" s="1"/>
      <c r="B355" s="1"/>
      <c r="C355" s="1"/>
      <c r="D355" s="1"/>
      <c r="E355" s="1"/>
      <c r="F355" s="1"/>
      <c r="G355" s="1"/>
    </row>
    <row r="356" spans="1:7" ht="16.5">
      <c r="A356" s="1"/>
      <c r="B356" s="1"/>
      <c r="C356" s="1"/>
      <c r="D356" s="1"/>
      <c r="E356" s="1"/>
      <c r="F356" s="1"/>
      <c r="G356" s="1"/>
    </row>
    <row r="357" spans="1:7" ht="16.5">
      <c r="A357" s="1"/>
      <c r="B357" s="1"/>
      <c r="C357" s="1"/>
      <c r="D357" s="1"/>
      <c r="E357" s="1"/>
      <c r="F357" s="1"/>
      <c r="G357" s="1"/>
    </row>
    <row r="358" spans="1:7" ht="16.5">
      <c r="A358" s="1"/>
      <c r="B358" s="1"/>
      <c r="C358" s="1"/>
      <c r="D358" s="1"/>
      <c r="E358" s="1"/>
      <c r="F358" s="1"/>
      <c r="G358" s="1"/>
    </row>
    <row r="359" spans="1:7" ht="16.5">
      <c r="A359" s="1"/>
      <c r="B359" s="1"/>
      <c r="C359" s="1"/>
      <c r="D359" s="1"/>
      <c r="E359" s="1"/>
      <c r="F359" s="1"/>
      <c r="G359" s="1"/>
    </row>
    <row r="360" spans="1:7" ht="16.5">
      <c r="A360" s="1"/>
      <c r="B360" s="1"/>
      <c r="C360" s="1"/>
      <c r="D360" s="1"/>
      <c r="E360" s="1"/>
      <c r="F360" s="1"/>
      <c r="G360" s="1"/>
    </row>
    <row r="361" spans="1:7" ht="16.5">
      <c r="A361" s="1"/>
      <c r="B361" s="1"/>
      <c r="C361" s="1"/>
      <c r="D361" s="1"/>
      <c r="E361" s="1"/>
      <c r="F361" s="1"/>
      <c r="G361" s="1"/>
    </row>
    <row r="362" spans="1:7" ht="16.5">
      <c r="A362" s="1"/>
      <c r="B362" s="1"/>
      <c r="C362" s="1"/>
      <c r="D362" s="1"/>
      <c r="E362" s="1"/>
      <c r="F362" s="1"/>
      <c r="G362" s="1"/>
    </row>
    <row r="363" spans="1:7" ht="16.5">
      <c r="A363" s="1"/>
      <c r="B363" s="1"/>
      <c r="C363" s="1"/>
      <c r="D363" s="1"/>
      <c r="E363" s="1"/>
      <c r="F363" s="1"/>
      <c r="G363" s="1"/>
    </row>
    <row r="364" spans="1:7" ht="16.5">
      <c r="A364" s="1"/>
      <c r="B364" s="1"/>
      <c r="C364" s="1"/>
      <c r="D364" s="1"/>
      <c r="E364" s="1"/>
      <c r="F364" s="1"/>
      <c r="G364" s="1"/>
    </row>
    <row r="365" spans="1:7" ht="16.5">
      <c r="A365" s="1"/>
      <c r="B365" s="1"/>
      <c r="C365" s="1"/>
      <c r="D365" s="1"/>
      <c r="E365" s="1"/>
      <c r="F365" s="1"/>
      <c r="G365" s="1"/>
    </row>
    <row r="366" spans="1:7" ht="16.5">
      <c r="A366" s="1"/>
      <c r="B366" s="1"/>
      <c r="C366" s="1"/>
      <c r="D366" s="1"/>
      <c r="E366" s="1"/>
      <c r="F366" s="1"/>
      <c r="G366" s="1"/>
    </row>
    <row r="367" spans="1:7" ht="16.5">
      <c r="A367" s="1"/>
      <c r="B367" s="1"/>
      <c r="C367" s="1"/>
      <c r="D367" s="1"/>
      <c r="E367" s="1"/>
      <c r="F367" s="1"/>
      <c r="G367" s="1"/>
    </row>
    <row r="368" spans="1:7" ht="16.5">
      <c r="A368" s="1"/>
      <c r="B368" s="1"/>
      <c r="C368" s="1"/>
      <c r="D368" s="1"/>
      <c r="E368" s="1"/>
      <c r="F368" s="1"/>
      <c r="G368" s="1"/>
    </row>
    <row r="369" spans="1:7" ht="16.5">
      <c r="A369" s="1"/>
      <c r="B369" s="1"/>
      <c r="C369" s="1"/>
      <c r="D369" s="1"/>
      <c r="E369" s="1"/>
      <c r="F369" s="1"/>
      <c r="G369" s="1"/>
    </row>
    <row r="370" spans="1:7" ht="16.5">
      <c r="A370" s="1"/>
      <c r="B370" s="1"/>
      <c r="C370" s="1"/>
      <c r="D370" s="1"/>
      <c r="E370" s="1"/>
      <c r="F370" s="1"/>
      <c r="G370" s="1"/>
    </row>
    <row r="371" spans="1:7" ht="16.5">
      <c r="A371" s="1"/>
      <c r="B371" s="1"/>
      <c r="C371" s="1"/>
      <c r="D371" s="1"/>
      <c r="E371" s="1"/>
      <c r="F371" s="1"/>
      <c r="G371" s="1"/>
    </row>
    <row r="372" spans="1:7" ht="16.5">
      <c r="A372" s="1"/>
      <c r="B372" s="1"/>
      <c r="C372" s="1"/>
      <c r="D372" s="1"/>
      <c r="E372" s="1"/>
      <c r="F372" s="1"/>
      <c r="G372" s="1"/>
    </row>
    <row r="373" spans="1:7" ht="16.5">
      <c r="A373" s="1"/>
      <c r="B373" s="1"/>
      <c r="C373" s="1"/>
      <c r="D373" s="1"/>
      <c r="E373" s="1"/>
      <c r="F373" s="1"/>
      <c r="G373" s="1"/>
    </row>
    <row r="374" spans="1:7" ht="16.5">
      <c r="A374" s="1"/>
      <c r="B374" s="1"/>
      <c r="C374" s="1"/>
      <c r="D374" s="1"/>
      <c r="E374" s="1"/>
      <c r="F374" s="1"/>
      <c r="G374" s="1"/>
    </row>
    <row r="375" spans="1:7" ht="16.5">
      <c r="A375" s="1"/>
      <c r="B375" s="1"/>
      <c r="C375" s="1"/>
      <c r="D375" s="1"/>
      <c r="E375" s="1"/>
      <c r="F375" s="1"/>
      <c r="G375" s="1"/>
    </row>
    <row r="376" spans="1:7" ht="16.5">
      <c r="A376" s="1"/>
      <c r="B376" s="1"/>
      <c r="C376" s="1"/>
      <c r="D376" s="1"/>
      <c r="E376" s="1"/>
      <c r="F376" s="1"/>
      <c r="G376" s="1"/>
    </row>
    <row r="377" spans="1:7" ht="16.5">
      <c r="A377" s="1"/>
      <c r="B377" s="1"/>
      <c r="C377" s="1"/>
      <c r="D377" s="1"/>
      <c r="E377" s="1"/>
      <c r="F377" s="1"/>
      <c r="G377" s="1"/>
    </row>
    <row r="378" spans="1:7" ht="16.5">
      <c r="A378" s="1"/>
      <c r="B378" s="1"/>
      <c r="C378" s="1"/>
      <c r="D378" s="1"/>
      <c r="E378" s="1"/>
      <c r="F378" s="1"/>
      <c r="G378" s="1"/>
    </row>
    <row r="379" spans="1:7" ht="16.5">
      <c r="A379" s="1"/>
      <c r="B379" s="1"/>
      <c r="C379" s="1"/>
      <c r="D379" s="1"/>
      <c r="E379" s="1"/>
      <c r="F379" s="1"/>
      <c r="G379" s="1"/>
    </row>
    <row r="380" spans="1:7" ht="16.5">
      <c r="A380" s="1"/>
      <c r="B380" s="1"/>
      <c r="C380" s="1"/>
      <c r="D380" s="1"/>
      <c r="E380" s="1"/>
      <c r="F380" s="1"/>
      <c r="G380" s="1"/>
    </row>
    <row r="381" spans="1:7" ht="16.5">
      <c r="A381" s="1"/>
      <c r="B381" s="1"/>
      <c r="C381" s="1"/>
      <c r="D381" s="1"/>
      <c r="E381" s="1"/>
      <c r="F381" s="1"/>
      <c r="G381" s="1"/>
    </row>
    <row r="382" spans="1:7" ht="16.5">
      <c r="A382" s="1"/>
      <c r="B382" s="1"/>
      <c r="C382" s="1"/>
      <c r="D382" s="1"/>
      <c r="E382" s="1"/>
      <c r="F382" s="1"/>
      <c r="G382" s="1"/>
    </row>
    <row r="383" spans="1:7" ht="16.5">
      <c r="A383" s="1"/>
      <c r="B383" s="1"/>
      <c r="C383" s="1"/>
      <c r="D383" s="1"/>
      <c r="E383" s="1"/>
      <c r="F383" s="1"/>
      <c r="G383" s="1"/>
    </row>
    <row r="384" spans="1:7" ht="16.5">
      <c r="A384" s="1"/>
      <c r="B384" s="1"/>
      <c r="C384" s="1"/>
      <c r="D384" s="1"/>
      <c r="E384" s="1"/>
      <c r="F384" s="1"/>
      <c r="G384" s="1"/>
    </row>
    <row r="385" spans="1:7" ht="16.5">
      <c r="A385" s="1"/>
      <c r="B385" s="1"/>
      <c r="C385" s="1"/>
      <c r="D385" s="1"/>
      <c r="E385" s="1"/>
      <c r="F385" s="1"/>
      <c r="G385" s="1"/>
    </row>
    <row r="386" spans="1:7" ht="16.5">
      <c r="A386" s="1"/>
      <c r="B386" s="1"/>
      <c r="C386" s="1"/>
      <c r="D386" s="1"/>
      <c r="E386" s="1"/>
      <c r="F386" s="1"/>
      <c r="G386" s="1"/>
    </row>
    <row r="387" spans="1:7" ht="16.5">
      <c r="A387" s="1"/>
      <c r="B387" s="1"/>
      <c r="C387" s="1"/>
      <c r="D387" s="1"/>
      <c r="E387" s="1"/>
      <c r="F387" s="1"/>
      <c r="G387" s="1"/>
    </row>
    <row r="388" spans="1:7" ht="16.5">
      <c r="A388" s="1"/>
      <c r="B388" s="1"/>
      <c r="C388" s="1"/>
      <c r="D388" s="1"/>
      <c r="E388" s="1"/>
      <c r="F388" s="1"/>
      <c r="G388" s="1"/>
    </row>
    <row r="389" spans="1:7" ht="16.5">
      <c r="A389" s="1"/>
      <c r="B389" s="1"/>
      <c r="C389" s="1"/>
      <c r="D389" s="1"/>
      <c r="E389" s="1"/>
      <c r="F389" s="1"/>
      <c r="G389" s="1"/>
    </row>
    <row r="390" spans="1:7" ht="16.5">
      <c r="A390" s="1"/>
      <c r="B390" s="1"/>
      <c r="C390" s="1"/>
      <c r="D390" s="1"/>
      <c r="E390" s="1"/>
      <c r="F390" s="1"/>
      <c r="G390" s="1"/>
    </row>
    <row r="391" spans="1:7" ht="16.5">
      <c r="A391" s="1"/>
      <c r="B391" s="1"/>
      <c r="C391" s="1"/>
      <c r="D391" s="1"/>
      <c r="E391" s="1"/>
      <c r="F391" s="1"/>
      <c r="G391" s="1"/>
    </row>
    <row r="392" spans="1:7" ht="16.5">
      <c r="A392" s="1"/>
      <c r="B392" s="1"/>
      <c r="C392" s="1"/>
      <c r="D392" s="1"/>
      <c r="E392" s="1"/>
      <c r="F392" s="1"/>
      <c r="G392" s="1"/>
    </row>
    <row r="393" spans="1:7" ht="16.5">
      <c r="A393" s="1"/>
      <c r="B393" s="1"/>
      <c r="C393" s="1"/>
      <c r="D393" s="1"/>
      <c r="E393" s="1"/>
      <c r="F393" s="1"/>
      <c r="G393" s="1"/>
    </row>
    <row r="394" spans="1:7" ht="16.5">
      <c r="A394" s="1"/>
      <c r="B394" s="1"/>
      <c r="C394" s="1"/>
      <c r="D394" s="1"/>
      <c r="E394" s="1"/>
      <c r="F394" s="1"/>
      <c r="G394" s="1"/>
    </row>
    <row r="395" spans="1:7" ht="16.5">
      <c r="A395" s="1"/>
      <c r="B395" s="1"/>
      <c r="C395" s="1"/>
      <c r="D395" s="1"/>
      <c r="E395" s="1"/>
      <c r="F395" s="1"/>
      <c r="G395" s="1"/>
    </row>
    <row r="396" spans="1:7" ht="16.5">
      <c r="A396" s="1"/>
      <c r="B396" s="1"/>
      <c r="C396" s="1"/>
      <c r="D396" s="1"/>
      <c r="E396" s="1"/>
      <c r="F396" s="1"/>
      <c r="G396" s="1"/>
    </row>
    <row r="397" spans="1:7" ht="16.5">
      <c r="A397" s="1"/>
      <c r="B397" s="1"/>
      <c r="C397" s="1"/>
      <c r="D397" s="1"/>
      <c r="E397" s="1"/>
      <c r="F397" s="1"/>
      <c r="G397" s="1"/>
    </row>
    <row r="398" spans="1:7" ht="16.5">
      <c r="A398" s="1"/>
      <c r="B398" s="1"/>
      <c r="C398" s="1"/>
      <c r="D398" s="1"/>
      <c r="E398" s="1"/>
      <c r="F398" s="1"/>
      <c r="G398" s="1"/>
    </row>
    <row r="399" spans="1:7" ht="16.5">
      <c r="A399" s="1"/>
      <c r="B399" s="1"/>
      <c r="C399" s="1"/>
      <c r="D399" s="1"/>
      <c r="E399" s="1"/>
      <c r="F399" s="1"/>
      <c r="G399" s="1"/>
    </row>
    <row r="400" spans="1:7" ht="16.5">
      <c r="A400" s="1"/>
      <c r="B400" s="1"/>
      <c r="C400" s="1"/>
      <c r="D400" s="1"/>
      <c r="E400" s="1"/>
      <c r="F400" s="1"/>
      <c r="G400" s="1"/>
    </row>
    <row r="401" spans="1:7" ht="16.5">
      <c r="A401" s="1"/>
      <c r="B401" s="1"/>
      <c r="C401" s="1"/>
      <c r="D401" s="1"/>
      <c r="E401" s="1"/>
      <c r="F401" s="1"/>
      <c r="G401" s="1"/>
    </row>
    <row r="402" spans="1:7" ht="16.5">
      <c r="A402" s="1"/>
      <c r="B402" s="1"/>
      <c r="C402" s="1"/>
      <c r="D402" s="1"/>
      <c r="E402" s="1"/>
      <c r="F402" s="1"/>
      <c r="G402" s="1"/>
    </row>
    <row r="403" spans="1:7" ht="16.5">
      <c r="A403" s="1"/>
      <c r="B403" s="1"/>
      <c r="C403" s="1"/>
      <c r="D403" s="1"/>
      <c r="E403" s="1"/>
      <c r="F403" s="1"/>
      <c r="G403" s="1"/>
    </row>
    <row r="404" spans="1:7" ht="16.5">
      <c r="A404" s="1"/>
      <c r="B404" s="1"/>
      <c r="C404" s="1"/>
      <c r="D404" s="1"/>
      <c r="E404" s="1"/>
      <c r="F404" s="1"/>
      <c r="G404" s="1"/>
    </row>
    <row r="405" spans="1:7" ht="16.5">
      <c r="A405" s="1"/>
      <c r="B405" s="1"/>
      <c r="C405" s="1"/>
      <c r="D405" s="1"/>
      <c r="E405" s="1"/>
      <c r="F405" s="1"/>
      <c r="G405" s="1"/>
    </row>
    <row r="406" spans="1:7" ht="16.5">
      <c r="A406" s="1"/>
      <c r="B406" s="1"/>
      <c r="C406" s="1"/>
      <c r="D406" s="1"/>
      <c r="E406" s="1"/>
      <c r="F406" s="1"/>
      <c r="G406" s="1"/>
    </row>
    <row r="407" spans="1:7" ht="16.5">
      <c r="A407" s="1"/>
      <c r="B407" s="1"/>
      <c r="C407" s="1"/>
      <c r="D407" s="1"/>
      <c r="E407" s="1"/>
      <c r="F407" s="1"/>
      <c r="G407" s="1"/>
    </row>
    <row r="408" spans="1:7" ht="16.5">
      <c r="A408" s="1"/>
      <c r="B408" s="1"/>
      <c r="C408" s="1"/>
      <c r="D408" s="1"/>
      <c r="E408" s="1"/>
      <c r="F408" s="1"/>
      <c r="G408" s="1"/>
    </row>
    <row r="409" spans="1:7" ht="16.5">
      <c r="A409" s="1"/>
      <c r="B409" s="1"/>
      <c r="C409" s="1"/>
      <c r="D409" s="1"/>
      <c r="E409" s="1"/>
      <c r="F409" s="1"/>
      <c r="G409" s="1"/>
    </row>
    <row r="410" spans="1:7" ht="16.5">
      <c r="A410" s="1"/>
      <c r="B410" s="1"/>
      <c r="C410" s="1"/>
      <c r="D410" s="1"/>
      <c r="E410" s="1"/>
      <c r="F410" s="1"/>
      <c r="G410" s="1"/>
    </row>
    <row r="411" spans="1:7" ht="16.5">
      <c r="A411" s="1"/>
      <c r="B411" s="1"/>
      <c r="C411" s="1"/>
      <c r="D411" s="1"/>
      <c r="E411" s="1"/>
      <c r="F411" s="1"/>
      <c r="G411" s="1"/>
    </row>
    <row r="412" spans="1:7" ht="16.5">
      <c r="A412" s="1"/>
      <c r="B412" s="1"/>
      <c r="C412" s="1"/>
      <c r="D412" s="1"/>
      <c r="E412" s="1"/>
      <c r="F412" s="1"/>
      <c r="G412" s="1"/>
    </row>
    <row r="413" spans="1:7" ht="16.5">
      <c r="A413" s="1"/>
      <c r="B413" s="1"/>
      <c r="C413" s="1"/>
      <c r="D413" s="1"/>
      <c r="E413" s="1"/>
      <c r="F413" s="1"/>
      <c r="G413" s="1"/>
    </row>
    <row r="414" spans="1:7" ht="16.5">
      <c r="A414" s="1"/>
      <c r="B414" s="1"/>
      <c r="C414" s="1"/>
      <c r="D414" s="1"/>
      <c r="E414" s="1"/>
      <c r="F414" s="1"/>
      <c r="G414" s="1"/>
    </row>
    <row r="415" spans="1:7" ht="16.5">
      <c r="A415" s="1"/>
      <c r="B415" s="1"/>
      <c r="C415" s="1"/>
      <c r="D415" s="1"/>
      <c r="E415" s="1"/>
      <c r="F415" s="1"/>
      <c r="G415" s="1"/>
    </row>
    <row r="416" spans="1:7" ht="16.5">
      <c r="A416" s="1"/>
      <c r="B416" s="1"/>
      <c r="C416" s="1"/>
      <c r="D416" s="1"/>
      <c r="E416" s="1"/>
      <c r="F416" s="1"/>
      <c r="G416" s="1"/>
    </row>
    <row r="417" spans="1:7" ht="16.5">
      <c r="A417" s="1"/>
      <c r="B417" s="1"/>
      <c r="C417" s="1"/>
      <c r="D417" s="1"/>
      <c r="E417" s="1"/>
      <c r="F417" s="1"/>
      <c r="G417" s="1"/>
    </row>
    <row r="418" spans="1:7" ht="16.5">
      <c r="A418" s="1"/>
      <c r="B418" s="1"/>
      <c r="C418" s="1"/>
      <c r="D418" s="1"/>
      <c r="E418" s="1"/>
      <c r="F418" s="1"/>
      <c r="G418" s="1"/>
    </row>
    <row r="419" spans="1:7" ht="16.5">
      <c r="A419" s="1"/>
      <c r="B419" s="1"/>
      <c r="C419" s="1"/>
      <c r="D419" s="1"/>
      <c r="E419" s="1"/>
      <c r="F419" s="1"/>
      <c r="G419" s="1"/>
    </row>
    <row r="420" spans="1:7" ht="16.5">
      <c r="A420" s="1"/>
      <c r="B420" s="1"/>
      <c r="C420" s="1"/>
      <c r="D420" s="1"/>
      <c r="E420" s="1"/>
      <c r="F420" s="1"/>
      <c r="G420" s="1"/>
    </row>
    <row r="421" spans="1:7" ht="16.5">
      <c r="A421" s="1"/>
      <c r="B421" s="1"/>
      <c r="C421" s="1"/>
      <c r="D421" s="1"/>
      <c r="E421" s="1"/>
      <c r="F421" s="1"/>
      <c r="G421" s="1"/>
    </row>
    <row r="422" spans="1:7" ht="16.5">
      <c r="A422" s="1"/>
      <c r="B422" s="1"/>
      <c r="C422" s="1"/>
      <c r="D422" s="1"/>
      <c r="E422" s="1"/>
      <c r="F422" s="1"/>
      <c r="G422" s="1"/>
    </row>
    <row r="423" spans="1:7" ht="16.5">
      <c r="A423" s="1"/>
      <c r="B423" s="1"/>
      <c r="C423" s="1"/>
      <c r="D423" s="1"/>
      <c r="E423" s="1"/>
      <c r="F423" s="1"/>
      <c r="G423" s="1"/>
    </row>
    <row r="424" spans="1:7" ht="16.5">
      <c r="A424" s="1"/>
      <c r="B424" s="1"/>
      <c r="C424" s="1"/>
      <c r="D424" s="1"/>
      <c r="E424" s="1"/>
      <c r="F424" s="1"/>
      <c r="G424" s="1"/>
    </row>
    <row r="425" spans="1:7" ht="16.5">
      <c r="A425" s="1"/>
      <c r="B425" s="1"/>
      <c r="C425" s="1"/>
      <c r="D425" s="1"/>
      <c r="E425" s="1"/>
      <c r="F425" s="1"/>
      <c r="G425" s="1"/>
    </row>
    <row r="426" spans="1:7" ht="16.5">
      <c r="A426" s="1"/>
      <c r="B426" s="1"/>
      <c r="C426" s="1"/>
      <c r="D426" s="1"/>
      <c r="E426" s="1"/>
      <c r="F426" s="1"/>
      <c r="G426" s="1"/>
    </row>
    <row r="427" spans="1:7" ht="16.5">
      <c r="A427" s="1"/>
      <c r="B427" s="1"/>
      <c r="C427" s="1"/>
      <c r="D427" s="1"/>
      <c r="E427" s="1"/>
      <c r="F427" s="1"/>
      <c r="G427" s="1"/>
    </row>
    <row r="428" spans="1:7" ht="16.5">
      <c r="A428" s="1"/>
      <c r="B428" s="1"/>
      <c r="C428" s="1"/>
      <c r="D428" s="1"/>
      <c r="E428" s="1"/>
      <c r="F428" s="1"/>
      <c r="G428" s="1"/>
    </row>
    <row r="429" spans="1:7" ht="16.5">
      <c r="A429" s="1"/>
      <c r="B429" s="1"/>
      <c r="C429" s="1"/>
      <c r="D429" s="1"/>
      <c r="E429" s="1"/>
      <c r="F429" s="1"/>
      <c r="G429" s="1"/>
    </row>
    <row r="430" spans="1:7" ht="16.5">
      <c r="A430" s="1"/>
      <c r="B430" s="1"/>
      <c r="C430" s="1"/>
      <c r="D430" s="1"/>
      <c r="E430" s="1"/>
      <c r="F430" s="1"/>
      <c r="G430" s="1"/>
    </row>
    <row r="431" spans="1:7" ht="16.5">
      <c r="A431" s="1"/>
      <c r="B431" s="1"/>
      <c r="C431" s="1"/>
      <c r="D431" s="1"/>
      <c r="E431" s="1"/>
      <c r="F431" s="1"/>
      <c r="G431" s="1"/>
    </row>
    <row r="432" spans="1:7" ht="16.5">
      <c r="A432" s="1"/>
      <c r="B432" s="1"/>
      <c r="C432" s="1"/>
      <c r="D432" s="1"/>
      <c r="E432" s="1"/>
      <c r="F432" s="1"/>
      <c r="G432" s="1"/>
    </row>
    <row r="433" spans="1:7" ht="16.5">
      <c r="A433" s="1"/>
      <c r="B433" s="1"/>
      <c r="C433" s="1"/>
      <c r="D433" s="1"/>
      <c r="E433" s="1"/>
      <c r="F433" s="1"/>
      <c r="G433" s="1"/>
    </row>
    <row r="434" spans="1:7" ht="16.5">
      <c r="A434" s="1"/>
      <c r="B434" s="1"/>
      <c r="C434" s="1"/>
      <c r="D434" s="1"/>
      <c r="E434" s="1"/>
      <c r="F434" s="1"/>
      <c r="G434" s="1"/>
    </row>
    <row r="435" spans="1:7" ht="16.5">
      <c r="A435" s="1"/>
      <c r="B435" s="1"/>
      <c r="C435" s="1"/>
      <c r="D435" s="1"/>
      <c r="E435" s="1"/>
      <c r="F435" s="1"/>
      <c r="G435" s="1"/>
    </row>
    <row r="436" spans="1:7" ht="16.5">
      <c r="A436" s="1"/>
      <c r="B436" s="1"/>
      <c r="C436" s="1"/>
      <c r="D436" s="1"/>
      <c r="E436" s="1"/>
      <c r="F436" s="1"/>
      <c r="G436" s="1"/>
    </row>
    <row r="437" spans="1:7" ht="16.5">
      <c r="A437" s="1"/>
      <c r="B437" s="1"/>
      <c r="C437" s="1"/>
      <c r="D437" s="1"/>
      <c r="E437" s="1"/>
      <c r="F437" s="1"/>
      <c r="G437" s="1"/>
    </row>
    <row r="438" spans="1:7" ht="16.5">
      <c r="A438" s="1"/>
      <c r="B438" s="1"/>
      <c r="C438" s="1"/>
      <c r="D438" s="1"/>
      <c r="E438" s="1"/>
      <c r="F438" s="1"/>
      <c r="G438" s="1"/>
    </row>
    <row r="439" spans="1:7" ht="16.5">
      <c r="A439" s="1"/>
      <c r="B439" s="1"/>
      <c r="C439" s="1"/>
      <c r="D439" s="1"/>
      <c r="E439" s="1"/>
      <c r="F439" s="1"/>
      <c r="G439" s="1"/>
    </row>
    <row r="440" spans="1:7" ht="16.5">
      <c r="A440" s="1"/>
      <c r="B440" s="1"/>
      <c r="C440" s="1"/>
      <c r="D440" s="1"/>
      <c r="E440" s="1"/>
      <c r="F440" s="1"/>
      <c r="G440" s="1"/>
    </row>
    <row r="441" spans="1:7" ht="16.5">
      <c r="A441" s="1"/>
      <c r="B441" s="1"/>
      <c r="C441" s="1"/>
      <c r="D441" s="1"/>
      <c r="E441" s="1"/>
      <c r="F441" s="1"/>
      <c r="G441" s="1"/>
    </row>
    <row r="442" spans="1:7" ht="16.5">
      <c r="A442" s="1"/>
      <c r="B442" s="1"/>
      <c r="C442" s="1"/>
      <c r="D442" s="1"/>
      <c r="E442" s="1"/>
      <c r="F442" s="1"/>
      <c r="G442" s="1"/>
    </row>
    <row r="443" spans="1:7" ht="16.5">
      <c r="A443" s="1"/>
      <c r="B443" s="1"/>
      <c r="C443" s="1"/>
      <c r="D443" s="1"/>
      <c r="E443" s="1"/>
      <c r="F443" s="1"/>
      <c r="G443" s="1"/>
    </row>
    <row r="444" spans="1:7" ht="16.5">
      <c r="A444" s="1"/>
      <c r="B444" s="1"/>
      <c r="C444" s="1"/>
      <c r="D444" s="1"/>
      <c r="E444" s="1"/>
      <c r="F444" s="1"/>
      <c r="G444" s="1"/>
    </row>
    <row r="445" spans="1:7" ht="16.5">
      <c r="A445" s="1"/>
      <c r="B445" s="1"/>
      <c r="C445" s="1"/>
      <c r="D445" s="1"/>
      <c r="E445" s="1"/>
      <c r="F445" s="1"/>
      <c r="G445" s="1"/>
    </row>
    <row r="446" spans="1:7" ht="16.5">
      <c r="A446" s="1"/>
      <c r="B446" s="1"/>
      <c r="C446" s="1"/>
      <c r="D446" s="1"/>
      <c r="E446" s="1"/>
      <c r="F446" s="1"/>
      <c r="G446" s="1"/>
    </row>
    <row r="447" spans="1:7" ht="16.5">
      <c r="A447" s="1"/>
      <c r="B447" s="1"/>
      <c r="C447" s="1"/>
      <c r="D447" s="1"/>
      <c r="E447" s="1"/>
      <c r="F447" s="1"/>
      <c r="G447" s="1"/>
    </row>
    <row r="448" spans="1:7" ht="16.5">
      <c r="A448" s="1"/>
      <c r="B448" s="1"/>
      <c r="C448" s="1"/>
      <c r="D448" s="1"/>
      <c r="E448" s="1"/>
      <c r="F448" s="1"/>
      <c r="G448" s="1"/>
    </row>
  </sheetData>
  <mergeCells count="5">
    <mergeCell ref="C2:D2"/>
    <mergeCell ref="A24:E24"/>
    <mergeCell ref="A2:A3"/>
    <mergeCell ref="B2:B3"/>
    <mergeCell ref="E2:E3"/>
  </mergeCells>
  <pageMargins left="0.69930555555555596" right="0.69930555555555596"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O433"/>
  <sheetViews>
    <sheetView zoomScale="110" zoomScaleNormal="110" workbookViewId="0">
      <selection activeCell="F6" sqref="F6"/>
    </sheetView>
  </sheetViews>
  <sheetFormatPr defaultColWidth="9" defaultRowHeight="15"/>
  <cols>
    <col min="1" max="1" width="25" customWidth="1"/>
    <col min="2" max="2" width="8.7109375" customWidth="1"/>
    <col min="3" max="3" width="9.5703125" customWidth="1"/>
    <col min="4" max="4" width="8.42578125" customWidth="1"/>
    <col min="5" max="5" width="5.85546875" customWidth="1"/>
    <col min="6" max="6" width="11.5703125" customWidth="1"/>
    <col min="8" max="8" width="14.5703125" customWidth="1"/>
    <col min="9" max="9" width="11.5703125" customWidth="1"/>
  </cols>
  <sheetData>
    <row r="1" spans="1:15" ht="15" customHeight="1">
      <c r="A1" s="1272" t="s">
        <v>154</v>
      </c>
      <c r="B1" s="1272"/>
      <c r="C1" s="1272"/>
      <c r="D1" s="1272"/>
      <c r="E1" s="1272"/>
      <c r="F1" s="240"/>
      <c r="G1" s="1"/>
      <c r="H1" s="1"/>
      <c r="I1" s="1"/>
      <c r="J1" s="1"/>
      <c r="K1" s="1"/>
      <c r="L1" s="1"/>
      <c r="M1" s="1"/>
      <c r="N1" s="1"/>
      <c r="O1" s="1"/>
    </row>
    <row r="2" spans="1:15" ht="15" customHeight="1">
      <c r="A2" s="1273" t="s">
        <v>155</v>
      </c>
      <c r="B2" s="1273"/>
      <c r="C2" s="1273"/>
      <c r="D2" s="1273"/>
      <c r="E2" s="1273"/>
      <c r="F2" s="240"/>
      <c r="G2" s="1"/>
      <c r="H2" s="1"/>
      <c r="I2" s="1"/>
      <c r="J2" s="1"/>
      <c r="K2" s="1"/>
      <c r="L2" s="1"/>
      <c r="M2" s="1"/>
      <c r="N2" s="1"/>
      <c r="O2" s="1"/>
    </row>
    <row r="3" spans="1:15" ht="15" customHeight="1">
      <c r="A3" s="1066"/>
      <c r="B3" s="1066"/>
      <c r="C3" s="1066"/>
      <c r="D3" s="1066"/>
      <c r="E3" s="1066"/>
      <c r="F3" s="240"/>
      <c r="G3" s="1"/>
      <c r="H3" s="1"/>
      <c r="I3" s="1"/>
      <c r="J3" s="1"/>
      <c r="K3" s="1"/>
      <c r="L3" s="1"/>
      <c r="M3" s="1"/>
      <c r="N3" s="1"/>
      <c r="O3" s="1"/>
    </row>
    <row r="4" spans="1:15" ht="15" customHeight="1">
      <c r="A4" s="1274" t="s">
        <v>80</v>
      </c>
      <c r="B4" s="1267" t="s">
        <v>2</v>
      </c>
      <c r="C4" s="1267"/>
      <c r="D4" s="1274" t="s">
        <v>3</v>
      </c>
      <c r="E4" s="1274" t="s">
        <v>156</v>
      </c>
      <c r="F4" s="1"/>
      <c r="G4" s="1"/>
      <c r="H4" s="1"/>
      <c r="I4" s="1"/>
      <c r="J4" s="1"/>
      <c r="K4" s="1"/>
      <c r="L4" s="1"/>
      <c r="M4" s="1"/>
      <c r="N4" s="1"/>
      <c r="O4" s="1"/>
    </row>
    <row r="5" spans="1:15" ht="15" customHeight="1">
      <c r="A5" s="1274"/>
      <c r="B5" s="185" t="s">
        <v>4</v>
      </c>
      <c r="C5" s="185" t="s">
        <v>5</v>
      </c>
      <c r="D5" s="1274"/>
      <c r="E5" s="1274"/>
      <c r="F5" s="1"/>
      <c r="G5" s="1"/>
      <c r="H5" s="1"/>
      <c r="I5" s="1"/>
      <c r="J5" s="1"/>
      <c r="K5" s="1"/>
      <c r="L5" s="1"/>
      <c r="M5" s="1"/>
      <c r="N5" s="1"/>
      <c r="O5" s="1"/>
    </row>
    <row r="6" spans="1:15" ht="30" customHeight="1">
      <c r="A6" s="1184" t="s">
        <v>157</v>
      </c>
      <c r="B6" s="52">
        <f>SUM('8. KU Sex ratio'!B6:B8)</f>
        <v>743830</v>
      </c>
      <c r="C6" s="52">
        <f>SUM('8. KU Sex ratio'!C6:C8)</f>
        <v>689122</v>
      </c>
      <c r="D6" s="52">
        <f>C6+B6</f>
        <v>1432952</v>
      </c>
      <c r="E6" s="1010">
        <f>D6/D9*100</f>
        <v>24.619649750127099</v>
      </c>
      <c r="F6" s="261"/>
      <c r="G6" s="261"/>
      <c r="H6" s="249"/>
      <c r="I6" s="249"/>
      <c r="J6" s="1"/>
      <c r="K6" s="1"/>
      <c r="L6" s="1"/>
      <c r="M6" s="1"/>
      <c r="N6" s="1"/>
      <c r="O6" s="1"/>
    </row>
    <row r="7" spans="1:15" ht="30" customHeight="1">
      <c r="A7" s="1187" t="s">
        <v>158</v>
      </c>
      <c r="B7" s="47">
        <f>SUM('8. KU Sex ratio'!B9:B18)</f>
        <v>1969397</v>
      </c>
      <c r="C7" s="47">
        <f>SUM('8. KU Sex ratio'!C9:C18)</f>
        <v>1933794</v>
      </c>
      <c r="D7" s="47">
        <f>C7+B7</f>
        <v>3903191</v>
      </c>
      <c r="E7" s="1007">
        <f>D7/D9*100</f>
        <v>67.061000876406396</v>
      </c>
      <c r="F7" s="1"/>
      <c r="G7" s="1"/>
      <c r="H7" s="1"/>
      <c r="I7" s="1"/>
      <c r="J7" s="1"/>
      <c r="K7" s="1"/>
      <c r="L7" s="1"/>
      <c r="M7" s="1"/>
      <c r="N7" s="1"/>
      <c r="O7" s="1"/>
    </row>
    <row r="8" spans="1:15" ht="30" customHeight="1">
      <c r="A8" s="1188" t="s">
        <v>159</v>
      </c>
      <c r="B8" s="55">
        <f>SUM('8. KU Sex ratio'!B19:B21)</f>
        <v>209905</v>
      </c>
      <c r="C8" s="55">
        <f>SUM('8. KU Sex ratio'!C19:C21)</f>
        <v>274311</v>
      </c>
      <c r="D8" s="55">
        <f>C8+B8</f>
        <v>484216</v>
      </c>
      <c r="E8" s="1013">
        <f>D8/D9*100</f>
        <v>8.3193493734664798</v>
      </c>
      <c r="F8" s="1"/>
      <c r="G8" s="1"/>
      <c r="H8" s="1"/>
      <c r="I8" s="1"/>
      <c r="J8" s="1"/>
      <c r="K8" s="1"/>
      <c r="L8" s="1"/>
      <c r="M8" s="1"/>
      <c r="N8" s="1"/>
      <c r="O8" s="1"/>
    </row>
    <row r="9" spans="1:15" ht="15" customHeight="1">
      <c r="A9" s="257" t="s">
        <v>125</v>
      </c>
      <c r="B9" s="399">
        <f>SUM(B6:B8)</f>
        <v>2923132</v>
      </c>
      <c r="C9" s="399">
        <f>SUM(C6:C8)</f>
        <v>2897227</v>
      </c>
      <c r="D9" s="399">
        <f>SUM(D6:D8)</f>
        <v>5820359</v>
      </c>
      <c r="E9" s="1067">
        <f>SUM(E6:E8)</f>
        <v>100</v>
      </c>
      <c r="F9" s="249"/>
      <c r="G9" s="1"/>
      <c r="H9" s="249"/>
      <c r="I9" s="249"/>
      <c r="J9" s="1"/>
      <c r="K9" s="1"/>
      <c r="L9" s="1"/>
      <c r="M9" s="1"/>
      <c r="N9" s="1"/>
      <c r="O9" s="1"/>
    </row>
    <row r="10" spans="1:15" ht="9.75" customHeight="1">
      <c r="A10" s="260"/>
      <c r="B10" s="260"/>
      <c r="C10" s="260"/>
      <c r="D10" s="260"/>
      <c r="E10" s="260"/>
      <c r="F10" s="1"/>
      <c r="G10" s="1"/>
      <c r="H10" s="1"/>
      <c r="I10" s="1"/>
      <c r="J10" s="1"/>
      <c r="K10" s="1"/>
      <c r="L10" s="1"/>
      <c r="M10" s="1"/>
      <c r="N10" s="1"/>
      <c r="O10" s="1"/>
    </row>
    <row r="11" spans="1:15" ht="10.5" customHeight="1">
      <c r="A11" s="571" t="s">
        <v>98</v>
      </c>
      <c r="B11" s="1068"/>
      <c r="C11" s="1068"/>
      <c r="D11" s="1068"/>
      <c r="E11" s="38"/>
      <c r="F11" s="1"/>
      <c r="G11" s="1"/>
      <c r="H11" s="1"/>
      <c r="I11" s="1"/>
      <c r="J11" s="1"/>
      <c r="K11" s="1"/>
      <c r="L11" s="1"/>
      <c r="M11" s="1"/>
      <c r="N11" s="1"/>
      <c r="O11" s="1"/>
    </row>
    <row r="12" spans="1:15" ht="16.5">
      <c r="A12" s="1"/>
      <c r="B12" s="1"/>
      <c r="C12" s="1"/>
      <c r="D12" s="1"/>
      <c r="E12" s="1"/>
      <c r="F12" s="1"/>
      <c r="G12" s="1"/>
      <c r="H12" s="1"/>
      <c r="I12" s="1"/>
      <c r="J12" s="1"/>
      <c r="K12" s="1"/>
      <c r="L12" s="1"/>
      <c r="M12" s="1"/>
      <c r="N12" s="1"/>
      <c r="O12" s="1"/>
    </row>
    <row r="13" spans="1:15" ht="16.5">
      <c r="A13" s="1"/>
      <c r="B13" s="1"/>
      <c r="C13" s="1"/>
      <c r="D13" s="1"/>
      <c r="E13" s="1"/>
      <c r="F13" s="1"/>
      <c r="G13" s="1"/>
      <c r="H13" s="1"/>
      <c r="I13" s="1"/>
      <c r="J13" s="1"/>
      <c r="K13" s="1"/>
      <c r="L13" s="1"/>
      <c r="M13" s="1"/>
      <c r="N13" s="1"/>
      <c r="O13" s="1"/>
    </row>
    <row r="14" spans="1:15" ht="16.5">
      <c r="A14" s="1"/>
      <c r="B14" s="1"/>
      <c r="C14" s="1"/>
      <c r="D14" s="1"/>
      <c r="E14" s="1"/>
      <c r="F14" s="1"/>
      <c r="G14" s="1"/>
      <c r="H14" s="1"/>
      <c r="I14" s="1"/>
      <c r="J14" s="1"/>
      <c r="K14" s="1"/>
      <c r="L14" s="1"/>
      <c r="M14" s="1"/>
      <c r="N14" s="1"/>
      <c r="O14" s="1"/>
    </row>
    <row r="15" spans="1:15" ht="16.5">
      <c r="A15" s="1"/>
      <c r="B15" s="1"/>
      <c r="C15" s="1"/>
      <c r="D15" s="1"/>
      <c r="E15" s="1"/>
      <c r="F15" s="1"/>
      <c r="G15" s="1"/>
      <c r="H15" s="1"/>
      <c r="I15" s="1"/>
      <c r="J15" s="1"/>
      <c r="K15" s="1"/>
      <c r="L15" s="1"/>
      <c r="M15" s="1"/>
      <c r="N15" s="1"/>
      <c r="O15" s="1"/>
    </row>
    <row r="16" spans="1:15" ht="16.5">
      <c r="A16" s="1"/>
      <c r="B16" s="1"/>
      <c r="C16" s="1"/>
      <c r="D16" s="1"/>
      <c r="E16" s="1"/>
      <c r="F16" s="1"/>
      <c r="G16" s="1"/>
      <c r="H16" s="1"/>
      <c r="I16" s="1"/>
      <c r="J16" s="1"/>
      <c r="K16" s="1"/>
      <c r="L16" s="1"/>
      <c r="M16" s="1"/>
      <c r="N16" s="1"/>
      <c r="O16" s="1"/>
    </row>
    <row r="17" spans="1:15" ht="16.5">
      <c r="A17" s="1"/>
      <c r="B17" s="1"/>
      <c r="C17" s="1"/>
      <c r="D17" s="1"/>
      <c r="E17" s="1"/>
      <c r="F17" s="1"/>
      <c r="G17" s="1"/>
      <c r="H17" s="1"/>
      <c r="I17" s="1"/>
      <c r="J17" s="1"/>
      <c r="K17" s="1"/>
      <c r="L17" s="1"/>
      <c r="M17" s="1"/>
      <c r="N17" s="1"/>
      <c r="O17" s="1"/>
    </row>
    <row r="18" spans="1:15" ht="16.5">
      <c r="A18" s="1"/>
      <c r="B18" s="1"/>
      <c r="C18" s="1"/>
      <c r="D18" s="1"/>
      <c r="E18" s="1"/>
      <c r="F18" s="1"/>
      <c r="G18" s="1"/>
      <c r="H18" s="1"/>
      <c r="I18" s="1"/>
      <c r="J18" s="1"/>
      <c r="K18" s="1"/>
      <c r="L18" s="1"/>
      <c r="M18" s="1"/>
      <c r="N18" s="1"/>
      <c r="O18" s="1"/>
    </row>
    <row r="19" spans="1:15" ht="16.5">
      <c r="A19" s="1"/>
      <c r="B19" s="1"/>
      <c r="C19" s="1"/>
      <c r="D19" s="1"/>
      <c r="E19" s="1"/>
      <c r="F19" s="1"/>
      <c r="G19" s="1"/>
      <c r="H19" s="1"/>
      <c r="I19" s="1"/>
      <c r="J19" s="1"/>
      <c r="K19" s="1"/>
      <c r="L19" s="1"/>
      <c r="M19" s="1"/>
      <c r="N19" s="1"/>
      <c r="O19" s="1"/>
    </row>
    <row r="20" spans="1:15" ht="16.5">
      <c r="A20" s="1"/>
      <c r="B20" s="1"/>
      <c r="C20" s="1"/>
      <c r="D20" s="1"/>
      <c r="E20" s="1"/>
      <c r="F20" s="1"/>
      <c r="G20" s="1"/>
      <c r="H20" s="1"/>
      <c r="I20" s="1"/>
      <c r="J20" s="1"/>
      <c r="K20" s="1"/>
      <c r="L20" s="1"/>
      <c r="M20" s="1"/>
      <c r="N20" s="1"/>
      <c r="O20" s="1"/>
    </row>
    <row r="21" spans="1:15" ht="16.5">
      <c r="A21" s="1"/>
      <c r="B21" s="1"/>
      <c r="C21" s="1"/>
      <c r="D21" s="1"/>
      <c r="E21" s="1"/>
      <c r="F21" s="1"/>
      <c r="G21" s="1"/>
      <c r="H21" s="1"/>
      <c r="I21" s="1"/>
      <c r="J21" s="1"/>
      <c r="K21" s="1"/>
      <c r="L21" s="1"/>
      <c r="M21" s="1"/>
      <c r="N21" s="1"/>
      <c r="O21" s="1"/>
    </row>
    <row r="22" spans="1:15" ht="16.5">
      <c r="A22" s="1"/>
      <c r="B22" s="1"/>
      <c r="C22" s="1"/>
      <c r="D22" s="1"/>
      <c r="E22" s="1"/>
      <c r="F22" s="1"/>
      <c r="G22" s="1"/>
      <c r="H22" s="1"/>
      <c r="I22" s="1"/>
      <c r="J22" s="1"/>
      <c r="K22" s="1"/>
      <c r="L22" s="1"/>
      <c r="M22" s="1"/>
      <c r="N22" s="1"/>
      <c r="O22" s="1"/>
    </row>
    <row r="23" spans="1:15" ht="16.5">
      <c r="A23" s="1"/>
      <c r="B23" s="1"/>
      <c r="C23" s="1"/>
      <c r="D23" s="1"/>
      <c r="E23" s="1"/>
      <c r="F23" s="1"/>
      <c r="G23" s="1"/>
      <c r="H23" s="1"/>
      <c r="I23" s="1"/>
      <c r="J23" s="1"/>
      <c r="K23" s="1"/>
      <c r="L23" s="1"/>
      <c r="M23" s="1"/>
      <c r="N23" s="1"/>
      <c r="O23" s="1"/>
    </row>
    <row r="24" spans="1:15" ht="16.5">
      <c r="A24" s="1"/>
      <c r="B24" s="1"/>
      <c r="C24" s="1"/>
      <c r="D24" s="1"/>
      <c r="E24" s="1"/>
      <c r="F24" s="1"/>
      <c r="G24" s="1"/>
      <c r="H24" s="1"/>
      <c r="I24" s="1"/>
      <c r="J24" s="1"/>
      <c r="K24" s="1"/>
      <c r="L24" s="1"/>
      <c r="M24" s="1"/>
      <c r="N24" s="1"/>
      <c r="O24" s="1"/>
    </row>
    <row r="25" spans="1:15" ht="16.5">
      <c r="A25" s="1"/>
      <c r="B25" s="1"/>
      <c r="C25" s="1"/>
      <c r="D25" s="1"/>
      <c r="E25" s="1"/>
      <c r="F25" s="1"/>
      <c r="G25" s="1"/>
      <c r="H25" s="1"/>
      <c r="I25" s="1"/>
      <c r="J25" s="1"/>
      <c r="K25" s="1"/>
      <c r="L25" s="1"/>
      <c r="M25" s="1"/>
      <c r="N25" s="1"/>
      <c r="O25" s="1"/>
    </row>
    <row r="26" spans="1:15" ht="16.5">
      <c r="A26" s="1"/>
      <c r="B26" s="1"/>
      <c r="C26" s="1"/>
      <c r="D26" s="1"/>
      <c r="E26" s="1"/>
      <c r="F26" s="1"/>
      <c r="G26" s="1"/>
      <c r="H26" s="1"/>
      <c r="I26" s="1"/>
      <c r="J26" s="1"/>
      <c r="K26" s="1"/>
      <c r="L26" s="1"/>
      <c r="M26" s="1"/>
      <c r="N26" s="1"/>
      <c r="O26" s="1"/>
    </row>
    <row r="27" spans="1:15" ht="16.5">
      <c r="A27" s="1"/>
      <c r="B27" s="1"/>
      <c r="C27" s="1"/>
      <c r="D27" s="1"/>
      <c r="E27" s="1"/>
      <c r="F27" s="1"/>
      <c r="G27" s="1"/>
      <c r="H27" s="1"/>
      <c r="I27" s="1"/>
      <c r="J27" s="1"/>
      <c r="K27" s="1"/>
      <c r="L27" s="1"/>
      <c r="M27" s="1"/>
      <c r="N27" s="1"/>
      <c r="O27" s="1"/>
    </row>
    <row r="28" spans="1:15" ht="16.5">
      <c r="A28" s="1"/>
      <c r="B28" s="1"/>
      <c r="C28" s="1"/>
      <c r="D28" s="1"/>
      <c r="E28" s="1"/>
      <c r="F28" s="1"/>
      <c r="G28" s="1"/>
      <c r="H28" s="1"/>
      <c r="I28" s="1"/>
      <c r="J28" s="1"/>
      <c r="K28" s="1"/>
      <c r="L28" s="1"/>
      <c r="M28" s="1"/>
      <c r="N28" s="1"/>
      <c r="O28" s="1"/>
    </row>
    <row r="29" spans="1:15" ht="16.5">
      <c r="A29" s="1"/>
      <c r="B29" s="1"/>
      <c r="C29" s="1"/>
      <c r="D29" s="1"/>
      <c r="E29" s="1"/>
      <c r="F29" s="1"/>
      <c r="G29" s="1"/>
      <c r="H29" s="1"/>
      <c r="I29" s="1"/>
      <c r="J29" s="1"/>
      <c r="K29" s="1"/>
      <c r="L29" s="1"/>
      <c r="M29" s="1"/>
      <c r="N29" s="1"/>
      <c r="O29" s="1"/>
    </row>
    <row r="30" spans="1:15" ht="16.5">
      <c r="A30" s="1"/>
      <c r="B30" s="1"/>
      <c r="C30" s="1"/>
      <c r="D30" s="1"/>
      <c r="E30" s="1"/>
      <c r="F30" s="1"/>
      <c r="G30" s="1"/>
      <c r="H30" s="1"/>
      <c r="I30" s="1"/>
      <c r="J30" s="1"/>
      <c r="K30" s="1"/>
      <c r="L30" s="1"/>
      <c r="M30" s="1"/>
      <c r="N30" s="1"/>
      <c r="O30" s="1"/>
    </row>
    <row r="31" spans="1:15" ht="16.5">
      <c r="A31" s="1"/>
      <c r="B31" s="1"/>
      <c r="C31" s="1"/>
      <c r="D31" s="1"/>
      <c r="E31" s="1"/>
      <c r="F31" s="1"/>
      <c r="G31" s="1"/>
      <c r="H31" s="1"/>
      <c r="I31" s="1"/>
      <c r="J31" s="1"/>
      <c r="K31" s="1"/>
      <c r="L31" s="1"/>
      <c r="M31" s="1"/>
      <c r="N31" s="1"/>
      <c r="O31" s="1"/>
    </row>
    <row r="32" spans="1:15" ht="16.5">
      <c r="A32" s="1"/>
      <c r="B32" s="1"/>
      <c r="C32" s="1"/>
      <c r="D32" s="1"/>
      <c r="E32" s="1"/>
      <c r="F32" s="1"/>
      <c r="G32" s="1"/>
      <c r="H32" s="1"/>
      <c r="I32" s="1"/>
      <c r="J32" s="1"/>
      <c r="K32" s="1"/>
      <c r="L32" s="1"/>
      <c r="M32" s="1"/>
      <c r="N32" s="1"/>
      <c r="O32" s="1"/>
    </row>
    <row r="33" spans="1:15" ht="16.5">
      <c r="A33" s="1"/>
      <c r="B33" s="1"/>
      <c r="C33" s="1"/>
      <c r="D33" s="1"/>
      <c r="E33" s="1"/>
      <c r="F33" s="1"/>
      <c r="G33" s="1"/>
      <c r="H33" s="1"/>
      <c r="I33" s="1"/>
      <c r="J33" s="1"/>
      <c r="K33" s="1"/>
      <c r="L33" s="1"/>
      <c r="M33" s="1"/>
      <c r="N33" s="1"/>
      <c r="O33" s="1"/>
    </row>
    <row r="34" spans="1:15" ht="16.5">
      <c r="A34" s="1"/>
      <c r="B34" s="1"/>
      <c r="C34" s="1"/>
      <c r="D34" s="1"/>
      <c r="E34" s="1"/>
      <c r="F34" s="1"/>
      <c r="G34" s="1"/>
      <c r="H34" s="1"/>
      <c r="I34" s="1"/>
      <c r="J34" s="1"/>
      <c r="K34" s="1"/>
      <c r="L34" s="1"/>
      <c r="M34" s="1"/>
      <c r="N34" s="1"/>
      <c r="O34" s="1"/>
    </row>
    <row r="35" spans="1:15" ht="16.5">
      <c r="A35" s="1"/>
      <c r="B35" s="1"/>
      <c r="C35" s="1"/>
      <c r="D35" s="1"/>
      <c r="E35" s="1"/>
      <c r="F35" s="1"/>
      <c r="G35" s="1"/>
      <c r="H35" s="1"/>
      <c r="I35" s="1"/>
      <c r="J35" s="1"/>
      <c r="K35" s="1"/>
      <c r="L35" s="1"/>
      <c r="M35" s="1"/>
      <c r="N35" s="1"/>
      <c r="O35" s="1"/>
    </row>
    <row r="36" spans="1:15" ht="16.5">
      <c r="A36" s="1"/>
      <c r="B36" s="1"/>
      <c r="C36" s="1"/>
      <c r="D36" s="1"/>
      <c r="E36" s="1"/>
      <c r="F36" s="1"/>
      <c r="G36" s="1"/>
      <c r="H36" s="1"/>
      <c r="I36" s="1"/>
      <c r="J36" s="1"/>
      <c r="K36" s="1"/>
      <c r="L36" s="1"/>
      <c r="M36" s="1"/>
      <c r="N36" s="1"/>
      <c r="O36" s="1"/>
    </row>
    <row r="37" spans="1:15" ht="16.5">
      <c r="A37" s="1"/>
      <c r="B37" s="1"/>
      <c r="C37" s="1"/>
      <c r="D37" s="1"/>
      <c r="E37" s="1"/>
      <c r="F37" s="1"/>
      <c r="G37" s="1"/>
      <c r="H37" s="1"/>
      <c r="I37" s="1"/>
      <c r="J37" s="1"/>
      <c r="K37" s="1"/>
      <c r="L37" s="1"/>
      <c r="M37" s="1"/>
      <c r="N37" s="1"/>
      <c r="O37" s="1"/>
    </row>
    <row r="38" spans="1:15" ht="16.5">
      <c r="A38" s="1"/>
      <c r="B38" s="1"/>
      <c r="C38" s="1"/>
      <c r="D38" s="1"/>
      <c r="E38" s="1"/>
      <c r="F38" s="1"/>
      <c r="G38" s="1"/>
      <c r="H38" s="1"/>
      <c r="I38" s="1"/>
      <c r="J38" s="1"/>
      <c r="K38" s="1"/>
      <c r="L38" s="1"/>
      <c r="M38" s="1"/>
      <c r="N38" s="1"/>
      <c r="O38" s="1"/>
    </row>
    <row r="39" spans="1:15" ht="16.5">
      <c r="A39" s="1"/>
      <c r="B39" s="1"/>
      <c r="C39" s="1"/>
      <c r="D39" s="1"/>
      <c r="E39" s="1"/>
      <c r="F39" s="1"/>
      <c r="G39" s="1"/>
      <c r="H39" s="1"/>
      <c r="I39" s="1"/>
      <c r="J39" s="1"/>
      <c r="K39" s="1"/>
      <c r="L39" s="1"/>
      <c r="M39" s="1"/>
      <c r="N39" s="1"/>
      <c r="O39" s="1"/>
    </row>
    <row r="40" spans="1:15" ht="16.5">
      <c r="A40" s="1"/>
      <c r="B40" s="1"/>
      <c r="C40" s="1"/>
      <c r="D40" s="1"/>
      <c r="E40" s="1"/>
      <c r="F40" s="1"/>
      <c r="G40" s="1"/>
      <c r="H40" s="1"/>
      <c r="I40" s="1"/>
      <c r="J40" s="1"/>
      <c r="K40" s="1"/>
      <c r="L40" s="1"/>
      <c r="M40" s="1"/>
      <c r="N40" s="1"/>
      <c r="O40" s="1"/>
    </row>
    <row r="41" spans="1:15" ht="16.5">
      <c r="A41" s="1"/>
      <c r="B41" s="1"/>
      <c r="C41" s="1"/>
      <c r="D41" s="1"/>
      <c r="E41" s="1"/>
      <c r="F41" s="1"/>
      <c r="G41" s="1"/>
      <c r="H41" s="1"/>
      <c r="I41" s="1"/>
      <c r="J41" s="1"/>
      <c r="K41" s="1"/>
      <c r="L41" s="1"/>
      <c r="M41" s="1"/>
      <c r="N41" s="1"/>
      <c r="O41" s="1"/>
    </row>
    <row r="42" spans="1:15" ht="16.5">
      <c r="A42" s="1"/>
      <c r="B42" s="1"/>
      <c r="C42" s="1"/>
      <c r="D42" s="1"/>
      <c r="E42" s="1"/>
      <c r="F42" s="1"/>
      <c r="G42" s="1"/>
      <c r="H42" s="1"/>
      <c r="I42" s="1"/>
      <c r="J42" s="1"/>
      <c r="K42" s="1"/>
      <c r="L42" s="1"/>
      <c r="M42" s="1"/>
      <c r="N42" s="1"/>
      <c r="O42" s="1"/>
    </row>
    <row r="43" spans="1:15" ht="16.5">
      <c r="A43" s="1"/>
      <c r="B43" s="1"/>
      <c r="C43" s="1"/>
      <c r="D43" s="1"/>
      <c r="E43" s="1"/>
      <c r="F43" s="1"/>
      <c r="G43" s="1"/>
      <c r="H43" s="1"/>
      <c r="I43" s="1"/>
      <c r="J43" s="1"/>
      <c r="K43" s="1"/>
      <c r="L43" s="1"/>
      <c r="M43" s="1"/>
      <c r="N43" s="1"/>
      <c r="O43" s="1"/>
    </row>
    <row r="44" spans="1:15" ht="16.5">
      <c r="A44" s="1"/>
      <c r="B44" s="1"/>
      <c r="C44" s="1"/>
      <c r="D44" s="1"/>
      <c r="E44" s="1"/>
      <c r="F44" s="1"/>
      <c r="G44" s="1"/>
      <c r="H44" s="1"/>
      <c r="I44" s="1"/>
      <c r="J44" s="1"/>
      <c r="K44" s="1"/>
      <c r="L44" s="1"/>
      <c r="M44" s="1"/>
      <c r="N44" s="1"/>
      <c r="O44" s="1"/>
    </row>
    <row r="45" spans="1:15" ht="16.5">
      <c r="A45" s="1"/>
      <c r="B45" s="1"/>
      <c r="C45" s="1"/>
      <c r="D45" s="1"/>
      <c r="E45" s="1"/>
      <c r="F45" s="1"/>
      <c r="G45" s="1"/>
      <c r="H45" s="1"/>
      <c r="I45" s="1"/>
      <c r="J45" s="1"/>
      <c r="K45" s="1"/>
      <c r="L45" s="1"/>
      <c r="M45" s="1"/>
      <c r="N45" s="1"/>
      <c r="O45" s="1"/>
    </row>
    <row r="46" spans="1:15" ht="16.5">
      <c r="A46" s="1"/>
      <c r="B46" s="1"/>
      <c r="C46" s="1"/>
      <c r="D46" s="1"/>
      <c r="E46" s="1"/>
      <c r="F46" s="1"/>
      <c r="G46" s="1"/>
      <c r="H46" s="1"/>
      <c r="I46" s="1"/>
      <c r="J46" s="1"/>
      <c r="K46" s="1"/>
      <c r="L46" s="1"/>
      <c r="M46" s="1"/>
      <c r="N46" s="1"/>
      <c r="O46" s="1"/>
    </row>
    <row r="47" spans="1:15" ht="16.5">
      <c r="A47" s="1"/>
      <c r="B47" s="1"/>
      <c r="C47" s="1"/>
      <c r="D47" s="1"/>
      <c r="E47" s="1"/>
      <c r="F47" s="1"/>
      <c r="G47" s="1"/>
      <c r="H47" s="1"/>
      <c r="I47" s="1"/>
      <c r="J47" s="1"/>
      <c r="K47" s="1"/>
      <c r="L47" s="1"/>
      <c r="M47" s="1"/>
      <c r="N47" s="1"/>
      <c r="O47" s="1"/>
    </row>
    <row r="48" spans="1:15" ht="16.5">
      <c r="A48" s="1"/>
      <c r="B48" s="1"/>
      <c r="C48" s="1"/>
      <c r="D48" s="1"/>
      <c r="E48" s="1"/>
      <c r="F48" s="1"/>
      <c r="G48" s="1"/>
      <c r="H48" s="1"/>
      <c r="I48" s="1"/>
      <c r="J48" s="1"/>
      <c r="K48" s="1"/>
      <c r="L48" s="1"/>
      <c r="M48" s="1"/>
      <c r="N48" s="1"/>
      <c r="O48" s="1"/>
    </row>
    <row r="49" spans="1:15" ht="16.5">
      <c r="A49" s="1"/>
      <c r="B49" s="1"/>
      <c r="C49" s="1"/>
      <c r="D49" s="1"/>
      <c r="E49" s="1"/>
      <c r="F49" s="1"/>
      <c r="G49" s="1"/>
      <c r="H49" s="1"/>
      <c r="I49" s="1"/>
      <c r="J49" s="1"/>
      <c r="K49" s="1"/>
      <c r="L49" s="1"/>
      <c r="M49" s="1"/>
      <c r="N49" s="1"/>
      <c r="O49" s="1"/>
    </row>
    <row r="50" spans="1:15" ht="16.5">
      <c r="A50" s="1"/>
      <c r="B50" s="1"/>
      <c r="C50" s="1"/>
      <c r="D50" s="1"/>
      <c r="E50" s="1"/>
      <c r="F50" s="1"/>
      <c r="G50" s="1"/>
      <c r="H50" s="1"/>
      <c r="I50" s="1"/>
      <c r="J50" s="1"/>
      <c r="K50" s="1"/>
      <c r="L50" s="1"/>
      <c r="M50" s="1"/>
      <c r="N50" s="1"/>
      <c r="O50" s="1"/>
    </row>
    <row r="51" spans="1:15" ht="16.5">
      <c r="A51" s="1"/>
      <c r="B51" s="1"/>
      <c r="C51" s="1"/>
      <c r="D51" s="1"/>
      <c r="E51" s="1"/>
      <c r="F51" s="1"/>
      <c r="G51" s="1"/>
      <c r="H51" s="1"/>
      <c r="I51" s="1"/>
      <c r="J51" s="1"/>
      <c r="K51" s="1"/>
      <c r="L51" s="1"/>
      <c r="M51" s="1"/>
      <c r="N51" s="1"/>
      <c r="O51" s="1"/>
    </row>
    <row r="52" spans="1:15" ht="16.5">
      <c r="A52" s="1"/>
      <c r="B52" s="1"/>
      <c r="C52" s="1"/>
      <c r="D52" s="1"/>
      <c r="E52" s="1"/>
      <c r="F52" s="1"/>
      <c r="G52" s="1"/>
      <c r="H52" s="1"/>
      <c r="I52" s="1"/>
      <c r="J52" s="1"/>
      <c r="K52" s="1"/>
      <c r="L52" s="1"/>
      <c r="M52" s="1"/>
      <c r="N52" s="1"/>
      <c r="O52" s="1"/>
    </row>
    <row r="53" spans="1:15" ht="16.5">
      <c r="A53" s="1"/>
      <c r="B53" s="1"/>
      <c r="C53" s="1"/>
      <c r="D53" s="1"/>
      <c r="E53" s="1"/>
      <c r="F53" s="1"/>
      <c r="G53" s="1"/>
      <c r="H53" s="1"/>
      <c r="I53" s="1"/>
      <c r="J53" s="1"/>
      <c r="K53" s="1"/>
      <c r="L53" s="1"/>
      <c r="M53" s="1"/>
      <c r="N53" s="1"/>
      <c r="O53" s="1"/>
    </row>
    <row r="54" spans="1:15" ht="16.5">
      <c r="A54" s="1"/>
      <c r="B54" s="1"/>
      <c r="C54" s="1"/>
      <c r="D54" s="1"/>
      <c r="E54" s="1"/>
      <c r="F54" s="1"/>
      <c r="G54" s="1"/>
      <c r="H54" s="1"/>
      <c r="I54" s="1"/>
      <c r="J54" s="1"/>
      <c r="K54" s="1"/>
      <c r="L54" s="1"/>
      <c r="M54" s="1"/>
      <c r="N54" s="1"/>
      <c r="O54" s="1"/>
    </row>
    <row r="55" spans="1:15" ht="16.5">
      <c r="A55" s="1"/>
      <c r="B55" s="1"/>
      <c r="C55" s="1"/>
      <c r="D55" s="1"/>
      <c r="E55" s="1"/>
      <c r="F55" s="1"/>
      <c r="G55" s="1"/>
      <c r="H55" s="1"/>
      <c r="I55" s="1"/>
      <c r="J55" s="1"/>
      <c r="K55" s="1"/>
      <c r="L55" s="1"/>
      <c r="M55" s="1"/>
      <c r="N55" s="1"/>
      <c r="O55" s="1"/>
    </row>
    <row r="56" spans="1:15" ht="16.5">
      <c r="A56" s="1"/>
      <c r="B56" s="1"/>
      <c r="C56" s="1"/>
      <c r="D56" s="1"/>
      <c r="E56" s="1"/>
      <c r="F56" s="1"/>
      <c r="G56" s="1"/>
      <c r="H56" s="1"/>
      <c r="I56" s="1"/>
      <c r="J56" s="1"/>
      <c r="K56" s="1"/>
      <c r="L56" s="1"/>
      <c r="M56" s="1"/>
      <c r="N56" s="1"/>
      <c r="O56" s="1"/>
    </row>
    <row r="57" spans="1:15" ht="16.5">
      <c r="A57" s="1"/>
      <c r="B57" s="1"/>
      <c r="C57" s="1"/>
      <c r="D57" s="1"/>
      <c r="E57" s="1"/>
      <c r="F57" s="1"/>
      <c r="G57" s="1"/>
      <c r="H57" s="1"/>
      <c r="I57" s="1"/>
      <c r="J57" s="1"/>
      <c r="K57" s="1"/>
      <c r="L57" s="1"/>
      <c r="M57" s="1"/>
      <c r="N57" s="1"/>
      <c r="O57" s="1"/>
    </row>
    <row r="58" spans="1:15" ht="16.5">
      <c r="A58" s="1"/>
      <c r="B58" s="1"/>
      <c r="C58" s="1"/>
      <c r="D58" s="1"/>
      <c r="E58" s="1"/>
      <c r="F58" s="1"/>
      <c r="G58" s="1"/>
      <c r="H58" s="1"/>
      <c r="I58" s="1"/>
      <c r="J58" s="1"/>
      <c r="K58" s="1"/>
      <c r="L58" s="1"/>
      <c r="M58" s="1"/>
      <c r="N58" s="1"/>
      <c r="O58" s="1"/>
    </row>
    <row r="59" spans="1:15" ht="16.5">
      <c r="A59" s="1"/>
      <c r="B59" s="1"/>
      <c r="C59" s="1"/>
      <c r="D59" s="1"/>
      <c r="E59" s="1"/>
      <c r="F59" s="1"/>
      <c r="G59" s="1"/>
      <c r="H59" s="1"/>
      <c r="I59" s="1"/>
      <c r="J59" s="1"/>
      <c r="K59" s="1"/>
      <c r="L59" s="1"/>
      <c r="M59" s="1"/>
      <c r="N59" s="1"/>
      <c r="O59" s="1"/>
    </row>
    <row r="60" spans="1:15" ht="16.5">
      <c r="A60" s="1"/>
      <c r="B60" s="1"/>
      <c r="C60" s="1"/>
      <c r="D60" s="1"/>
      <c r="E60" s="1"/>
      <c r="F60" s="1"/>
      <c r="G60" s="1"/>
      <c r="H60" s="1"/>
      <c r="I60" s="1"/>
      <c r="J60" s="1"/>
      <c r="K60" s="1"/>
      <c r="L60" s="1"/>
      <c r="M60" s="1"/>
      <c r="N60" s="1"/>
      <c r="O60" s="1"/>
    </row>
    <row r="61" spans="1:15" ht="16.5">
      <c r="A61" s="1"/>
      <c r="B61" s="1"/>
      <c r="C61" s="1"/>
      <c r="D61" s="1"/>
      <c r="E61" s="1"/>
      <c r="F61" s="1"/>
      <c r="G61" s="1"/>
      <c r="H61" s="1"/>
      <c r="I61" s="1"/>
      <c r="J61" s="1"/>
      <c r="K61" s="1"/>
      <c r="L61" s="1"/>
      <c r="M61" s="1"/>
      <c r="N61" s="1"/>
      <c r="O61" s="1"/>
    </row>
    <row r="62" spans="1:15" ht="16.5">
      <c r="A62" s="1"/>
      <c r="B62" s="1"/>
      <c r="C62" s="1"/>
      <c r="D62" s="1"/>
      <c r="E62" s="1"/>
      <c r="F62" s="1"/>
      <c r="G62" s="1"/>
      <c r="H62" s="1"/>
      <c r="I62" s="1"/>
      <c r="J62" s="1"/>
      <c r="K62" s="1"/>
      <c r="L62" s="1"/>
      <c r="M62" s="1"/>
      <c r="N62" s="1"/>
      <c r="O62" s="1"/>
    </row>
    <row r="63" spans="1:15" ht="16.5">
      <c r="A63" s="1"/>
      <c r="B63" s="1"/>
      <c r="C63" s="1"/>
      <c r="D63" s="1"/>
      <c r="E63" s="1"/>
      <c r="F63" s="1"/>
      <c r="G63" s="1"/>
      <c r="H63" s="1"/>
      <c r="I63" s="1"/>
      <c r="J63" s="1"/>
      <c r="K63" s="1"/>
      <c r="L63" s="1"/>
      <c r="M63" s="1"/>
      <c r="N63" s="1"/>
      <c r="O63" s="1"/>
    </row>
    <row r="64" spans="1:15" ht="16.5">
      <c r="A64" s="1"/>
      <c r="B64" s="1"/>
      <c r="C64" s="1"/>
      <c r="D64" s="1"/>
      <c r="E64" s="1"/>
      <c r="F64" s="1"/>
      <c r="G64" s="1"/>
      <c r="H64" s="1"/>
      <c r="I64" s="1"/>
      <c r="J64" s="1"/>
      <c r="K64" s="1"/>
      <c r="L64" s="1"/>
      <c r="M64" s="1"/>
      <c r="N64" s="1"/>
      <c r="O64" s="1"/>
    </row>
    <row r="65" spans="1:15" ht="16.5">
      <c r="A65" s="1"/>
      <c r="B65" s="1"/>
      <c r="C65" s="1"/>
      <c r="D65" s="1"/>
      <c r="E65" s="1"/>
      <c r="F65" s="1"/>
      <c r="G65" s="1"/>
      <c r="H65" s="1"/>
      <c r="I65" s="1"/>
      <c r="J65" s="1"/>
      <c r="K65" s="1"/>
      <c r="L65" s="1"/>
      <c r="M65" s="1"/>
      <c r="N65" s="1"/>
      <c r="O65" s="1"/>
    </row>
    <row r="66" spans="1:15" ht="16.5">
      <c r="A66" s="1"/>
      <c r="B66" s="1"/>
      <c r="C66" s="1"/>
      <c r="D66" s="1"/>
      <c r="E66" s="1"/>
      <c r="F66" s="1"/>
      <c r="G66" s="1"/>
      <c r="H66" s="1"/>
      <c r="I66" s="1"/>
      <c r="J66" s="1"/>
      <c r="K66" s="1"/>
      <c r="L66" s="1"/>
      <c r="M66" s="1"/>
      <c r="N66" s="1"/>
      <c r="O66" s="1"/>
    </row>
    <row r="67" spans="1:15" ht="16.5">
      <c r="A67" s="1"/>
      <c r="B67" s="1"/>
      <c r="C67" s="1"/>
      <c r="D67" s="1"/>
      <c r="E67" s="1"/>
      <c r="F67" s="1"/>
      <c r="G67" s="1"/>
      <c r="H67" s="1"/>
      <c r="I67" s="1"/>
      <c r="J67" s="1"/>
      <c r="K67" s="1"/>
      <c r="L67" s="1"/>
      <c r="M67" s="1"/>
      <c r="N67" s="1"/>
      <c r="O67" s="1"/>
    </row>
    <row r="68" spans="1:15" ht="16.5">
      <c r="A68" s="1"/>
      <c r="B68" s="1"/>
      <c r="C68" s="1"/>
      <c r="D68" s="1"/>
      <c r="E68" s="1"/>
      <c r="F68" s="1"/>
      <c r="G68" s="1"/>
      <c r="H68" s="1"/>
      <c r="I68" s="1"/>
      <c r="J68" s="1"/>
      <c r="K68" s="1"/>
      <c r="L68" s="1"/>
      <c r="M68" s="1"/>
      <c r="N68" s="1"/>
      <c r="O68" s="1"/>
    </row>
    <row r="69" spans="1:15" ht="16.5">
      <c r="A69" s="1"/>
      <c r="B69" s="1"/>
      <c r="C69" s="1"/>
      <c r="D69" s="1"/>
      <c r="E69" s="1"/>
      <c r="F69" s="1"/>
      <c r="G69" s="1"/>
      <c r="H69" s="1"/>
      <c r="I69" s="1"/>
      <c r="J69" s="1"/>
      <c r="K69" s="1"/>
      <c r="L69" s="1"/>
      <c r="M69" s="1"/>
      <c r="N69" s="1"/>
      <c r="O69" s="1"/>
    </row>
    <row r="70" spans="1:15" ht="16.5">
      <c r="A70" s="1"/>
      <c r="B70" s="1"/>
      <c r="C70" s="1"/>
      <c r="D70" s="1"/>
      <c r="E70" s="1"/>
      <c r="F70" s="1"/>
      <c r="G70" s="1"/>
      <c r="H70" s="1"/>
      <c r="I70" s="1"/>
      <c r="J70" s="1"/>
      <c r="K70" s="1"/>
      <c r="L70" s="1"/>
      <c r="M70" s="1"/>
      <c r="N70" s="1"/>
      <c r="O70" s="1"/>
    </row>
    <row r="71" spans="1:15" ht="16.5">
      <c r="A71" s="1"/>
      <c r="B71" s="1"/>
      <c r="C71" s="1"/>
      <c r="D71" s="1"/>
      <c r="E71" s="1"/>
      <c r="F71" s="1"/>
      <c r="G71" s="1"/>
      <c r="H71" s="1"/>
      <c r="I71" s="1"/>
      <c r="J71" s="1"/>
      <c r="K71" s="1"/>
      <c r="L71" s="1"/>
      <c r="M71" s="1"/>
      <c r="N71" s="1"/>
      <c r="O71" s="1"/>
    </row>
    <row r="72" spans="1:15" ht="16.5">
      <c r="A72" s="1"/>
      <c r="B72" s="1"/>
      <c r="C72" s="1"/>
      <c r="D72" s="1"/>
      <c r="E72" s="1"/>
      <c r="F72" s="1"/>
      <c r="G72" s="1"/>
      <c r="H72" s="1"/>
      <c r="I72" s="1"/>
      <c r="J72" s="1"/>
      <c r="K72" s="1"/>
      <c r="L72" s="1"/>
      <c r="M72" s="1"/>
      <c r="N72" s="1"/>
      <c r="O72" s="1"/>
    </row>
    <row r="73" spans="1:15" ht="16.5">
      <c r="A73" s="1"/>
      <c r="B73" s="1"/>
      <c r="C73" s="1"/>
      <c r="D73" s="1"/>
      <c r="E73" s="1"/>
      <c r="F73" s="1"/>
      <c r="G73" s="1"/>
      <c r="H73" s="1"/>
      <c r="I73" s="1"/>
      <c r="J73" s="1"/>
      <c r="K73" s="1"/>
      <c r="L73" s="1"/>
      <c r="M73" s="1"/>
      <c r="N73" s="1"/>
      <c r="O73" s="1"/>
    </row>
    <row r="74" spans="1:15" ht="16.5">
      <c r="A74" s="1"/>
      <c r="B74" s="1"/>
      <c r="C74" s="1"/>
      <c r="D74" s="1"/>
      <c r="E74" s="1"/>
      <c r="F74" s="1"/>
      <c r="G74" s="1"/>
      <c r="H74" s="1"/>
      <c r="I74" s="1"/>
      <c r="J74" s="1"/>
      <c r="K74" s="1"/>
      <c r="L74" s="1"/>
      <c r="M74" s="1"/>
      <c r="N74" s="1"/>
      <c r="O74" s="1"/>
    </row>
    <row r="75" spans="1:15" ht="16.5">
      <c r="A75" s="1"/>
      <c r="B75" s="1"/>
      <c r="C75" s="1"/>
      <c r="D75" s="1"/>
      <c r="E75" s="1"/>
      <c r="F75" s="1"/>
      <c r="G75" s="1"/>
      <c r="H75" s="1"/>
      <c r="I75" s="1"/>
      <c r="J75" s="1"/>
      <c r="K75" s="1"/>
      <c r="L75" s="1"/>
      <c r="M75" s="1"/>
      <c r="N75" s="1"/>
      <c r="O75" s="1"/>
    </row>
    <row r="76" spans="1:15" ht="16.5">
      <c r="A76" s="1"/>
      <c r="B76" s="1"/>
      <c r="C76" s="1"/>
      <c r="D76" s="1"/>
      <c r="E76" s="1"/>
      <c r="F76" s="1"/>
      <c r="G76" s="1"/>
      <c r="H76" s="1"/>
      <c r="I76" s="1"/>
      <c r="J76" s="1"/>
      <c r="K76" s="1"/>
      <c r="L76" s="1"/>
      <c r="M76" s="1"/>
      <c r="N76" s="1"/>
      <c r="O76" s="1"/>
    </row>
    <row r="77" spans="1:15" ht="16.5">
      <c r="A77" s="1"/>
      <c r="B77" s="1"/>
      <c r="C77" s="1"/>
      <c r="D77" s="1"/>
      <c r="E77" s="1"/>
      <c r="F77" s="1"/>
      <c r="G77" s="1"/>
      <c r="H77" s="1"/>
      <c r="I77" s="1"/>
      <c r="J77" s="1"/>
      <c r="K77" s="1"/>
      <c r="L77" s="1"/>
      <c r="M77" s="1"/>
      <c r="N77" s="1"/>
      <c r="O77" s="1"/>
    </row>
    <row r="78" spans="1:15" ht="16.5">
      <c r="A78" s="1"/>
      <c r="B78" s="1"/>
      <c r="C78" s="1"/>
      <c r="D78" s="1"/>
      <c r="E78" s="1"/>
      <c r="F78" s="1"/>
      <c r="G78" s="1"/>
      <c r="H78" s="1"/>
      <c r="I78" s="1"/>
      <c r="J78" s="1"/>
      <c r="K78" s="1"/>
      <c r="L78" s="1"/>
      <c r="M78" s="1"/>
      <c r="N78" s="1"/>
      <c r="O78" s="1"/>
    </row>
    <row r="79" spans="1:15" ht="16.5">
      <c r="A79" s="1"/>
      <c r="B79" s="1"/>
      <c r="C79" s="1"/>
      <c r="D79" s="1"/>
      <c r="E79" s="1"/>
      <c r="F79" s="1"/>
      <c r="G79" s="1"/>
      <c r="H79" s="1"/>
      <c r="I79" s="1"/>
      <c r="J79" s="1"/>
      <c r="K79" s="1"/>
      <c r="L79" s="1"/>
      <c r="M79" s="1"/>
      <c r="N79" s="1"/>
      <c r="O79" s="1"/>
    </row>
    <row r="80" spans="1:15" ht="16.5">
      <c r="A80" s="1"/>
      <c r="B80" s="1"/>
      <c r="C80" s="1"/>
      <c r="D80" s="1"/>
      <c r="E80" s="1"/>
      <c r="F80" s="1"/>
      <c r="G80" s="1"/>
      <c r="H80" s="1"/>
      <c r="I80" s="1"/>
      <c r="J80" s="1"/>
      <c r="K80" s="1"/>
      <c r="L80" s="1"/>
      <c r="M80" s="1"/>
      <c r="N80" s="1"/>
      <c r="O80" s="1"/>
    </row>
    <row r="81" spans="1:15" ht="16.5">
      <c r="A81" s="1"/>
      <c r="B81" s="1"/>
      <c r="C81" s="1"/>
      <c r="D81" s="1"/>
      <c r="E81" s="1"/>
      <c r="F81" s="1"/>
      <c r="G81" s="1"/>
      <c r="H81" s="1"/>
      <c r="I81" s="1"/>
      <c r="J81" s="1"/>
      <c r="K81" s="1"/>
      <c r="L81" s="1"/>
      <c r="M81" s="1"/>
      <c r="N81" s="1"/>
      <c r="O81" s="1"/>
    </row>
    <row r="82" spans="1:15" ht="16.5">
      <c r="A82" s="1"/>
      <c r="B82" s="1"/>
      <c r="C82" s="1"/>
      <c r="D82" s="1"/>
      <c r="E82" s="1"/>
      <c r="F82" s="1"/>
      <c r="G82" s="1"/>
      <c r="H82" s="1"/>
      <c r="I82" s="1"/>
      <c r="J82" s="1"/>
      <c r="K82" s="1"/>
      <c r="L82" s="1"/>
      <c r="M82" s="1"/>
      <c r="N82" s="1"/>
      <c r="O82" s="1"/>
    </row>
    <row r="83" spans="1:15" ht="16.5">
      <c r="A83" s="1"/>
      <c r="B83" s="1"/>
      <c r="C83" s="1"/>
      <c r="D83" s="1"/>
      <c r="E83" s="1"/>
      <c r="F83" s="1"/>
      <c r="G83" s="1"/>
      <c r="H83" s="1"/>
      <c r="I83" s="1"/>
      <c r="J83" s="1"/>
      <c r="K83" s="1"/>
      <c r="L83" s="1"/>
      <c r="M83" s="1"/>
      <c r="N83" s="1"/>
      <c r="O83" s="1"/>
    </row>
    <row r="84" spans="1:15" ht="16.5">
      <c r="A84" s="1"/>
      <c r="B84" s="1"/>
      <c r="C84" s="1"/>
      <c r="D84" s="1"/>
      <c r="E84" s="1"/>
      <c r="F84" s="1"/>
      <c r="G84" s="1"/>
      <c r="H84" s="1"/>
      <c r="I84" s="1"/>
      <c r="J84" s="1"/>
      <c r="K84" s="1"/>
      <c r="L84" s="1"/>
      <c r="M84" s="1"/>
      <c r="N84" s="1"/>
      <c r="O84" s="1"/>
    </row>
    <row r="85" spans="1:15" ht="16.5">
      <c r="A85" s="1"/>
      <c r="B85" s="1"/>
      <c r="C85" s="1"/>
      <c r="D85" s="1"/>
      <c r="E85" s="1"/>
      <c r="F85" s="1"/>
      <c r="G85" s="1"/>
      <c r="H85" s="1"/>
      <c r="I85" s="1"/>
      <c r="J85" s="1"/>
      <c r="K85" s="1"/>
      <c r="L85" s="1"/>
      <c r="M85" s="1"/>
      <c r="N85" s="1"/>
      <c r="O85" s="1"/>
    </row>
    <row r="86" spans="1:15" ht="16.5">
      <c r="A86" s="1"/>
      <c r="B86" s="1"/>
      <c r="C86" s="1"/>
      <c r="D86" s="1"/>
      <c r="E86" s="1"/>
      <c r="F86" s="1"/>
      <c r="G86" s="1"/>
      <c r="H86" s="1"/>
      <c r="I86" s="1"/>
      <c r="J86" s="1"/>
      <c r="K86" s="1"/>
      <c r="L86" s="1"/>
      <c r="M86" s="1"/>
      <c r="N86" s="1"/>
      <c r="O86" s="1"/>
    </row>
    <row r="87" spans="1:15" ht="16.5">
      <c r="A87" s="1"/>
      <c r="B87" s="1"/>
      <c r="C87" s="1"/>
      <c r="D87" s="1"/>
      <c r="E87" s="1"/>
      <c r="F87" s="1"/>
      <c r="G87" s="1"/>
      <c r="H87" s="1"/>
      <c r="I87" s="1"/>
      <c r="J87" s="1"/>
      <c r="K87" s="1"/>
      <c r="L87" s="1"/>
      <c r="M87" s="1"/>
      <c r="N87" s="1"/>
      <c r="O87" s="1"/>
    </row>
    <row r="88" spans="1:15" ht="16.5">
      <c r="A88" s="1"/>
      <c r="B88" s="1"/>
      <c r="C88" s="1"/>
      <c r="D88" s="1"/>
      <c r="E88" s="1"/>
      <c r="F88" s="1"/>
      <c r="G88" s="1"/>
      <c r="H88" s="1"/>
      <c r="I88" s="1"/>
      <c r="J88" s="1"/>
      <c r="K88" s="1"/>
      <c r="L88" s="1"/>
      <c r="M88" s="1"/>
      <c r="N88" s="1"/>
      <c r="O88" s="1"/>
    </row>
    <row r="89" spans="1:15" ht="16.5">
      <c r="A89" s="1"/>
      <c r="B89" s="1"/>
      <c r="C89" s="1"/>
      <c r="D89" s="1"/>
      <c r="E89" s="1"/>
      <c r="F89" s="1"/>
      <c r="G89" s="1"/>
      <c r="H89" s="1"/>
      <c r="I89" s="1"/>
      <c r="J89" s="1"/>
      <c r="K89" s="1"/>
      <c r="L89" s="1"/>
      <c r="M89" s="1"/>
      <c r="N89" s="1"/>
      <c r="O89" s="1"/>
    </row>
    <row r="90" spans="1:15" ht="16.5">
      <c r="A90" s="1"/>
      <c r="B90" s="1"/>
      <c r="C90" s="1"/>
      <c r="D90" s="1"/>
      <c r="E90" s="1"/>
      <c r="F90" s="1"/>
      <c r="G90" s="1"/>
      <c r="H90" s="1"/>
      <c r="I90" s="1"/>
      <c r="J90" s="1"/>
      <c r="K90" s="1"/>
      <c r="L90" s="1"/>
      <c r="M90" s="1"/>
      <c r="N90" s="1"/>
      <c r="O90" s="1"/>
    </row>
    <row r="91" spans="1:15" ht="16.5">
      <c r="A91" s="1"/>
      <c r="B91" s="1"/>
      <c r="C91" s="1"/>
      <c r="D91" s="1"/>
      <c r="E91" s="1"/>
      <c r="F91" s="1"/>
      <c r="G91" s="1"/>
      <c r="H91" s="1"/>
      <c r="I91" s="1"/>
      <c r="J91" s="1"/>
      <c r="K91" s="1"/>
      <c r="L91" s="1"/>
      <c r="M91" s="1"/>
      <c r="N91" s="1"/>
      <c r="O91" s="1"/>
    </row>
    <row r="92" spans="1:15" ht="16.5">
      <c r="A92" s="1"/>
      <c r="B92" s="1"/>
      <c r="C92" s="1"/>
      <c r="D92" s="1"/>
      <c r="E92" s="1"/>
      <c r="F92" s="1"/>
      <c r="G92" s="1"/>
      <c r="H92" s="1"/>
      <c r="I92" s="1"/>
      <c r="J92" s="1"/>
      <c r="K92" s="1"/>
      <c r="L92" s="1"/>
      <c r="M92" s="1"/>
      <c r="N92" s="1"/>
      <c r="O92" s="1"/>
    </row>
    <row r="93" spans="1:15" ht="16.5">
      <c r="A93" s="1"/>
      <c r="B93" s="1"/>
      <c r="C93" s="1"/>
      <c r="D93" s="1"/>
      <c r="E93" s="1"/>
      <c r="F93" s="1"/>
      <c r="G93" s="1"/>
      <c r="H93" s="1"/>
      <c r="I93" s="1"/>
      <c r="J93" s="1"/>
      <c r="K93" s="1"/>
      <c r="L93" s="1"/>
      <c r="M93" s="1"/>
      <c r="N93" s="1"/>
      <c r="O93" s="1"/>
    </row>
    <row r="94" spans="1:15" ht="16.5">
      <c r="A94" s="1"/>
      <c r="B94" s="1"/>
      <c r="C94" s="1"/>
      <c r="D94" s="1"/>
      <c r="E94" s="1"/>
      <c r="F94" s="1"/>
      <c r="G94" s="1"/>
      <c r="H94" s="1"/>
      <c r="I94" s="1"/>
      <c r="J94" s="1"/>
      <c r="K94" s="1"/>
      <c r="L94" s="1"/>
      <c r="M94" s="1"/>
      <c r="N94" s="1"/>
      <c r="O94" s="1"/>
    </row>
    <row r="95" spans="1:15" ht="16.5">
      <c r="A95" s="1"/>
      <c r="B95" s="1"/>
      <c r="C95" s="1"/>
      <c r="D95" s="1"/>
      <c r="E95" s="1"/>
      <c r="F95" s="1"/>
      <c r="G95" s="1"/>
      <c r="H95" s="1"/>
      <c r="I95" s="1"/>
      <c r="J95" s="1"/>
      <c r="K95" s="1"/>
      <c r="L95" s="1"/>
      <c r="M95" s="1"/>
      <c r="N95" s="1"/>
      <c r="O95" s="1"/>
    </row>
    <row r="96" spans="1:15" ht="16.5">
      <c r="A96" s="1"/>
      <c r="B96" s="1"/>
      <c r="C96" s="1"/>
      <c r="D96" s="1"/>
      <c r="E96" s="1"/>
      <c r="F96" s="1"/>
      <c r="G96" s="1"/>
      <c r="H96" s="1"/>
      <c r="I96" s="1"/>
      <c r="J96" s="1"/>
      <c r="K96" s="1"/>
      <c r="L96" s="1"/>
      <c r="M96" s="1"/>
      <c r="N96" s="1"/>
      <c r="O96" s="1"/>
    </row>
    <row r="97" spans="1:15" ht="16.5">
      <c r="A97" s="1"/>
      <c r="B97" s="1"/>
      <c r="C97" s="1"/>
      <c r="D97" s="1"/>
      <c r="E97" s="1"/>
      <c r="F97" s="1"/>
      <c r="G97" s="1"/>
      <c r="H97" s="1"/>
      <c r="I97" s="1"/>
      <c r="J97" s="1"/>
      <c r="K97" s="1"/>
      <c r="L97" s="1"/>
      <c r="M97" s="1"/>
      <c r="N97" s="1"/>
      <c r="O97" s="1"/>
    </row>
    <row r="98" spans="1:15" ht="16.5">
      <c r="A98" s="1"/>
      <c r="B98" s="1"/>
      <c r="C98" s="1"/>
      <c r="D98" s="1"/>
      <c r="E98" s="1"/>
      <c r="F98" s="1"/>
      <c r="G98" s="1"/>
      <c r="H98" s="1"/>
      <c r="I98" s="1"/>
      <c r="J98" s="1"/>
      <c r="K98" s="1"/>
      <c r="L98" s="1"/>
      <c r="M98" s="1"/>
      <c r="N98" s="1"/>
      <c r="O98" s="1"/>
    </row>
    <row r="99" spans="1:15" ht="16.5">
      <c r="A99" s="1"/>
      <c r="B99" s="1"/>
      <c r="C99" s="1"/>
      <c r="D99" s="1"/>
      <c r="E99" s="1"/>
      <c r="F99" s="1"/>
      <c r="G99" s="1"/>
      <c r="H99" s="1"/>
      <c r="I99" s="1"/>
      <c r="J99" s="1"/>
      <c r="K99" s="1"/>
      <c r="L99" s="1"/>
      <c r="M99" s="1"/>
      <c r="N99" s="1"/>
      <c r="O99" s="1"/>
    </row>
    <row r="100" spans="1:15" ht="16.5">
      <c r="A100" s="1"/>
      <c r="B100" s="1"/>
      <c r="C100" s="1"/>
      <c r="D100" s="1"/>
      <c r="E100" s="1"/>
      <c r="F100" s="1"/>
      <c r="G100" s="1"/>
      <c r="H100" s="1"/>
      <c r="I100" s="1"/>
      <c r="J100" s="1"/>
      <c r="K100" s="1"/>
      <c r="L100" s="1"/>
      <c r="M100" s="1"/>
      <c r="N100" s="1"/>
      <c r="O100" s="1"/>
    </row>
    <row r="101" spans="1:15" ht="16.5">
      <c r="A101" s="1"/>
      <c r="B101" s="1"/>
      <c r="C101" s="1"/>
      <c r="D101" s="1"/>
      <c r="E101" s="1"/>
      <c r="F101" s="1"/>
      <c r="G101" s="1"/>
      <c r="H101" s="1"/>
      <c r="I101" s="1"/>
      <c r="J101" s="1"/>
      <c r="K101" s="1"/>
      <c r="L101" s="1"/>
      <c r="M101" s="1"/>
      <c r="N101" s="1"/>
      <c r="O101" s="1"/>
    </row>
    <row r="102" spans="1:15" ht="16.5">
      <c r="A102" s="1"/>
      <c r="B102" s="1"/>
      <c r="C102" s="1"/>
      <c r="D102" s="1"/>
      <c r="E102" s="1"/>
      <c r="F102" s="1"/>
      <c r="G102" s="1"/>
      <c r="H102" s="1"/>
      <c r="I102" s="1"/>
      <c r="J102" s="1"/>
      <c r="K102" s="1"/>
      <c r="L102" s="1"/>
      <c r="M102" s="1"/>
      <c r="N102" s="1"/>
      <c r="O102" s="1"/>
    </row>
    <row r="103" spans="1:15" ht="16.5">
      <c r="A103" s="1"/>
      <c r="B103" s="1"/>
      <c r="C103" s="1"/>
      <c r="D103" s="1"/>
      <c r="E103" s="1"/>
      <c r="F103" s="1"/>
      <c r="G103" s="1"/>
      <c r="H103" s="1"/>
      <c r="I103" s="1"/>
      <c r="J103" s="1"/>
      <c r="K103" s="1"/>
      <c r="L103" s="1"/>
      <c r="M103" s="1"/>
      <c r="N103" s="1"/>
      <c r="O103" s="1"/>
    </row>
    <row r="104" spans="1:15" ht="16.5">
      <c r="A104" s="1"/>
      <c r="B104" s="1"/>
      <c r="C104" s="1"/>
      <c r="D104" s="1"/>
      <c r="E104" s="1"/>
      <c r="F104" s="1"/>
      <c r="G104" s="1"/>
      <c r="H104" s="1"/>
      <c r="I104" s="1"/>
      <c r="J104" s="1"/>
      <c r="K104" s="1"/>
      <c r="L104" s="1"/>
      <c r="M104" s="1"/>
      <c r="N104" s="1"/>
      <c r="O104" s="1"/>
    </row>
    <row r="105" spans="1:15" ht="16.5">
      <c r="A105" s="1"/>
      <c r="B105" s="1"/>
      <c r="C105" s="1"/>
      <c r="D105" s="1"/>
      <c r="E105" s="1"/>
      <c r="F105" s="1"/>
      <c r="G105" s="1"/>
      <c r="H105" s="1"/>
      <c r="I105" s="1"/>
      <c r="J105" s="1"/>
      <c r="K105" s="1"/>
      <c r="L105" s="1"/>
      <c r="M105" s="1"/>
      <c r="N105" s="1"/>
      <c r="O105" s="1"/>
    </row>
    <row r="106" spans="1:15" ht="16.5">
      <c r="A106" s="1"/>
      <c r="B106" s="1"/>
      <c r="C106" s="1"/>
      <c r="D106" s="1"/>
      <c r="E106" s="1"/>
      <c r="F106" s="1"/>
      <c r="G106" s="1"/>
      <c r="H106" s="1"/>
      <c r="I106" s="1"/>
      <c r="J106" s="1"/>
      <c r="K106" s="1"/>
      <c r="L106" s="1"/>
      <c r="M106" s="1"/>
      <c r="N106" s="1"/>
      <c r="O106" s="1"/>
    </row>
    <row r="107" spans="1:15" ht="16.5">
      <c r="A107" s="1"/>
      <c r="B107" s="1"/>
      <c r="C107" s="1"/>
      <c r="D107" s="1"/>
      <c r="E107" s="1"/>
      <c r="F107" s="1"/>
      <c r="G107" s="1"/>
      <c r="H107" s="1"/>
      <c r="I107" s="1"/>
      <c r="J107" s="1"/>
      <c r="K107" s="1"/>
      <c r="L107" s="1"/>
      <c r="M107" s="1"/>
      <c r="N107" s="1"/>
      <c r="O107" s="1"/>
    </row>
    <row r="108" spans="1:15" ht="16.5">
      <c r="A108" s="1"/>
      <c r="B108" s="1"/>
      <c r="C108" s="1"/>
      <c r="D108" s="1"/>
      <c r="E108" s="1"/>
      <c r="F108" s="1"/>
      <c r="G108" s="1"/>
      <c r="H108" s="1"/>
      <c r="I108" s="1"/>
      <c r="J108" s="1"/>
      <c r="K108" s="1"/>
      <c r="L108" s="1"/>
      <c r="M108" s="1"/>
      <c r="N108" s="1"/>
      <c r="O108" s="1"/>
    </row>
    <row r="109" spans="1:15" ht="16.5">
      <c r="A109" s="1"/>
      <c r="B109" s="1"/>
      <c r="C109" s="1"/>
      <c r="D109" s="1"/>
      <c r="E109" s="1"/>
      <c r="F109" s="1"/>
      <c r="G109" s="1"/>
      <c r="H109" s="1"/>
      <c r="I109" s="1"/>
      <c r="J109" s="1"/>
      <c r="K109" s="1"/>
      <c r="L109" s="1"/>
      <c r="M109" s="1"/>
      <c r="N109" s="1"/>
      <c r="O109" s="1"/>
    </row>
    <row r="110" spans="1:15" ht="16.5">
      <c r="A110" s="1"/>
      <c r="B110" s="1"/>
      <c r="C110" s="1"/>
      <c r="D110" s="1"/>
      <c r="E110" s="1"/>
      <c r="F110" s="1"/>
      <c r="G110" s="1"/>
      <c r="H110" s="1"/>
      <c r="I110" s="1"/>
      <c r="J110" s="1"/>
      <c r="K110" s="1"/>
      <c r="L110" s="1"/>
      <c r="M110" s="1"/>
      <c r="N110" s="1"/>
      <c r="O110" s="1"/>
    </row>
    <row r="111" spans="1:15" ht="16.5">
      <c r="A111" s="1"/>
      <c r="B111" s="1"/>
      <c r="C111" s="1"/>
      <c r="D111" s="1"/>
      <c r="E111" s="1"/>
      <c r="F111" s="1"/>
      <c r="G111" s="1"/>
      <c r="H111" s="1"/>
      <c r="I111" s="1"/>
      <c r="J111" s="1"/>
      <c r="K111" s="1"/>
      <c r="L111" s="1"/>
      <c r="M111" s="1"/>
      <c r="N111" s="1"/>
      <c r="O111" s="1"/>
    </row>
    <row r="112" spans="1:15" ht="16.5">
      <c r="A112" s="1"/>
      <c r="B112" s="1"/>
      <c r="C112" s="1"/>
      <c r="D112" s="1"/>
      <c r="E112" s="1"/>
      <c r="F112" s="1"/>
      <c r="G112" s="1"/>
      <c r="H112" s="1"/>
      <c r="I112" s="1"/>
      <c r="J112" s="1"/>
      <c r="K112" s="1"/>
      <c r="L112" s="1"/>
      <c r="M112" s="1"/>
      <c r="N112" s="1"/>
      <c r="O112" s="1"/>
    </row>
    <row r="113" spans="1:15" ht="16.5">
      <c r="A113" s="1"/>
      <c r="B113" s="1"/>
      <c r="C113" s="1"/>
      <c r="D113" s="1"/>
      <c r="E113" s="1"/>
      <c r="F113" s="1"/>
      <c r="G113" s="1"/>
      <c r="H113" s="1"/>
      <c r="I113" s="1"/>
      <c r="J113" s="1"/>
      <c r="K113" s="1"/>
      <c r="L113" s="1"/>
      <c r="M113" s="1"/>
      <c r="N113" s="1"/>
      <c r="O113" s="1"/>
    </row>
    <row r="114" spans="1:15" ht="16.5">
      <c r="A114" s="1"/>
      <c r="B114" s="1"/>
      <c r="C114" s="1"/>
      <c r="D114" s="1"/>
      <c r="E114" s="1"/>
      <c r="F114" s="1"/>
      <c r="G114" s="1"/>
      <c r="H114" s="1"/>
      <c r="I114" s="1"/>
      <c r="J114" s="1"/>
      <c r="K114" s="1"/>
      <c r="L114" s="1"/>
      <c r="M114" s="1"/>
      <c r="N114" s="1"/>
      <c r="O114" s="1"/>
    </row>
    <row r="115" spans="1:15" ht="16.5">
      <c r="A115" s="1"/>
      <c r="B115" s="1"/>
      <c r="C115" s="1"/>
      <c r="D115" s="1"/>
      <c r="E115" s="1"/>
      <c r="F115" s="1"/>
      <c r="G115" s="1"/>
      <c r="H115" s="1"/>
      <c r="I115" s="1"/>
      <c r="J115" s="1"/>
      <c r="K115" s="1"/>
      <c r="L115" s="1"/>
      <c r="M115" s="1"/>
      <c r="N115" s="1"/>
      <c r="O115" s="1"/>
    </row>
    <row r="116" spans="1:15" ht="16.5">
      <c r="A116" s="1"/>
      <c r="B116" s="1"/>
      <c r="C116" s="1"/>
      <c r="D116" s="1"/>
      <c r="E116" s="1"/>
      <c r="F116" s="1"/>
      <c r="G116" s="1"/>
      <c r="H116" s="1"/>
      <c r="I116" s="1"/>
      <c r="J116" s="1"/>
      <c r="K116" s="1"/>
      <c r="L116" s="1"/>
      <c r="M116" s="1"/>
      <c r="N116" s="1"/>
      <c r="O116" s="1"/>
    </row>
    <row r="117" spans="1:15" ht="16.5">
      <c r="A117" s="1"/>
      <c r="B117" s="1"/>
      <c r="C117" s="1"/>
      <c r="D117" s="1"/>
      <c r="E117" s="1"/>
      <c r="F117" s="1"/>
      <c r="G117" s="1"/>
      <c r="H117" s="1"/>
      <c r="I117" s="1"/>
      <c r="J117" s="1"/>
      <c r="K117" s="1"/>
      <c r="L117" s="1"/>
      <c r="M117" s="1"/>
      <c r="N117" s="1"/>
      <c r="O117" s="1"/>
    </row>
    <row r="118" spans="1:15" ht="16.5">
      <c r="A118" s="1"/>
      <c r="B118" s="1"/>
      <c r="C118" s="1"/>
      <c r="D118" s="1"/>
      <c r="E118" s="1"/>
      <c r="F118" s="1"/>
      <c r="G118" s="1"/>
      <c r="H118" s="1"/>
      <c r="I118" s="1"/>
      <c r="J118" s="1"/>
      <c r="K118" s="1"/>
      <c r="L118" s="1"/>
      <c r="M118" s="1"/>
      <c r="N118" s="1"/>
      <c r="O118" s="1"/>
    </row>
    <row r="119" spans="1:15" ht="16.5">
      <c r="A119" s="1"/>
      <c r="B119" s="1"/>
      <c r="C119" s="1"/>
      <c r="D119" s="1"/>
      <c r="E119" s="1"/>
      <c r="F119" s="1"/>
      <c r="G119" s="1"/>
      <c r="H119" s="1"/>
      <c r="I119" s="1"/>
      <c r="J119" s="1"/>
      <c r="K119" s="1"/>
      <c r="L119" s="1"/>
      <c r="M119" s="1"/>
      <c r="N119" s="1"/>
      <c r="O119" s="1"/>
    </row>
    <row r="120" spans="1:15" ht="16.5">
      <c r="A120" s="1"/>
      <c r="B120" s="1"/>
      <c r="C120" s="1"/>
      <c r="D120" s="1"/>
      <c r="E120" s="1"/>
      <c r="F120" s="1"/>
      <c r="G120" s="1"/>
      <c r="H120" s="1"/>
      <c r="I120" s="1"/>
      <c r="J120" s="1"/>
      <c r="K120" s="1"/>
      <c r="L120" s="1"/>
      <c r="M120" s="1"/>
      <c r="N120" s="1"/>
      <c r="O120" s="1"/>
    </row>
    <row r="121" spans="1:15" ht="16.5">
      <c r="A121" s="1"/>
      <c r="B121" s="1"/>
      <c r="C121" s="1"/>
      <c r="D121" s="1"/>
      <c r="E121" s="1"/>
      <c r="F121" s="1"/>
      <c r="G121" s="1"/>
      <c r="H121" s="1"/>
      <c r="I121" s="1"/>
      <c r="J121" s="1"/>
      <c r="K121" s="1"/>
      <c r="L121" s="1"/>
      <c r="M121" s="1"/>
      <c r="N121" s="1"/>
      <c r="O121" s="1"/>
    </row>
    <row r="122" spans="1:15" ht="16.5">
      <c r="A122" s="1"/>
      <c r="B122" s="1"/>
      <c r="C122" s="1"/>
      <c r="D122" s="1"/>
      <c r="E122" s="1"/>
      <c r="F122" s="1"/>
      <c r="G122" s="1"/>
      <c r="H122" s="1"/>
      <c r="I122" s="1"/>
      <c r="J122" s="1"/>
      <c r="K122" s="1"/>
      <c r="L122" s="1"/>
      <c r="M122" s="1"/>
      <c r="N122" s="1"/>
      <c r="O122" s="1"/>
    </row>
    <row r="123" spans="1:15" ht="16.5">
      <c r="A123" s="1"/>
      <c r="B123" s="1"/>
      <c r="C123" s="1"/>
      <c r="D123" s="1"/>
      <c r="E123" s="1"/>
      <c r="F123" s="1"/>
      <c r="G123" s="1"/>
      <c r="H123" s="1"/>
      <c r="I123" s="1"/>
      <c r="J123" s="1"/>
      <c r="K123" s="1"/>
      <c r="L123" s="1"/>
      <c r="M123" s="1"/>
      <c r="N123" s="1"/>
      <c r="O123" s="1"/>
    </row>
    <row r="124" spans="1:15" ht="16.5">
      <c r="A124" s="1"/>
      <c r="B124" s="1"/>
      <c r="C124" s="1"/>
      <c r="D124" s="1"/>
      <c r="E124" s="1"/>
      <c r="F124" s="1"/>
      <c r="G124" s="1"/>
      <c r="H124" s="1"/>
      <c r="I124" s="1"/>
      <c r="J124" s="1"/>
      <c r="K124" s="1"/>
      <c r="L124" s="1"/>
      <c r="M124" s="1"/>
      <c r="N124" s="1"/>
      <c r="O124" s="1"/>
    </row>
    <row r="125" spans="1:15" ht="16.5">
      <c r="A125" s="1"/>
      <c r="B125" s="1"/>
      <c r="C125" s="1"/>
      <c r="D125" s="1"/>
      <c r="E125" s="1"/>
      <c r="F125" s="1"/>
      <c r="G125" s="1"/>
      <c r="H125" s="1"/>
      <c r="I125" s="1"/>
      <c r="J125" s="1"/>
      <c r="K125" s="1"/>
      <c r="L125" s="1"/>
      <c r="M125" s="1"/>
      <c r="N125" s="1"/>
      <c r="O125" s="1"/>
    </row>
    <row r="126" spans="1:15" ht="16.5">
      <c r="A126" s="1"/>
      <c r="B126" s="1"/>
      <c r="C126" s="1"/>
      <c r="D126" s="1"/>
      <c r="E126" s="1"/>
      <c r="F126" s="1"/>
      <c r="G126" s="1"/>
      <c r="H126" s="1"/>
      <c r="I126" s="1"/>
      <c r="J126" s="1"/>
      <c r="K126" s="1"/>
      <c r="L126" s="1"/>
      <c r="M126" s="1"/>
      <c r="N126" s="1"/>
      <c r="O126" s="1"/>
    </row>
    <row r="127" spans="1:15" ht="16.5">
      <c r="A127" s="1"/>
      <c r="B127" s="1"/>
      <c r="C127" s="1"/>
      <c r="D127" s="1"/>
      <c r="E127" s="1"/>
      <c r="F127" s="1"/>
      <c r="G127" s="1"/>
      <c r="H127" s="1"/>
      <c r="I127" s="1"/>
      <c r="J127" s="1"/>
      <c r="K127" s="1"/>
      <c r="L127" s="1"/>
      <c r="M127" s="1"/>
      <c r="N127" s="1"/>
      <c r="O127" s="1"/>
    </row>
    <row r="128" spans="1:15" ht="16.5">
      <c r="A128" s="1"/>
      <c r="B128" s="1"/>
      <c r="C128" s="1"/>
      <c r="D128" s="1"/>
      <c r="E128" s="1"/>
      <c r="F128" s="1"/>
      <c r="G128" s="1"/>
      <c r="H128" s="1"/>
      <c r="I128" s="1"/>
      <c r="J128" s="1"/>
      <c r="K128" s="1"/>
      <c r="L128" s="1"/>
      <c r="M128" s="1"/>
      <c r="N128" s="1"/>
      <c r="O128" s="1"/>
    </row>
    <row r="129" spans="1:15" ht="16.5">
      <c r="A129" s="1"/>
      <c r="B129" s="1"/>
      <c r="C129" s="1"/>
      <c r="D129" s="1"/>
      <c r="E129" s="1"/>
      <c r="F129" s="1"/>
      <c r="G129" s="1"/>
      <c r="H129" s="1"/>
      <c r="I129" s="1"/>
      <c r="J129" s="1"/>
      <c r="K129" s="1"/>
      <c r="L129" s="1"/>
      <c r="M129" s="1"/>
      <c r="N129" s="1"/>
      <c r="O129" s="1"/>
    </row>
    <row r="130" spans="1:15" ht="16.5">
      <c r="A130" s="1"/>
      <c r="B130" s="1"/>
      <c r="C130" s="1"/>
      <c r="D130" s="1"/>
      <c r="E130" s="1"/>
      <c r="F130" s="1"/>
      <c r="G130" s="1"/>
      <c r="H130" s="1"/>
      <c r="I130" s="1"/>
      <c r="J130" s="1"/>
      <c r="K130" s="1"/>
      <c r="L130" s="1"/>
      <c r="M130" s="1"/>
      <c r="N130" s="1"/>
      <c r="O130" s="1"/>
    </row>
    <row r="131" spans="1:15" ht="16.5">
      <c r="A131" s="1"/>
      <c r="B131" s="1"/>
      <c r="C131" s="1"/>
      <c r="D131" s="1"/>
      <c r="E131" s="1"/>
      <c r="F131" s="1"/>
      <c r="G131" s="1"/>
      <c r="H131" s="1"/>
      <c r="I131" s="1"/>
      <c r="J131" s="1"/>
      <c r="K131" s="1"/>
      <c r="L131" s="1"/>
      <c r="M131" s="1"/>
      <c r="N131" s="1"/>
      <c r="O131" s="1"/>
    </row>
    <row r="132" spans="1:15" ht="16.5">
      <c r="A132" s="1"/>
      <c r="B132" s="1"/>
      <c r="C132" s="1"/>
      <c r="D132" s="1"/>
      <c r="E132" s="1"/>
      <c r="F132" s="1"/>
      <c r="G132" s="1"/>
      <c r="H132" s="1"/>
      <c r="I132" s="1"/>
      <c r="J132" s="1"/>
      <c r="K132" s="1"/>
      <c r="L132" s="1"/>
      <c r="M132" s="1"/>
      <c r="N132" s="1"/>
      <c r="O132" s="1"/>
    </row>
    <row r="133" spans="1:15" ht="16.5">
      <c r="A133" s="1"/>
      <c r="B133" s="1"/>
      <c r="C133" s="1"/>
      <c r="D133" s="1"/>
      <c r="E133" s="1"/>
      <c r="F133" s="1"/>
      <c r="G133" s="1"/>
      <c r="H133" s="1"/>
      <c r="I133" s="1"/>
      <c r="J133" s="1"/>
      <c r="K133" s="1"/>
      <c r="L133" s="1"/>
      <c r="M133" s="1"/>
      <c r="N133" s="1"/>
      <c r="O133" s="1"/>
    </row>
    <row r="134" spans="1:15" ht="16.5">
      <c r="A134" s="1"/>
      <c r="B134" s="1"/>
      <c r="C134" s="1"/>
      <c r="D134" s="1"/>
      <c r="E134" s="1"/>
      <c r="F134" s="1"/>
      <c r="G134" s="1"/>
      <c r="H134" s="1"/>
      <c r="I134" s="1"/>
      <c r="J134" s="1"/>
      <c r="K134" s="1"/>
      <c r="L134" s="1"/>
      <c r="M134" s="1"/>
      <c r="N134" s="1"/>
      <c r="O134" s="1"/>
    </row>
    <row r="135" spans="1:15" ht="16.5">
      <c r="A135" s="1"/>
      <c r="B135" s="1"/>
      <c r="C135" s="1"/>
      <c r="D135" s="1"/>
      <c r="E135" s="1"/>
      <c r="F135" s="1"/>
      <c r="G135" s="1"/>
      <c r="H135" s="1"/>
      <c r="I135" s="1"/>
      <c r="J135" s="1"/>
      <c r="K135" s="1"/>
      <c r="L135" s="1"/>
      <c r="M135" s="1"/>
      <c r="N135" s="1"/>
      <c r="O135" s="1"/>
    </row>
    <row r="136" spans="1:15" ht="16.5">
      <c r="A136" s="1"/>
      <c r="B136" s="1"/>
      <c r="C136" s="1"/>
      <c r="D136" s="1"/>
      <c r="E136" s="1"/>
      <c r="F136" s="1"/>
      <c r="G136" s="1"/>
      <c r="H136" s="1"/>
      <c r="I136" s="1"/>
      <c r="J136" s="1"/>
      <c r="K136" s="1"/>
      <c r="L136" s="1"/>
      <c r="M136" s="1"/>
      <c r="N136" s="1"/>
      <c r="O136" s="1"/>
    </row>
    <row r="137" spans="1:15" ht="16.5">
      <c r="A137" s="1"/>
      <c r="B137" s="1"/>
      <c r="C137" s="1"/>
      <c r="D137" s="1"/>
      <c r="E137" s="1"/>
      <c r="F137" s="1"/>
      <c r="G137" s="1"/>
      <c r="H137" s="1"/>
      <c r="I137" s="1"/>
      <c r="J137" s="1"/>
      <c r="K137" s="1"/>
      <c r="L137" s="1"/>
      <c r="M137" s="1"/>
      <c r="N137" s="1"/>
      <c r="O137" s="1"/>
    </row>
    <row r="138" spans="1:15" ht="16.5">
      <c r="A138" s="1"/>
      <c r="B138" s="1"/>
      <c r="C138" s="1"/>
      <c r="D138" s="1"/>
      <c r="E138" s="1"/>
      <c r="F138" s="1"/>
      <c r="G138" s="1"/>
      <c r="H138" s="1"/>
      <c r="I138" s="1"/>
      <c r="J138" s="1"/>
      <c r="K138" s="1"/>
      <c r="L138" s="1"/>
      <c r="M138" s="1"/>
      <c r="N138" s="1"/>
      <c r="O138" s="1"/>
    </row>
    <row r="139" spans="1:15" ht="16.5">
      <c r="A139" s="1"/>
      <c r="B139" s="1"/>
      <c r="C139" s="1"/>
      <c r="D139" s="1"/>
      <c r="E139" s="1"/>
      <c r="F139" s="1"/>
      <c r="G139" s="1"/>
      <c r="H139" s="1"/>
      <c r="I139" s="1"/>
      <c r="J139" s="1"/>
      <c r="K139" s="1"/>
      <c r="L139" s="1"/>
      <c r="M139" s="1"/>
      <c r="N139" s="1"/>
      <c r="O139" s="1"/>
    </row>
    <row r="140" spans="1:15" ht="16.5">
      <c r="A140" s="1"/>
      <c r="B140" s="1"/>
      <c r="C140" s="1"/>
      <c r="D140" s="1"/>
      <c r="E140" s="1"/>
      <c r="F140" s="1"/>
      <c r="G140" s="1"/>
      <c r="H140" s="1"/>
      <c r="I140" s="1"/>
      <c r="J140" s="1"/>
      <c r="K140" s="1"/>
      <c r="L140" s="1"/>
      <c r="M140" s="1"/>
      <c r="N140" s="1"/>
      <c r="O140" s="1"/>
    </row>
    <row r="141" spans="1:15" ht="16.5">
      <c r="A141" s="1"/>
      <c r="B141" s="1"/>
      <c r="C141" s="1"/>
      <c r="D141" s="1"/>
      <c r="E141" s="1"/>
      <c r="F141" s="1"/>
      <c r="G141" s="1"/>
      <c r="H141" s="1"/>
      <c r="I141" s="1"/>
      <c r="J141" s="1"/>
      <c r="K141" s="1"/>
      <c r="L141" s="1"/>
      <c r="M141" s="1"/>
      <c r="N141" s="1"/>
      <c r="O141" s="1"/>
    </row>
    <row r="142" spans="1:15" ht="16.5">
      <c r="A142" s="1"/>
      <c r="B142" s="1"/>
      <c r="C142" s="1"/>
      <c r="D142" s="1"/>
      <c r="E142" s="1"/>
      <c r="F142" s="1"/>
      <c r="G142" s="1"/>
      <c r="H142" s="1"/>
      <c r="I142" s="1"/>
      <c r="J142" s="1"/>
      <c r="K142" s="1"/>
      <c r="L142" s="1"/>
      <c r="M142" s="1"/>
      <c r="N142" s="1"/>
      <c r="O142" s="1"/>
    </row>
    <row r="143" spans="1:15" ht="16.5">
      <c r="A143" s="1"/>
      <c r="B143" s="1"/>
      <c r="C143" s="1"/>
      <c r="D143" s="1"/>
      <c r="E143" s="1"/>
      <c r="F143" s="1"/>
      <c r="G143" s="1"/>
      <c r="H143" s="1"/>
      <c r="I143" s="1"/>
      <c r="J143" s="1"/>
      <c r="K143" s="1"/>
      <c r="L143" s="1"/>
      <c r="M143" s="1"/>
      <c r="N143" s="1"/>
      <c r="O143" s="1"/>
    </row>
    <row r="144" spans="1:15" ht="16.5">
      <c r="A144" s="1"/>
      <c r="B144" s="1"/>
      <c r="C144" s="1"/>
      <c r="D144" s="1"/>
      <c r="E144" s="1"/>
      <c r="F144" s="1"/>
      <c r="G144" s="1"/>
      <c r="H144" s="1"/>
      <c r="I144" s="1"/>
      <c r="J144" s="1"/>
      <c r="K144" s="1"/>
      <c r="L144" s="1"/>
      <c r="M144" s="1"/>
      <c r="N144" s="1"/>
      <c r="O144" s="1"/>
    </row>
    <row r="145" spans="1:15" ht="16.5">
      <c r="A145" s="1"/>
      <c r="B145" s="1"/>
      <c r="C145" s="1"/>
      <c r="D145" s="1"/>
      <c r="E145" s="1"/>
      <c r="F145" s="1"/>
      <c r="G145" s="1"/>
      <c r="H145" s="1"/>
      <c r="I145" s="1"/>
      <c r="J145" s="1"/>
      <c r="K145" s="1"/>
      <c r="L145" s="1"/>
      <c r="M145" s="1"/>
      <c r="N145" s="1"/>
      <c r="O145" s="1"/>
    </row>
    <row r="146" spans="1:15" ht="16.5">
      <c r="A146" s="1"/>
      <c r="B146" s="1"/>
      <c r="C146" s="1"/>
      <c r="D146" s="1"/>
      <c r="E146" s="1"/>
      <c r="F146" s="1"/>
      <c r="G146" s="1"/>
      <c r="H146" s="1"/>
      <c r="I146" s="1"/>
      <c r="J146" s="1"/>
      <c r="K146" s="1"/>
      <c r="L146" s="1"/>
      <c r="M146" s="1"/>
      <c r="N146" s="1"/>
      <c r="O146" s="1"/>
    </row>
    <row r="147" spans="1:15" ht="16.5">
      <c r="A147" s="1"/>
      <c r="B147" s="1"/>
      <c r="C147" s="1"/>
      <c r="D147" s="1"/>
      <c r="E147" s="1"/>
      <c r="F147" s="1"/>
      <c r="G147" s="1"/>
      <c r="H147" s="1"/>
      <c r="I147" s="1"/>
      <c r="J147" s="1"/>
      <c r="K147" s="1"/>
      <c r="L147" s="1"/>
      <c r="M147" s="1"/>
      <c r="N147" s="1"/>
      <c r="O147" s="1"/>
    </row>
    <row r="148" spans="1:15" ht="16.5">
      <c r="A148" s="1"/>
      <c r="B148" s="1"/>
      <c r="C148" s="1"/>
      <c r="D148" s="1"/>
      <c r="E148" s="1"/>
      <c r="F148" s="1"/>
      <c r="G148" s="1"/>
      <c r="H148" s="1"/>
      <c r="I148" s="1"/>
      <c r="J148" s="1"/>
      <c r="K148" s="1"/>
      <c r="L148" s="1"/>
      <c r="M148" s="1"/>
      <c r="N148" s="1"/>
      <c r="O148" s="1"/>
    </row>
    <row r="149" spans="1:15" ht="16.5">
      <c r="A149" s="1"/>
      <c r="B149" s="1"/>
      <c r="C149" s="1"/>
      <c r="D149" s="1"/>
      <c r="E149" s="1"/>
      <c r="F149" s="1"/>
      <c r="G149" s="1"/>
      <c r="H149" s="1"/>
      <c r="I149" s="1"/>
      <c r="J149" s="1"/>
      <c r="K149" s="1"/>
      <c r="L149" s="1"/>
      <c r="M149" s="1"/>
      <c r="N149" s="1"/>
      <c r="O149" s="1"/>
    </row>
    <row r="150" spans="1:15" ht="16.5">
      <c r="A150" s="1"/>
      <c r="B150" s="1"/>
      <c r="C150" s="1"/>
      <c r="D150" s="1"/>
      <c r="E150" s="1"/>
      <c r="F150" s="1"/>
      <c r="G150" s="1"/>
      <c r="H150" s="1"/>
      <c r="I150" s="1"/>
      <c r="J150" s="1"/>
      <c r="K150" s="1"/>
      <c r="L150" s="1"/>
      <c r="M150" s="1"/>
      <c r="N150" s="1"/>
      <c r="O150" s="1"/>
    </row>
    <row r="151" spans="1:15" ht="16.5">
      <c r="A151" s="1"/>
      <c r="B151" s="1"/>
      <c r="C151" s="1"/>
      <c r="D151" s="1"/>
      <c r="E151" s="1"/>
      <c r="F151" s="1"/>
      <c r="G151" s="1"/>
      <c r="H151" s="1"/>
      <c r="I151" s="1"/>
      <c r="J151" s="1"/>
      <c r="K151" s="1"/>
      <c r="L151" s="1"/>
      <c r="M151" s="1"/>
      <c r="N151" s="1"/>
      <c r="O151" s="1"/>
    </row>
    <row r="152" spans="1:15" ht="16.5">
      <c r="A152" s="1"/>
      <c r="B152" s="1"/>
      <c r="C152" s="1"/>
      <c r="D152" s="1"/>
      <c r="E152" s="1"/>
      <c r="F152" s="1"/>
      <c r="G152" s="1"/>
      <c r="H152" s="1"/>
      <c r="I152" s="1"/>
      <c r="J152" s="1"/>
      <c r="K152" s="1"/>
      <c r="L152" s="1"/>
      <c r="M152" s="1"/>
      <c r="N152" s="1"/>
      <c r="O152" s="1"/>
    </row>
    <row r="153" spans="1:15" ht="16.5">
      <c r="A153" s="1"/>
      <c r="B153" s="1"/>
      <c r="C153" s="1"/>
      <c r="D153" s="1"/>
      <c r="E153" s="1"/>
      <c r="F153" s="1"/>
      <c r="G153" s="1"/>
      <c r="H153" s="1"/>
      <c r="I153" s="1"/>
      <c r="J153" s="1"/>
      <c r="K153" s="1"/>
      <c r="L153" s="1"/>
      <c r="M153" s="1"/>
      <c r="N153" s="1"/>
      <c r="O153" s="1"/>
    </row>
    <row r="154" spans="1:15" ht="16.5">
      <c r="A154" s="1"/>
      <c r="B154" s="1"/>
      <c r="C154" s="1"/>
      <c r="D154" s="1"/>
      <c r="E154" s="1"/>
      <c r="F154" s="1"/>
      <c r="G154" s="1"/>
      <c r="H154" s="1"/>
      <c r="I154" s="1"/>
      <c r="J154" s="1"/>
      <c r="K154" s="1"/>
      <c r="L154" s="1"/>
      <c r="M154" s="1"/>
      <c r="N154" s="1"/>
      <c r="O154" s="1"/>
    </row>
    <row r="155" spans="1:15" ht="16.5">
      <c r="A155" s="1"/>
      <c r="B155" s="1"/>
      <c r="C155" s="1"/>
      <c r="D155" s="1"/>
      <c r="E155" s="1"/>
      <c r="F155" s="1"/>
      <c r="G155" s="1"/>
      <c r="H155" s="1"/>
      <c r="I155" s="1"/>
      <c r="J155" s="1"/>
      <c r="K155" s="1"/>
      <c r="L155" s="1"/>
      <c r="M155" s="1"/>
      <c r="N155" s="1"/>
      <c r="O155" s="1"/>
    </row>
    <row r="156" spans="1:15" ht="16.5">
      <c r="A156" s="1"/>
      <c r="B156" s="1"/>
      <c r="C156" s="1"/>
      <c r="D156" s="1"/>
      <c r="E156" s="1"/>
      <c r="F156" s="1"/>
      <c r="G156" s="1"/>
      <c r="H156" s="1"/>
      <c r="I156" s="1"/>
      <c r="J156" s="1"/>
      <c r="K156" s="1"/>
      <c r="L156" s="1"/>
      <c r="M156" s="1"/>
      <c r="N156" s="1"/>
      <c r="O156" s="1"/>
    </row>
    <row r="157" spans="1:15" ht="16.5">
      <c r="A157" s="1"/>
      <c r="B157" s="1"/>
      <c r="C157" s="1"/>
      <c r="D157" s="1"/>
      <c r="E157" s="1"/>
      <c r="F157" s="1"/>
      <c r="G157" s="1"/>
      <c r="H157" s="1"/>
      <c r="I157" s="1"/>
      <c r="J157" s="1"/>
      <c r="K157" s="1"/>
      <c r="L157" s="1"/>
      <c r="M157" s="1"/>
      <c r="N157" s="1"/>
      <c r="O157" s="1"/>
    </row>
    <row r="158" spans="1:15" ht="16.5">
      <c r="A158" s="1"/>
      <c r="B158" s="1"/>
      <c r="C158" s="1"/>
      <c r="D158" s="1"/>
      <c r="E158" s="1"/>
      <c r="F158" s="1"/>
      <c r="G158" s="1"/>
      <c r="H158" s="1"/>
      <c r="I158" s="1"/>
      <c r="J158" s="1"/>
      <c r="K158" s="1"/>
      <c r="L158" s="1"/>
      <c r="M158" s="1"/>
      <c r="N158" s="1"/>
      <c r="O158" s="1"/>
    </row>
    <row r="159" spans="1:15" ht="16.5">
      <c r="A159" s="1"/>
      <c r="B159" s="1"/>
      <c r="C159" s="1"/>
      <c r="D159" s="1"/>
      <c r="E159" s="1"/>
      <c r="F159" s="1"/>
      <c r="G159" s="1"/>
      <c r="H159" s="1"/>
      <c r="I159" s="1"/>
      <c r="J159" s="1"/>
      <c r="K159" s="1"/>
      <c r="L159" s="1"/>
      <c r="M159" s="1"/>
      <c r="N159" s="1"/>
      <c r="O159" s="1"/>
    </row>
    <row r="160" spans="1:15" ht="16.5">
      <c r="A160" s="1"/>
      <c r="B160" s="1"/>
      <c r="C160" s="1"/>
      <c r="D160" s="1"/>
      <c r="E160" s="1"/>
      <c r="F160" s="1"/>
      <c r="G160" s="1"/>
      <c r="H160" s="1"/>
      <c r="I160" s="1"/>
      <c r="J160" s="1"/>
      <c r="K160" s="1"/>
      <c r="L160" s="1"/>
      <c r="M160" s="1"/>
      <c r="N160" s="1"/>
      <c r="O160" s="1"/>
    </row>
    <row r="161" spans="1:15" ht="16.5">
      <c r="A161" s="1"/>
      <c r="B161" s="1"/>
      <c r="C161" s="1"/>
      <c r="D161" s="1"/>
      <c r="E161" s="1"/>
      <c r="F161" s="1"/>
      <c r="G161" s="1"/>
      <c r="H161" s="1"/>
      <c r="I161" s="1"/>
      <c r="J161" s="1"/>
      <c r="K161" s="1"/>
      <c r="L161" s="1"/>
      <c r="M161" s="1"/>
      <c r="N161" s="1"/>
      <c r="O161" s="1"/>
    </row>
    <row r="162" spans="1:15" ht="16.5">
      <c r="A162" s="1"/>
      <c r="B162" s="1"/>
      <c r="C162" s="1"/>
      <c r="D162" s="1"/>
      <c r="E162" s="1"/>
      <c r="F162" s="1"/>
      <c r="G162" s="1"/>
      <c r="H162" s="1"/>
      <c r="I162" s="1"/>
      <c r="J162" s="1"/>
      <c r="K162" s="1"/>
      <c r="L162" s="1"/>
      <c r="M162" s="1"/>
      <c r="N162" s="1"/>
      <c r="O162" s="1"/>
    </row>
    <row r="163" spans="1:15" ht="16.5">
      <c r="A163" s="1"/>
      <c r="B163" s="1"/>
      <c r="C163" s="1"/>
      <c r="D163" s="1"/>
      <c r="E163" s="1"/>
      <c r="F163" s="1"/>
      <c r="G163" s="1"/>
      <c r="H163" s="1"/>
      <c r="I163" s="1"/>
      <c r="J163" s="1"/>
      <c r="K163" s="1"/>
      <c r="L163" s="1"/>
      <c r="M163" s="1"/>
      <c r="N163" s="1"/>
      <c r="O163" s="1"/>
    </row>
    <row r="164" spans="1:15" ht="16.5">
      <c r="A164" s="1"/>
      <c r="B164" s="1"/>
      <c r="C164" s="1"/>
      <c r="D164" s="1"/>
      <c r="E164" s="1"/>
      <c r="F164" s="1"/>
      <c r="G164" s="1"/>
      <c r="H164" s="1"/>
      <c r="I164" s="1"/>
      <c r="J164" s="1"/>
      <c r="K164" s="1"/>
      <c r="L164" s="1"/>
      <c r="M164" s="1"/>
      <c r="N164" s="1"/>
      <c r="O164" s="1"/>
    </row>
    <row r="165" spans="1:15" ht="16.5">
      <c r="A165" s="1"/>
      <c r="B165" s="1"/>
      <c r="C165" s="1"/>
      <c r="D165" s="1"/>
      <c r="E165" s="1"/>
      <c r="F165" s="1"/>
      <c r="G165" s="1"/>
      <c r="H165" s="1"/>
      <c r="I165" s="1"/>
      <c r="J165" s="1"/>
      <c r="K165" s="1"/>
      <c r="L165" s="1"/>
      <c r="M165" s="1"/>
      <c r="N165" s="1"/>
      <c r="O165" s="1"/>
    </row>
    <row r="166" spans="1:15" ht="16.5">
      <c r="A166" s="1"/>
      <c r="B166" s="1"/>
      <c r="C166" s="1"/>
      <c r="D166" s="1"/>
      <c r="E166" s="1"/>
      <c r="F166" s="1"/>
      <c r="G166" s="1"/>
      <c r="H166" s="1"/>
      <c r="I166" s="1"/>
      <c r="J166" s="1"/>
      <c r="K166" s="1"/>
      <c r="L166" s="1"/>
      <c r="M166" s="1"/>
      <c r="N166" s="1"/>
      <c r="O166" s="1"/>
    </row>
    <row r="167" spans="1:15" ht="16.5">
      <c r="A167" s="1"/>
      <c r="B167" s="1"/>
      <c r="C167" s="1"/>
      <c r="D167" s="1"/>
      <c r="E167" s="1"/>
      <c r="F167" s="1"/>
      <c r="G167" s="1"/>
      <c r="H167" s="1"/>
      <c r="I167" s="1"/>
      <c r="J167" s="1"/>
      <c r="K167" s="1"/>
      <c r="L167" s="1"/>
      <c r="M167" s="1"/>
      <c r="N167" s="1"/>
      <c r="O167" s="1"/>
    </row>
    <row r="168" spans="1:15" ht="16.5">
      <c r="A168" s="1"/>
      <c r="B168" s="1"/>
      <c r="C168" s="1"/>
      <c r="D168" s="1"/>
      <c r="E168" s="1"/>
      <c r="F168" s="1"/>
      <c r="G168" s="1"/>
      <c r="H168" s="1"/>
      <c r="I168" s="1"/>
      <c r="J168" s="1"/>
      <c r="K168" s="1"/>
      <c r="L168" s="1"/>
      <c r="M168" s="1"/>
      <c r="N168" s="1"/>
      <c r="O168" s="1"/>
    </row>
    <row r="169" spans="1:15" ht="16.5">
      <c r="A169" s="1"/>
      <c r="B169" s="1"/>
      <c r="C169" s="1"/>
      <c r="D169" s="1"/>
      <c r="E169" s="1"/>
      <c r="F169" s="1"/>
      <c r="G169" s="1"/>
      <c r="H169" s="1"/>
      <c r="I169" s="1"/>
      <c r="J169" s="1"/>
      <c r="K169" s="1"/>
      <c r="L169" s="1"/>
      <c r="M169" s="1"/>
      <c r="N169" s="1"/>
      <c r="O169" s="1"/>
    </row>
    <row r="170" spans="1:15" ht="16.5">
      <c r="A170" s="1"/>
      <c r="B170" s="1"/>
      <c r="C170" s="1"/>
      <c r="D170" s="1"/>
      <c r="E170" s="1"/>
      <c r="F170" s="1"/>
      <c r="G170" s="1"/>
      <c r="H170" s="1"/>
      <c r="I170" s="1"/>
      <c r="J170" s="1"/>
      <c r="K170" s="1"/>
      <c r="L170" s="1"/>
      <c r="M170" s="1"/>
      <c r="N170" s="1"/>
      <c r="O170" s="1"/>
    </row>
    <row r="171" spans="1:15" ht="16.5">
      <c r="A171" s="1"/>
      <c r="B171" s="1"/>
      <c r="C171" s="1"/>
      <c r="D171" s="1"/>
      <c r="E171" s="1"/>
      <c r="F171" s="1"/>
      <c r="G171" s="1"/>
      <c r="H171" s="1"/>
      <c r="I171" s="1"/>
      <c r="J171" s="1"/>
      <c r="K171" s="1"/>
      <c r="L171" s="1"/>
      <c r="M171" s="1"/>
      <c r="N171" s="1"/>
      <c r="O171" s="1"/>
    </row>
    <row r="172" spans="1:15" ht="16.5">
      <c r="A172" s="1"/>
      <c r="B172" s="1"/>
      <c r="C172" s="1"/>
      <c r="D172" s="1"/>
      <c r="E172" s="1"/>
      <c r="F172" s="1"/>
      <c r="G172" s="1"/>
      <c r="H172" s="1"/>
      <c r="I172" s="1"/>
      <c r="J172" s="1"/>
      <c r="K172" s="1"/>
      <c r="L172" s="1"/>
      <c r="M172" s="1"/>
      <c r="N172" s="1"/>
      <c r="O172" s="1"/>
    </row>
    <row r="173" spans="1:15" ht="16.5">
      <c r="A173" s="1"/>
      <c r="B173" s="1"/>
      <c r="C173" s="1"/>
      <c r="D173" s="1"/>
      <c r="E173" s="1"/>
      <c r="F173" s="1"/>
      <c r="G173" s="1"/>
      <c r="H173" s="1"/>
      <c r="I173" s="1"/>
      <c r="J173" s="1"/>
      <c r="K173" s="1"/>
      <c r="L173" s="1"/>
      <c r="M173" s="1"/>
      <c r="N173" s="1"/>
      <c r="O173" s="1"/>
    </row>
    <row r="174" spans="1:15" ht="16.5">
      <c r="A174" s="1"/>
      <c r="B174" s="1"/>
      <c r="C174" s="1"/>
      <c r="D174" s="1"/>
      <c r="E174" s="1"/>
      <c r="F174" s="1"/>
      <c r="G174" s="1"/>
      <c r="H174" s="1"/>
      <c r="I174" s="1"/>
      <c r="J174" s="1"/>
      <c r="K174" s="1"/>
      <c r="L174" s="1"/>
      <c r="M174" s="1"/>
      <c r="N174" s="1"/>
      <c r="O174" s="1"/>
    </row>
    <row r="175" spans="1:15" ht="16.5">
      <c r="A175" s="1"/>
      <c r="B175" s="1"/>
      <c r="C175" s="1"/>
      <c r="D175" s="1"/>
      <c r="E175" s="1"/>
      <c r="F175" s="1"/>
      <c r="G175" s="1"/>
      <c r="H175" s="1"/>
      <c r="I175" s="1"/>
      <c r="J175" s="1"/>
      <c r="K175" s="1"/>
      <c r="L175" s="1"/>
      <c r="M175" s="1"/>
      <c r="N175" s="1"/>
      <c r="O175" s="1"/>
    </row>
    <row r="176" spans="1:15" ht="16.5">
      <c r="A176" s="1"/>
      <c r="B176" s="1"/>
      <c r="C176" s="1"/>
      <c r="D176" s="1"/>
      <c r="E176" s="1"/>
      <c r="F176" s="1"/>
      <c r="G176" s="1"/>
      <c r="H176" s="1"/>
      <c r="I176" s="1"/>
      <c r="J176" s="1"/>
      <c r="K176" s="1"/>
      <c r="L176" s="1"/>
      <c r="M176" s="1"/>
      <c r="N176" s="1"/>
      <c r="O176" s="1"/>
    </row>
    <row r="177" spans="1:15" ht="16.5">
      <c r="A177" s="1"/>
      <c r="B177" s="1"/>
      <c r="C177" s="1"/>
      <c r="D177" s="1"/>
      <c r="E177" s="1"/>
      <c r="F177" s="1"/>
      <c r="G177" s="1"/>
      <c r="H177" s="1"/>
      <c r="I177" s="1"/>
      <c r="J177" s="1"/>
      <c r="K177" s="1"/>
      <c r="L177" s="1"/>
      <c r="M177" s="1"/>
      <c r="N177" s="1"/>
      <c r="O177" s="1"/>
    </row>
    <row r="178" spans="1:15" ht="16.5">
      <c r="A178" s="1"/>
      <c r="B178" s="1"/>
      <c r="C178" s="1"/>
      <c r="D178" s="1"/>
      <c r="E178" s="1"/>
      <c r="F178" s="1"/>
      <c r="G178" s="1"/>
      <c r="H178" s="1"/>
      <c r="I178" s="1"/>
      <c r="J178" s="1"/>
      <c r="K178" s="1"/>
      <c r="L178" s="1"/>
      <c r="M178" s="1"/>
      <c r="N178" s="1"/>
      <c r="O178" s="1"/>
    </row>
    <row r="179" spans="1:15" ht="16.5">
      <c r="A179" s="1"/>
      <c r="B179" s="1"/>
      <c r="C179" s="1"/>
      <c r="D179" s="1"/>
      <c r="E179" s="1"/>
      <c r="F179" s="1"/>
      <c r="G179" s="1"/>
      <c r="H179" s="1"/>
      <c r="I179" s="1"/>
      <c r="J179" s="1"/>
      <c r="K179" s="1"/>
      <c r="L179" s="1"/>
      <c r="M179" s="1"/>
      <c r="N179" s="1"/>
      <c r="O179" s="1"/>
    </row>
    <row r="180" spans="1:15" ht="16.5">
      <c r="A180" s="1"/>
      <c r="B180" s="1"/>
      <c r="C180" s="1"/>
      <c r="D180" s="1"/>
      <c r="E180" s="1"/>
      <c r="F180" s="1"/>
      <c r="G180" s="1"/>
      <c r="H180" s="1"/>
      <c r="I180" s="1"/>
      <c r="J180" s="1"/>
      <c r="K180" s="1"/>
      <c r="L180" s="1"/>
      <c r="M180" s="1"/>
      <c r="N180" s="1"/>
      <c r="O180" s="1"/>
    </row>
    <row r="181" spans="1:15" ht="16.5">
      <c r="A181" s="1"/>
      <c r="B181" s="1"/>
      <c r="C181" s="1"/>
      <c r="D181" s="1"/>
      <c r="E181" s="1"/>
      <c r="F181" s="1"/>
      <c r="G181" s="1"/>
      <c r="H181" s="1"/>
      <c r="I181" s="1"/>
      <c r="J181" s="1"/>
      <c r="K181" s="1"/>
      <c r="L181" s="1"/>
      <c r="M181" s="1"/>
      <c r="N181" s="1"/>
      <c r="O181" s="1"/>
    </row>
    <row r="182" spans="1:15" ht="16.5">
      <c r="A182" s="1"/>
      <c r="B182" s="1"/>
      <c r="C182" s="1"/>
      <c r="D182" s="1"/>
      <c r="E182" s="1"/>
      <c r="F182" s="1"/>
      <c r="G182" s="1"/>
      <c r="H182" s="1"/>
      <c r="I182" s="1"/>
      <c r="J182" s="1"/>
      <c r="K182" s="1"/>
      <c r="L182" s="1"/>
      <c r="M182" s="1"/>
      <c r="N182" s="1"/>
      <c r="O182" s="1"/>
    </row>
    <row r="183" spans="1:15" ht="16.5">
      <c r="A183" s="1"/>
      <c r="B183" s="1"/>
      <c r="C183" s="1"/>
      <c r="D183" s="1"/>
      <c r="E183" s="1"/>
      <c r="F183" s="1"/>
      <c r="G183" s="1"/>
      <c r="H183" s="1"/>
      <c r="I183" s="1"/>
      <c r="J183" s="1"/>
      <c r="K183" s="1"/>
      <c r="L183" s="1"/>
      <c r="M183" s="1"/>
      <c r="N183" s="1"/>
      <c r="O183" s="1"/>
    </row>
    <row r="184" spans="1:15" ht="16.5">
      <c r="A184" s="1"/>
      <c r="B184" s="1"/>
      <c r="C184" s="1"/>
      <c r="D184" s="1"/>
      <c r="E184" s="1"/>
      <c r="F184" s="1"/>
      <c r="G184" s="1"/>
      <c r="H184" s="1"/>
      <c r="I184" s="1"/>
      <c r="J184" s="1"/>
      <c r="K184" s="1"/>
      <c r="L184" s="1"/>
      <c r="M184" s="1"/>
      <c r="N184" s="1"/>
      <c r="O184" s="1"/>
    </row>
    <row r="185" spans="1:15" ht="16.5">
      <c r="A185" s="1"/>
      <c r="B185" s="1"/>
      <c r="C185" s="1"/>
      <c r="D185" s="1"/>
      <c r="E185" s="1"/>
      <c r="F185" s="1"/>
      <c r="G185" s="1"/>
      <c r="H185" s="1"/>
      <c r="I185" s="1"/>
      <c r="J185" s="1"/>
      <c r="K185" s="1"/>
      <c r="L185" s="1"/>
      <c r="M185" s="1"/>
      <c r="N185" s="1"/>
      <c r="O185" s="1"/>
    </row>
    <row r="186" spans="1:15" ht="16.5">
      <c r="A186" s="1"/>
      <c r="B186" s="1"/>
      <c r="C186" s="1"/>
      <c r="D186" s="1"/>
      <c r="E186" s="1"/>
      <c r="F186" s="1"/>
      <c r="G186" s="1"/>
      <c r="H186" s="1"/>
      <c r="I186" s="1"/>
      <c r="J186" s="1"/>
      <c r="K186" s="1"/>
      <c r="L186" s="1"/>
      <c r="M186" s="1"/>
      <c r="N186" s="1"/>
      <c r="O186" s="1"/>
    </row>
    <row r="187" spans="1:15" ht="16.5">
      <c r="A187" s="1"/>
      <c r="B187" s="1"/>
      <c r="C187" s="1"/>
      <c r="D187" s="1"/>
      <c r="E187" s="1"/>
      <c r="F187" s="1"/>
      <c r="G187" s="1"/>
      <c r="H187" s="1"/>
      <c r="I187" s="1"/>
      <c r="J187" s="1"/>
      <c r="K187" s="1"/>
      <c r="L187" s="1"/>
      <c r="M187" s="1"/>
      <c r="N187" s="1"/>
      <c r="O187" s="1"/>
    </row>
    <row r="188" spans="1:15" ht="16.5">
      <c r="A188" s="1"/>
      <c r="B188" s="1"/>
      <c r="C188" s="1"/>
      <c r="D188" s="1"/>
      <c r="E188" s="1"/>
      <c r="F188" s="1"/>
      <c r="G188" s="1"/>
      <c r="H188" s="1"/>
      <c r="I188" s="1"/>
      <c r="J188" s="1"/>
      <c r="K188" s="1"/>
      <c r="L188" s="1"/>
      <c r="M188" s="1"/>
      <c r="N188" s="1"/>
      <c r="O188" s="1"/>
    </row>
    <row r="189" spans="1:15" ht="16.5">
      <c r="A189" s="1"/>
      <c r="B189" s="1"/>
      <c r="C189" s="1"/>
      <c r="D189" s="1"/>
      <c r="E189" s="1"/>
      <c r="F189" s="1"/>
      <c r="G189" s="1"/>
      <c r="H189" s="1"/>
      <c r="I189" s="1"/>
      <c r="J189" s="1"/>
      <c r="K189" s="1"/>
      <c r="L189" s="1"/>
      <c r="M189" s="1"/>
      <c r="N189" s="1"/>
      <c r="O189" s="1"/>
    </row>
    <row r="190" spans="1:15" ht="16.5">
      <c r="A190" s="1"/>
      <c r="B190" s="1"/>
      <c r="C190" s="1"/>
      <c r="D190" s="1"/>
      <c r="E190" s="1"/>
      <c r="F190" s="1"/>
      <c r="G190" s="1"/>
      <c r="H190" s="1"/>
      <c r="I190" s="1"/>
      <c r="J190" s="1"/>
      <c r="K190" s="1"/>
      <c r="L190" s="1"/>
      <c r="M190" s="1"/>
      <c r="N190" s="1"/>
      <c r="O190" s="1"/>
    </row>
    <row r="191" spans="1:15" ht="16.5">
      <c r="A191" s="1"/>
      <c r="B191" s="1"/>
      <c r="C191" s="1"/>
      <c r="D191" s="1"/>
      <c r="E191" s="1"/>
      <c r="F191" s="1"/>
      <c r="G191" s="1"/>
      <c r="H191" s="1"/>
      <c r="I191" s="1"/>
      <c r="J191" s="1"/>
      <c r="K191" s="1"/>
      <c r="L191" s="1"/>
      <c r="M191" s="1"/>
      <c r="N191" s="1"/>
      <c r="O191" s="1"/>
    </row>
    <row r="192" spans="1:15" ht="16.5">
      <c r="A192" s="1"/>
      <c r="B192" s="1"/>
      <c r="C192" s="1"/>
      <c r="D192" s="1"/>
      <c r="E192" s="1"/>
      <c r="F192" s="1"/>
      <c r="G192" s="1"/>
      <c r="H192" s="1"/>
      <c r="I192" s="1"/>
      <c r="J192" s="1"/>
      <c r="K192" s="1"/>
      <c r="L192" s="1"/>
      <c r="M192" s="1"/>
      <c r="N192" s="1"/>
      <c r="O192" s="1"/>
    </row>
    <row r="193" spans="1:15" ht="16.5">
      <c r="A193" s="1"/>
      <c r="B193" s="1"/>
      <c r="C193" s="1"/>
      <c r="D193" s="1"/>
      <c r="E193" s="1"/>
      <c r="F193" s="1"/>
      <c r="G193" s="1"/>
      <c r="H193" s="1"/>
      <c r="I193" s="1"/>
      <c r="J193" s="1"/>
      <c r="K193" s="1"/>
      <c r="L193" s="1"/>
      <c r="M193" s="1"/>
      <c r="N193" s="1"/>
      <c r="O193" s="1"/>
    </row>
    <row r="194" spans="1:15" ht="16.5">
      <c r="A194" s="1"/>
      <c r="B194" s="1"/>
      <c r="C194" s="1"/>
      <c r="D194" s="1"/>
      <c r="E194" s="1"/>
      <c r="F194" s="1"/>
      <c r="G194" s="1"/>
      <c r="H194" s="1"/>
      <c r="I194" s="1"/>
      <c r="J194" s="1"/>
      <c r="K194" s="1"/>
      <c r="L194" s="1"/>
      <c r="M194" s="1"/>
      <c r="N194" s="1"/>
      <c r="O194" s="1"/>
    </row>
    <row r="195" spans="1:15" ht="16.5">
      <c r="A195" s="1"/>
      <c r="B195" s="1"/>
      <c r="C195" s="1"/>
      <c r="D195" s="1"/>
      <c r="E195" s="1"/>
      <c r="F195" s="1"/>
      <c r="G195" s="1"/>
      <c r="H195" s="1"/>
      <c r="I195" s="1"/>
      <c r="J195" s="1"/>
      <c r="K195" s="1"/>
      <c r="L195" s="1"/>
      <c r="M195" s="1"/>
      <c r="N195" s="1"/>
      <c r="O195" s="1"/>
    </row>
    <row r="196" spans="1:15" ht="16.5">
      <c r="A196" s="1"/>
      <c r="B196" s="1"/>
      <c r="C196" s="1"/>
      <c r="D196" s="1"/>
      <c r="E196" s="1"/>
      <c r="F196" s="1"/>
      <c r="G196" s="1"/>
      <c r="H196" s="1"/>
      <c r="I196" s="1"/>
      <c r="J196" s="1"/>
      <c r="K196" s="1"/>
      <c r="L196" s="1"/>
      <c r="M196" s="1"/>
      <c r="N196" s="1"/>
      <c r="O196" s="1"/>
    </row>
    <row r="197" spans="1:15" ht="16.5">
      <c r="A197" s="1"/>
      <c r="B197" s="1"/>
      <c r="C197" s="1"/>
      <c r="D197" s="1"/>
      <c r="E197" s="1"/>
      <c r="F197" s="1"/>
      <c r="G197" s="1"/>
      <c r="H197" s="1"/>
      <c r="I197" s="1"/>
      <c r="J197" s="1"/>
      <c r="K197" s="1"/>
      <c r="L197" s="1"/>
      <c r="M197" s="1"/>
      <c r="N197" s="1"/>
      <c r="O197" s="1"/>
    </row>
    <row r="198" spans="1:15" ht="16.5">
      <c r="A198" s="1"/>
      <c r="B198" s="1"/>
      <c r="C198" s="1"/>
      <c r="D198" s="1"/>
      <c r="E198" s="1"/>
      <c r="F198" s="1"/>
      <c r="G198" s="1"/>
      <c r="H198" s="1"/>
      <c r="I198" s="1"/>
      <c r="J198" s="1"/>
      <c r="K198" s="1"/>
      <c r="L198" s="1"/>
      <c r="M198" s="1"/>
      <c r="N198" s="1"/>
      <c r="O198" s="1"/>
    </row>
    <row r="199" spans="1:15" ht="16.5">
      <c r="A199" s="1"/>
      <c r="B199" s="1"/>
      <c r="C199" s="1"/>
      <c r="D199" s="1"/>
      <c r="E199" s="1"/>
      <c r="F199" s="1"/>
      <c r="G199" s="1"/>
      <c r="H199" s="1"/>
      <c r="I199" s="1"/>
      <c r="J199" s="1"/>
      <c r="K199" s="1"/>
      <c r="L199" s="1"/>
      <c r="M199" s="1"/>
      <c r="N199" s="1"/>
      <c r="O199" s="1"/>
    </row>
    <row r="200" spans="1:15" ht="16.5">
      <c r="A200" s="1"/>
      <c r="B200" s="1"/>
      <c r="C200" s="1"/>
      <c r="D200" s="1"/>
      <c r="E200" s="1"/>
      <c r="F200" s="1"/>
      <c r="G200" s="1"/>
      <c r="H200" s="1"/>
      <c r="I200" s="1"/>
      <c r="J200" s="1"/>
      <c r="K200" s="1"/>
      <c r="L200" s="1"/>
      <c r="M200" s="1"/>
      <c r="N200" s="1"/>
      <c r="O200" s="1"/>
    </row>
    <row r="201" spans="1:15" ht="16.5">
      <c r="A201" s="1"/>
      <c r="B201" s="1"/>
      <c r="C201" s="1"/>
      <c r="D201" s="1"/>
      <c r="E201" s="1"/>
      <c r="F201" s="1"/>
      <c r="G201" s="1"/>
      <c r="H201" s="1"/>
      <c r="I201" s="1"/>
      <c r="J201" s="1"/>
      <c r="K201" s="1"/>
      <c r="L201" s="1"/>
      <c r="M201" s="1"/>
      <c r="N201" s="1"/>
      <c r="O201" s="1"/>
    </row>
    <row r="202" spans="1:15" ht="16.5">
      <c r="A202" s="1"/>
      <c r="B202" s="1"/>
      <c r="C202" s="1"/>
      <c r="D202" s="1"/>
      <c r="E202" s="1"/>
      <c r="F202" s="1"/>
      <c r="G202" s="1"/>
      <c r="H202" s="1"/>
      <c r="I202" s="1"/>
      <c r="J202" s="1"/>
      <c r="K202" s="1"/>
      <c r="L202" s="1"/>
      <c r="M202" s="1"/>
      <c r="N202" s="1"/>
      <c r="O202" s="1"/>
    </row>
    <row r="203" spans="1:15" ht="16.5">
      <c r="A203" s="1"/>
      <c r="B203" s="1"/>
      <c r="C203" s="1"/>
      <c r="D203" s="1"/>
      <c r="E203" s="1"/>
      <c r="F203" s="1"/>
      <c r="G203" s="1"/>
      <c r="H203" s="1"/>
      <c r="I203" s="1"/>
      <c r="J203" s="1"/>
      <c r="K203" s="1"/>
      <c r="L203" s="1"/>
      <c r="M203" s="1"/>
      <c r="N203" s="1"/>
      <c r="O203" s="1"/>
    </row>
    <row r="204" spans="1:15" ht="16.5">
      <c r="A204" s="1"/>
      <c r="B204" s="1"/>
      <c r="C204" s="1"/>
      <c r="D204" s="1"/>
      <c r="E204" s="1"/>
      <c r="F204" s="1"/>
      <c r="G204" s="1"/>
      <c r="H204" s="1"/>
      <c r="I204" s="1"/>
      <c r="J204" s="1"/>
      <c r="K204" s="1"/>
      <c r="L204" s="1"/>
      <c r="M204" s="1"/>
      <c r="N204" s="1"/>
      <c r="O204" s="1"/>
    </row>
    <row r="205" spans="1:15" ht="16.5">
      <c r="A205" s="1"/>
      <c r="B205" s="1"/>
      <c r="C205" s="1"/>
      <c r="D205" s="1"/>
      <c r="E205" s="1"/>
      <c r="F205" s="1"/>
      <c r="G205" s="1"/>
      <c r="H205" s="1"/>
      <c r="I205" s="1"/>
      <c r="J205" s="1"/>
      <c r="K205" s="1"/>
      <c r="L205" s="1"/>
      <c r="M205" s="1"/>
      <c r="N205" s="1"/>
      <c r="O205" s="1"/>
    </row>
    <row r="206" spans="1:15" ht="16.5">
      <c r="A206" s="1"/>
      <c r="B206" s="1"/>
      <c r="C206" s="1"/>
      <c r="D206" s="1"/>
      <c r="E206" s="1"/>
      <c r="F206" s="1"/>
      <c r="G206" s="1"/>
      <c r="H206" s="1"/>
      <c r="I206" s="1"/>
      <c r="J206" s="1"/>
      <c r="K206" s="1"/>
      <c r="L206" s="1"/>
      <c r="M206" s="1"/>
      <c r="N206" s="1"/>
      <c r="O206" s="1"/>
    </row>
    <row r="207" spans="1:15" ht="16.5">
      <c r="A207" s="1"/>
      <c r="B207" s="1"/>
      <c r="C207" s="1"/>
      <c r="D207" s="1"/>
      <c r="E207" s="1"/>
      <c r="F207" s="1"/>
      <c r="G207" s="1"/>
      <c r="H207" s="1"/>
      <c r="I207" s="1"/>
      <c r="J207" s="1"/>
      <c r="K207" s="1"/>
      <c r="L207" s="1"/>
      <c r="M207" s="1"/>
      <c r="N207" s="1"/>
      <c r="O207" s="1"/>
    </row>
    <row r="208" spans="1:15" ht="16.5">
      <c r="A208" s="1"/>
      <c r="B208" s="1"/>
      <c r="C208" s="1"/>
      <c r="D208" s="1"/>
      <c r="E208" s="1"/>
      <c r="F208" s="1"/>
      <c r="G208" s="1"/>
      <c r="H208" s="1"/>
      <c r="I208" s="1"/>
      <c r="J208" s="1"/>
      <c r="K208" s="1"/>
      <c r="L208" s="1"/>
      <c r="M208" s="1"/>
      <c r="N208" s="1"/>
      <c r="O208" s="1"/>
    </row>
    <row r="209" spans="1:15" ht="16.5">
      <c r="A209" s="1"/>
      <c r="B209" s="1"/>
      <c r="C209" s="1"/>
      <c r="D209" s="1"/>
      <c r="E209" s="1"/>
      <c r="F209" s="1"/>
      <c r="G209" s="1"/>
      <c r="H209" s="1"/>
      <c r="I209" s="1"/>
      <c r="J209" s="1"/>
      <c r="K209" s="1"/>
      <c r="L209" s="1"/>
      <c r="M209" s="1"/>
      <c r="N209" s="1"/>
      <c r="O209" s="1"/>
    </row>
    <row r="210" spans="1:15" ht="16.5">
      <c r="A210" s="1"/>
      <c r="B210" s="1"/>
      <c r="C210" s="1"/>
      <c r="D210" s="1"/>
      <c r="E210" s="1"/>
      <c r="F210" s="1"/>
      <c r="G210" s="1"/>
      <c r="H210" s="1"/>
      <c r="I210" s="1"/>
      <c r="J210" s="1"/>
      <c r="K210" s="1"/>
      <c r="L210" s="1"/>
      <c r="M210" s="1"/>
      <c r="N210" s="1"/>
      <c r="O210" s="1"/>
    </row>
    <row r="211" spans="1:15" ht="16.5">
      <c r="A211" s="1"/>
      <c r="B211" s="1"/>
      <c r="C211" s="1"/>
      <c r="D211" s="1"/>
      <c r="E211" s="1"/>
      <c r="F211" s="1"/>
      <c r="G211" s="1"/>
      <c r="H211" s="1"/>
      <c r="I211" s="1"/>
      <c r="J211" s="1"/>
      <c r="K211" s="1"/>
      <c r="L211" s="1"/>
      <c r="M211" s="1"/>
      <c r="N211" s="1"/>
      <c r="O211" s="1"/>
    </row>
    <row r="212" spans="1:15" ht="16.5">
      <c r="A212" s="1"/>
      <c r="B212" s="1"/>
      <c r="C212" s="1"/>
      <c r="D212" s="1"/>
      <c r="E212" s="1"/>
      <c r="F212" s="1"/>
      <c r="G212" s="1"/>
      <c r="H212" s="1"/>
      <c r="I212" s="1"/>
      <c r="J212" s="1"/>
      <c r="K212" s="1"/>
      <c r="L212" s="1"/>
      <c r="M212" s="1"/>
      <c r="N212" s="1"/>
      <c r="O212" s="1"/>
    </row>
    <row r="213" spans="1:15" ht="16.5">
      <c r="A213" s="1"/>
      <c r="B213" s="1"/>
      <c r="C213" s="1"/>
      <c r="D213" s="1"/>
      <c r="E213" s="1"/>
      <c r="F213" s="1"/>
      <c r="G213" s="1"/>
      <c r="H213" s="1"/>
      <c r="I213" s="1"/>
      <c r="J213" s="1"/>
      <c r="K213" s="1"/>
      <c r="L213" s="1"/>
      <c r="M213" s="1"/>
      <c r="N213" s="1"/>
      <c r="O213" s="1"/>
    </row>
    <row r="214" spans="1:15" ht="16.5">
      <c r="A214" s="1"/>
      <c r="B214" s="1"/>
      <c r="C214" s="1"/>
      <c r="D214" s="1"/>
      <c r="E214" s="1"/>
      <c r="F214" s="1"/>
      <c r="G214" s="1"/>
      <c r="H214" s="1"/>
      <c r="I214" s="1"/>
      <c r="J214" s="1"/>
      <c r="K214" s="1"/>
      <c r="L214" s="1"/>
      <c r="M214" s="1"/>
      <c r="N214" s="1"/>
      <c r="O214" s="1"/>
    </row>
    <row r="215" spans="1:15" ht="16.5">
      <c r="A215" s="1"/>
      <c r="B215" s="1"/>
      <c r="C215" s="1"/>
      <c r="D215" s="1"/>
      <c r="E215" s="1"/>
      <c r="F215" s="1"/>
      <c r="G215" s="1"/>
      <c r="H215" s="1"/>
      <c r="I215" s="1"/>
      <c r="J215" s="1"/>
      <c r="K215" s="1"/>
      <c r="L215" s="1"/>
      <c r="M215" s="1"/>
      <c r="N215" s="1"/>
      <c r="O215" s="1"/>
    </row>
    <row r="216" spans="1:15" ht="16.5">
      <c r="A216" s="1"/>
      <c r="B216" s="1"/>
      <c r="C216" s="1"/>
      <c r="D216" s="1"/>
      <c r="E216" s="1"/>
      <c r="F216" s="1"/>
      <c r="G216" s="1"/>
      <c r="H216" s="1"/>
      <c r="I216" s="1"/>
      <c r="J216" s="1"/>
      <c r="K216" s="1"/>
      <c r="L216" s="1"/>
      <c r="M216" s="1"/>
      <c r="N216" s="1"/>
      <c r="O216" s="1"/>
    </row>
    <row r="217" spans="1:15" ht="16.5">
      <c r="A217" s="1"/>
      <c r="B217" s="1"/>
      <c r="C217" s="1"/>
      <c r="D217" s="1"/>
      <c r="E217" s="1"/>
      <c r="F217" s="1"/>
      <c r="G217" s="1"/>
      <c r="H217" s="1"/>
      <c r="I217" s="1"/>
      <c r="J217" s="1"/>
      <c r="K217" s="1"/>
      <c r="L217" s="1"/>
      <c r="M217" s="1"/>
      <c r="N217" s="1"/>
      <c r="O217" s="1"/>
    </row>
    <row r="218" spans="1:15" ht="16.5">
      <c r="A218" s="1"/>
      <c r="B218" s="1"/>
      <c r="C218" s="1"/>
      <c r="D218" s="1"/>
      <c r="E218" s="1"/>
      <c r="F218" s="1"/>
      <c r="G218" s="1"/>
      <c r="H218" s="1"/>
      <c r="I218" s="1"/>
      <c r="J218" s="1"/>
      <c r="K218" s="1"/>
      <c r="L218" s="1"/>
      <c r="M218" s="1"/>
      <c r="N218" s="1"/>
      <c r="O218" s="1"/>
    </row>
    <row r="219" spans="1:15" ht="16.5">
      <c r="A219" s="1"/>
      <c r="B219" s="1"/>
      <c r="C219" s="1"/>
      <c r="D219" s="1"/>
      <c r="E219" s="1"/>
      <c r="F219" s="1"/>
      <c r="G219" s="1"/>
      <c r="H219" s="1"/>
      <c r="I219" s="1"/>
      <c r="J219" s="1"/>
      <c r="K219" s="1"/>
      <c r="L219" s="1"/>
      <c r="M219" s="1"/>
      <c r="N219" s="1"/>
      <c r="O219" s="1"/>
    </row>
    <row r="220" spans="1:15" ht="16.5">
      <c r="A220" s="1"/>
      <c r="B220" s="1"/>
      <c r="C220" s="1"/>
      <c r="D220" s="1"/>
      <c r="E220" s="1"/>
      <c r="F220" s="1"/>
      <c r="G220" s="1"/>
      <c r="H220" s="1"/>
      <c r="I220" s="1"/>
      <c r="J220" s="1"/>
      <c r="K220" s="1"/>
      <c r="L220" s="1"/>
      <c r="M220" s="1"/>
      <c r="N220" s="1"/>
      <c r="O220" s="1"/>
    </row>
    <row r="221" spans="1:15" ht="16.5">
      <c r="A221" s="1"/>
      <c r="B221" s="1"/>
      <c r="C221" s="1"/>
      <c r="D221" s="1"/>
      <c r="E221" s="1"/>
      <c r="F221" s="1"/>
      <c r="G221" s="1"/>
      <c r="H221" s="1"/>
      <c r="I221" s="1"/>
      <c r="J221" s="1"/>
      <c r="K221" s="1"/>
      <c r="L221" s="1"/>
      <c r="M221" s="1"/>
      <c r="N221" s="1"/>
      <c r="O221" s="1"/>
    </row>
    <row r="222" spans="1:15" ht="16.5">
      <c r="A222" s="1"/>
      <c r="B222" s="1"/>
      <c r="C222" s="1"/>
      <c r="D222" s="1"/>
      <c r="E222" s="1"/>
      <c r="F222" s="1"/>
      <c r="G222" s="1"/>
      <c r="H222" s="1"/>
      <c r="I222" s="1"/>
      <c r="J222" s="1"/>
      <c r="K222" s="1"/>
      <c r="L222" s="1"/>
      <c r="M222" s="1"/>
      <c r="N222" s="1"/>
      <c r="O222" s="1"/>
    </row>
    <row r="223" spans="1:15" ht="16.5">
      <c r="A223" s="1"/>
      <c r="B223" s="1"/>
      <c r="C223" s="1"/>
      <c r="D223" s="1"/>
      <c r="E223" s="1"/>
      <c r="F223" s="1"/>
      <c r="G223" s="1"/>
      <c r="H223" s="1"/>
      <c r="I223" s="1"/>
      <c r="J223" s="1"/>
      <c r="K223" s="1"/>
      <c r="L223" s="1"/>
      <c r="M223" s="1"/>
      <c r="N223" s="1"/>
      <c r="O223" s="1"/>
    </row>
    <row r="224" spans="1:15" ht="16.5">
      <c r="A224" s="1"/>
      <c r="B224" s="1"/>
      <c r="C224" s="1"/>
      <c r="D224" s="1"/>
      <c r="E224" s="1"/>
      <c r="F224" s="1"/>
      <c r="G224" s="1"/>
      <c r="H224" s="1"/>
      <c r="I224" s="1"/>
      <c r="J224" s="1"/>
      <c r="K224" s="1"/>
      <c r="L224" s="1"/>
      <c r="M224" s="1"/>
      <c r="N224" s="1"/>
      <c r="O224" s="1"/>
    </row>
    <row r="225" spans="1:15" ht="16.5">
      <c r="A225" s="1"/>
      <c r="B225" s="1"/>
      <c r="C225" s="1"/>
      <c r="D225" s="1"/>
      <c r="E225" s="1"/>
      <c r="F225" s="1"/>
      <c r="G225" s="1"/>
      <c r="H225" s="1"/>
      <c r="I225" s="1"/>
      <c r="J225" s="1"/>
      <c r="K225" s="1"/>
      <c r="L225" s="1"/>
      <c r="M225" s="1"/>
      <c r="N225" s="1"/>
      <c r="O225" s="1"/>
    </row>
    <row r="226" spans="1:15" ht="16.5">
      <c r="A226" s="1"/>
      <c r="B226" s="1"/>
      <c r="C226" s="1"/>
      <c r="D226" s="1"/>
      <c r="E226" s="1"/>
      <c r="F226" s="1"/>
      <c r="G226" s="1"/>
      <c r="H226" s="1"/>
      <c r="I226" s="1"/>
      <c r="J226" s="1"/>
      <c r="K226" s="1"/>
      <c r="L226" s="1"/>
      <c r="M226" s="1"/>
      <c r="N226" s="1"/>
      <c r="O226" s="1"/>
    </row>
    <row r="227" spans="1:15" ht="16.5">
      <c r="A227" s="1"/>
      <c r="B227" s="1"/>
      <c r="C227" s="1"/>
      <c r="D227" s="1"/>
      <c r="E227" s="1"/>
      <c r="F227" s="1"/>
      <c r="G227" s="1"/>
      <c r="H227" s="1"/>
      <c r="I227" s="1"/>
      <c r="J227" s="1"/>
      <c r="K227" s="1"/>
      <c r="L227" s="1"/>
      <c r="M227" s="1"/>
      <c r="N227" s="1"/>
      <c r="O227" s="1"/>
    </row>
    <row r="228" spans="1:15" ht="16.5">
      <c r="A228" s="1"/>
      <c r="B228" s="1"/>
      <c r="C228" s="1"/>
      <c r="D228" s="1"/>
      <c r="E228" s="1"/>
      <c r="F228" s="1"/>
      <c r="G228" s="1"/>
      <c r="H228" s="1"/>
      <c r="I228" s="1"/>
      <c r="J228" s="1"/>
      <c r="K228" s="1"/>
      <c r="L228" s="1"/>
      <c r="M228" s="1"/>
      <c r="N228" s="1"/>
      <c r="O228" s="1"/>
    </row>
    <row r="229" spans="1:15" ht="16.5">
      <c r="A229" s="1"/>
      <c r="B229" s="1"/>
      <c r="C229" s="1"/>
      <c r="D229" s="1"/>
      <c r="E229" s="1"/>
      <c r="F229" s="1"/>
      <c r="G229" s="1"/>
      <c r="H229" s="1"/>
      <c r="I229" s="1"/>
      <c r="J229" s="1"/>
      <c r="K229" s="1"/>
      <c r="L229" s="1"/>
      <c r="M229" s="1"/>
      <c r="N229" s="1"/>
      <c r="O229" s="1"/>
    </row>
    <row r="230" spans="1:15" ht="16.5">
      <c r="A230" s="1"/>
      <c r="B230" s="1"/>
      <c r="C230" s="1"/>
      <c r="D230" s="1"/>
      <c r="E230" s="1"/>
      <c r="F230" s="1"/>
      <c r="G230" s="1"/>
      <c r="H230" s="1"/>
      <c r="I230" s="1"/>
      <c r="J230" s="1"/>
      <c r="K230" s="1"/>
      <c r="L230" s="1"/>
      <c r="M230" s="1"/>
      <c r="N230" s="1"/>
      <c r="O230" s="1"/>
    </row>
    <row r="231" spans="1:15" ht="16.5">
      <c r="A231" s="1"/>
      <c r="B231" s="1"/>
      <c r="C231" s="1"/>
      <c r="D231" s="1"/>
      <c r="E231" s="1"/>
      <c r="F231" s="1"/>
      <c r="G231" s="1"/>
      <c r="H231" s="1"/>
      <c r="I231" s="1"/>
      <c r="J231" s="1"/>
      <c r="K231" s="1"/>
      <c r="L231" s="1"/>
      <c r="M231" s="1"/>
      <c r="N231" s="1"/>
      <c r="O231" s="1"/>
    </row>
    <row r="232" spans="1:15" ht="16.5">
      <c r="A232" s="1"/>
      <c r="B232" s="1"/>
      <c r="C232" s="1"/>
      <c r="D232" s="1"/>
      <c r="E232" s="1"/>
      <c r="F232" s="1"/>
      <c r="G232" s="1"/>
      <c r="H232" s="1"/>
      <c r="I232" s="1"/>
      <c r="J232" s="1"/>
      <c r="K232" s="1"/>
      <c r="L232" s="1"/>
      <c r="M232" s="1"/>
      <c r="N232" s="1"/>
      <c r="O232" s="1"/>
    </row>
    <row r="233" spans="1:15" ht="16.5">
      <c r="A233" s="1"/>
      <c r="B233" s="1"/>
      <c r="C233" s="1"/>
      <c r="D233" s="1"/>
      <c r="E233" s="1"/>
      <c r="F233" s="1"/>
      <c r="G233" s="1"/>
      <c r="H233" s="1"/>
      <c r="I233" s="1"/>
      <c r="J233" s="1"/>
      <c r="K233" s="1"/>
      <c r="L233" s="1"/>
      <c r="M233" s="1"/>
      <c r="N233" s="1"/>
      <c r="O233" s="1"/>
    </row>
    <row r="234" spans="1:15" ht="16.5">
      <c r="A234" s="1"/>
      <c r="B234" s="1"/>
      <c r="C234" s="1"/>
      <c r="D234" s="1"/>
      <c r="E234" s="1"/>
      <c r="F234" s="1"/>
      <c r="G234" s="1"/>
      <c r="H234" s="1"/>
      <c r="I234" s="1"/>
      <c r="J234" s="1"/>
      <c r="K234" s="1"/>
      <c r="L234" s="1"/>
      <c r="M234" s="1"/>
      <c r="N234" s="1"/>
      <c r="O234" s="1"/>
    </row>
    <row r="235" spans="1:15" ht="16.5">
      <c r="A235" s="1"/>
      <c r="B235" s="1"/>
      <c r="C235" s="1"/>
      <c r="D235" s="1"/>
      <c r="E235" s="1"/>
      <c r="F235" s="1"/>
      <c r="G235" s="1"/>
      <c r="H235" s="1"/>
      <c r="I235" s="1"/>
      <c r="J235" s="1"/>
      <c r="K235" s="1"/>
      <c r="L235" s="1"/>
      <c r="M235" s="1"/>
      <c r="N235" s="1"/>
      <c r="O235" s="1"/>
    </row>
    <row r="236" spans="1:15" ht="16.5">
      <c r="A236" s="1"/>
      <c r="B236" s="1"/>
      <c r="C236" s="1"/>
      <c r="D236" s="1"/>
      <c r="E236" s="1"/>
      <c r="F236" s="1"/>
      <c r="G236" s="1"/>
      <c r="H236" s="1"/>
      <c r="I236" s="1"/>
      <c r="J236" s="1"/>
      <c r="K236" s="1"/>
      <c r="L236" s="1"/>
      <c r="M236" s="1"/>
      <c r="N236" s="1"/>
      <c r="O236" s="1"/>
    </row>
    <row r="237" spans="1:15" ht="16.5">
      <c r="A237" s="1"/>
      <c r="B237" s="1"/>
      <c r="C237" s="1"/>
      <c r="D237" s="1"/>
      <c r="E237" s="1"/>
      <c r="F237" s="1"/>
      <c r="G237" s="1"/>
      <c r="H237" s="1"/>
      <c r="I237" s="1"/>
      <c r="J237" s="1"/>
      <c r="K237" s="1"/>
      <c r="L237" s="1"/>
      <c r="M237" s="1"/>
      <c r="N237" s="1"/>
      <c r="O237" s="1"/>
    </row>
    <row r="238" spans="1:15" ht="16.5">
      <c r="A238" s="1"/>
      <c r="B238" s="1"/>
      <c r="C238" s="1"/>
      <c r="D238" s="1"/>
      <c r="E238" s="1"/>
      <c r="F238" s="1"/>
      <c r="G238" s="1"/>
      <c r="H238" s="1"/>
      <c r="I238" s="1"/>
      <c r="J238" s="1"/>
      <c r="K238" s="1"/>
      <c r="L238" s="1"/>
      <c r="M238" s="1"/>
      <c r="N238" s="1"/>
      <c r="O238" s="1"/>
    </row>
    <row r="239" spans="1:15" ht="16.5">
      <c r="A239" s="1"/>
      <c r="B239" s="1"/>
      <c r="C239" s="1"/>
      <c r="D239" s="1"/>
      <c r="E239" s="1"/>
      <c r="F239" s="1"/>
      <c r="G239" s="1"/>
      <c r="H239" s="1"/>
      <c r="I239" s="1"/>
      <c r="J239" s="1"/>
      <c r="K239" s="1"/>
      <c r="L239" s="1"/>
      <c r="M239" s="1"/>
      <c r="N239" s="1"/>
      <c r="O239" s="1"/>
    </row>
    <row r="240" spans="1:15" ht="16.5">
      <c r="A240" s="1"/>
      <c r="B240" s="1"/>
      <c r="C240" s="1"/>
      <c r="D240" s="1"/>
      <c r="E240" s="1"/>
      <c r="F240" s="1"/>
      <c r="G240" s="1"/>
      <c r="H240" s="1"/>
      <c r="I240" s="1"/>
      <c r="J240" s="1"/>
      <c r="K240" s="1"/>
      <c r="L240" s="1"/>
      <c r="M240" s="1"/>
      <c r="N240" s="1"/>
      <c r="O240" s="1"/>
    </row>
    <row r="241" spans="1:15" ht="16.5">
      <c r="A241" s="1"/>
      <c r="B241" s="1"/>
      <c r="C241" s="1"/>
      <c r="D241" s="1"/>
      <c r="E241" s="1"/>
      <c r="F241" s="1"/>
      <c r="G241" s="1"/>
      <c r="H241" s="1"/>
      <c r="I241" s="1"/>
      <c r="J241" s="1"/>
      <c r="K241" s="1"/>
      <c r="L241" s="1"/>
      <c r="M241" s="1"/>
      <c r="N241" s="1"/>
      <c r="O241" s="1"/>
    </row>
    <row r="242" spans="1:15" ht="16.5">
      <c r="A242" s="1"/>
      <c r="B242" s="1"/>
      <c r="C242" s="1"/>
      <c r="D242" s="1"/>
      <c r="E242" s="1"/>
      <c r="F242" s="1"/>
      <c r="G242" s="1"/>
      <c r="H242" s="1"/>
      <c r="I242" s="1"/>
      <c r="J242" s="1"/>
      <c r="K242" s="1"/>
      <c r="L242" s="1"/>
      <c r="M242" s="1"/>
      <c r="N242" s="1"/>
      <c r="O242" s="1"/>
    </row>
    <row r="243" spans="1:15" ht="16.5">
      <c r="A243" s="1"/>
      <c r="B243" s="1"/>
      <c r="C243" s="1"/>
      <c r="D243" s="1"/>
      <c r="E243" s="1"/>
      <c r="F243" s="1"/>
      <c r="G243" s="1"/>
      <c r="H243" s="1"/>
      <c r="I243" s="1"/>
      <c r="J243" s="1"/>
      <c r="K243" s="1"/>
      <c r="L243" s="1"/>
      <c r="M243" s="1"/>
      <c r="N243" s="1"/>
      <c r="O243" s="1"/>
    </row>
    <row r="244" spans="1:15" ht="16.5">
      <c r="A244" s="1"/>
      <c r="B244" s="1"/>
      <c r="C244" s="1"/>
      <c r="D244" s="1"/>
      <c r="E244" s="1"/>
      <c r="F244" s="1"/>
      <c r="G244" s="1"/>
      <c r="H244" s="1"/>
      <c r="I244" s="1"/>
      <c r="J244" s="1"/>
      <c r="K244" s="1"/>
      <c r="L244" s="1"/>
      <c r="M244" s="1"/>
      <c r="N244" s="1"/>
      <c r="O244" s="1"/>
    </row>
    <row r="245" spans="1:15" ht="16.5">
      <c r="A245" s="1"/>
      <c r="B245" s="1"/>
      <c r="C245" s="1"/>
      <c r="D245" s="1"/>
      <c r="E245" s="1"/>
      <c r="F245" s="1"/>
      <c r="G245" s="1"/>
      <c r="H245" s="1"/>
      <c r="I245" s="1"/>
      <c r="J245" s="1"/>
      <c r="K245" s="1"/>
      <c r="L245" s="1"/>
      <c r="M245" s="1"/>
      <c r="N245" s="1"/>
      <c r="O245" s="1"/>
    </row>
    <row r="246" spans="1:15" ht="16.5">
      <c r="A246" s="1"/>
      <c r="B246" s="1"/>
      <c r="C246" s="1"/>
      <c r="D246" s="1"/>
      <c r="E246" s="1"/>
      <c r="F246" s="1"/>
      <c r="G246" s="1"/>
      <c r="H246" s="1"/>
      <c r="I246" s="1"/>
      <c r="J246" s="1"/>
      <c r="K246" s="1"/>
      <c r="L246" s="1"/>
      <c r="M246" s="1"/>
      <c r="N246" s="1"/>
      <c r="O246" s="1"/>
    </row>
    <row r="247" spans="1:15" ht="16.5">
      <c r="A247" s="1"/>
      <c r="B247" s="1"/>
      <c r="C247" s="1"/>
      <c r="D247" s="1"/>
      <c r="E247" s="1"/>
      <c r="F247" s="1"/>
      <c r="G247" s="1"/>
      <c r="H247" s="1"/>
      <c r="I247" s="1"/>
      <c r="J247" s="1"/>
      <c r="K247" s="1"/>
      <c r="L247" s="1"/>
      <c r="M247" s="1"/>
      <c r="N247" s="1"/>
      <c r="O247" s="1"/>
    </row>
    <row r="248" spans="1:15" ht="16.5">
      <c r="A248" s="1"/>
      <c r="B248" s="1"/>
      <c r="C248" s="1"/>
      <c r="D248" s="1"/>
      <c r="E248" s="1"/>
      <c r="F248" s="1"/>
      <c r="G248" s="1"/>
      <c r="H248" s="1"/>
      <c r="I248" s="1"/>
      <c r="J248" s="1"/>
      <c r="K248" s="1"/>
      <c r="L248" s="1"/>
      <c r="M248" s="1"/>
      <c r="N248" s="1"/>
      <c r="O248" s="1"/>
    </row>
    <row r="249" spans="1:15" ht="16.5">
      <c r="A249" s="1"/>
      <c r="B249" s="1"/>
      <c r="C249" s="1"/>
      <c r="D249" s="1"/>
      <c r="E249" s="1"/>
      <c r="F249" s="1"/>
      <c r="G249" s="1"/>
      <c r="H249" s="1"/>
      <c r="I249" s="1"/>
      <c r="J249" s="1"/>
      <c r="K249" s="1"/>
      <c r="L249" s="1"/>
      <c r="M249" s="1"/>
      <c r="N249" s="1"/>
      <c r="O249" s="1"/>
    </row>
    <row r="250" spans="1:15" ht="16.5">
      <c r="A250" s="1"/>
      <c r="B250" s="1"/>
      <c r="C250" s="1"/>
      <c r="D250" s="1"/>
      <c r="E250" s="1"/>
      <c r="F250" s="1"/>
      <c r="G250" s="1"/>
      <c r="H250" s="1"/>
      <c r="I250" s="1"/>
      <c r="J250" s="1"/>
      <c r="K250" s="1"/>
      <c r="L250" s="1"/>
      <c r="M250" s="1"/>
      <c r="N250" s="1"/>
      <c r="O250" s="1"/>
    </row>
    <row r="251" spans="1:15" ht="16.5">
      <c r="A251" s="1"/>
      <c r="B251" s="1"/>
      <c r="C251" s="1"/>
      <c r="D251" s="1"/>
      <c r="E251" s="1"/>
      <c r="F251" s="1"/>
      <c r="G251" s="1"/>
      <c r="H251" s="1"/>
      <c r="I251" s="1"/>
      <c r="J251" s="1"/>
      <c r="K251" s="1"/>
      <c r="L251" s="1"/>
      <c r="M251" s="1"/>
      <c r="N251" s="1"/>
      <c r="O251" s="1"/>
    </row>
    <row r="252" spans="1:15" ht="16.5">
      <c r="A252" s="1"/>
      <c r="B252" s="1"/>
      <c r="C252" s="1"/>
      <c r="D252" s="1"/>
      <c r="E252" s="1"/>
      <c r="F252" s="1"/>
      <c r="G252" s="1"/>
      <c r="H252" s="1"/>
      <c r="I252" s="1"/>
      <c r="J252" s="1"/>
      <c r="K252" s="1"/>
      <c r="L252" s="1"/>
      <c r="M252" s="1"/>
      <c r="N252" s="1"/>
      <c r="O252" s="1"/>
    </row>
    <row r="253" spans="1:15" ht="16.5">
      <c r="A253" s="1"/>
      <c r="B253" s="1"/>
      <c r="C253" s="1"/>
      <c r="D253" s="1"/>
      <c r="E253" s="1"/>
      <c r="F253" s="1"/>
      <c r="G253" s="1"/>
      <c r="H253" s="1"/>
      <c r="I253" s="1"/>
      <c r="J253" s="1"/>
      <c r="K253" s="1"/>
      <c r="L253" s="1"/>
      <c r="M253" s="1"/>
      <c r="N253" s="1"/>
      <c r="O253" s="1"/>
    </row>
    <row r="254" spans="1:15" ht="16.5">
      <c r="A254" s="1"/>
      <c r="B254" s="1"/>
      <c r="C254" s="1"/>
      <c r="D254" s="1"/>
      <c r="E254" s="1"/>
      <c r="F254" s="1"/>
      <c r="G254" s="1"/>
      <c r="H254" s="1"/>
      <c r="I254" s="1"/>
      <c r="J254" s="1"/>
      <c r="K254" s="1"/>
      <c r="L254" s="1"/>
      <c r="M254" s="1"/>
      <c r="N254" s="1"/>
      <c r="O254" s="1"/>
    </row>
    <row r="255" spans="1:15" ht="16.5">
      <c r="A255" s="1"/>
      <c r="B255" s="1"/>
      <c r="C255" s="1"/>
      <c r="D255" s="1"/>
      <c r="E255" s="1"/>
      <c r="F255" s="1"/>
      <c r="G255" s="1"/>
      <c r="H255" s="1"/>
      <c r="I255" s="1"/>
      <c r="J255" s="1"/>
      <c r="K255" s="1"/>
      <c r="L255" s="1"/>
      <c r="M255" s="1"/>
      <c r="N255" s="1"/>
      <c r="O255" s="1"/>
    </row>
    <row r="256" spans="1:15" ht="16.5">
      <c r="A256" s="1"/>
      <c r="B256" s="1"/>
      <c r="C256" s="1"/>
      <c r="D256" s="1"/>
      <c r="E256" s="1"/>
      <c r="F256" s="1"/>
      <c r="G256" s="1"/>
      <c r="H256" s="1"/>
      <c r="I256" s="1"/>
      <c r="J256" s="1"/>
      <c r="K256" s="1"/>
      <c r="L256" s="1"/>
      <c r="M256" s="1"/>
      <c r="N256" s="1"/>
      <c r="O256" s="1"/>
    </row>
    <row r="257" spans="1:15" ht="16.5">
      <c r="A257" s="1"/>
      <c r="B257" s="1"/>
      <c r="C257" s="1"/>
      <c r="D257" s="1"/>
      <c r="E257" s="1"/>
      <c r="F257" s="1"/>
      <c r="G257" s="1"/>
      <c r="H257" s="1"/>
      <c r="I257" s="1"/>
      <c r="J257" s="1"/>
      <c r="K257" s="1"/>
      <c r="L257" s="1"/>
      <c r="M257" s="1"/>
      <c r="N257" s="1"/>
      <c r="O257" s="1"/>
    </row>
    <row r="258" spans="1:15" ht="16.5">
      <c r="A258" s="1"/>
      <c r="B258" s="1"/>
      <c r="C258" s="1"/>
      <c r="D258" s="1"/>
      <c r="E258" s="1"/>
      <c r="F258" s="1"/>
      <c r="G258" s="1"/>
      <c r="H258" s="1"/>
      <c r="I258" s="1"/>
      <c r="J258" s="1"/>
      <c r="K258" s="1"/>
      <c r="L258" s="1"/>
      <c r="M258" s="1"/>
      <c r="N258" s="1"/>
      <c r="O258" s="1"/>
    </row>
    <row r="259" spans="1:15" ht="16.5">
      <c r="A259" s="1"/>
      <c r="B259" s="1"/>
      <c r="C259" s="1"/>
      <c r="D259" s="1"/>
      <c r="E259" s="1"/>
      <c r="F259" s="1"/>
      <c r="G259" s="1"/>
      <c r="H259" s="1"/>
      <c r="I259" s="1"/>
      <c r="J259" s="1"/>
      <c r="K259" s="1"/>
      <c r="L259" s="1"/>
      <c r="M259" s="1"/>
      <c r="N259" s="1"/>
      <c r="O259" s="1"/>
    </row>
    <row r="260" spans="1:15" ht="16.5">
      <c r="A260" s="1"/>
      <c r="B260" s="1"/>
      <c r="C260" s="1"/>
      <c r="D260" s="1"/>
      <c r="E260" s="1"/>
      <c r="F260" s="1"/>
      <c r="G260" s="1"/>
      <c r="H260" s="1"/>
      <c r="I260" s="1"/>
      <c r="J260" s="1"/>
      <c r="K260" s="1"/>
      <c r="L260" s="1"/>
      <c r="M260" s="1"/>
      <c r="N260" s="1"/>
      <c r="O260" s="1"/>
    </row>
    <row r="261" spans="1:15" ht="16.5">
      <c r="A261" s="1"/>
      <c r="B261" s="1"/>
      <c r="C261" s="1"/>
      <c r="D261" s="1"/>
      <c r="E261" s="1"/>
      <c r="F261" s="1"/>
      <c r="G261" s="1"/>
      <c r="H261" s="1"/>
      <c r="I261" s="1"/>
      <c r="J261" s="1"/>
      <c r="K261" s="1"/>
      <c r="L261" s="1"/>
      <c r="M261" s="1"/>
      <c r="N261" s="1"/>
      <c r="O261" s="1"/>
    </row>
    <row r="262" spans="1:15" ht="16.5">
      <c r="A262" s="1"/>
      <c r="B262" s="1"/>
      <c r="C262" s="1"/>
      <c r="D262" s="1"/>
      <c r="E262" s="1"/>
      <c r="F262" s="1"/>
      <c r="G262" s="1"/>
      <c r="H262" s="1"/>
      <c r="I262" s="1"/>
      <c r="J262" s="1"/>
      <c r="K262" s="1"/>
      <c r="L262" s="1"/>
      <c r="M262" s="1"/>
      <c r="N262" s="1"/>
      <c r="O262" s="1"/>
    </row>
    <row r="263" spans="1:15" ht="16.5">
      <c r="A263" s="1"/>
      <c r="B263" s="1"/>
      <c r="C263" s="1"/>
      <c r="D263" s="1"/>
      <c r="E263" s="1"/>
      <c r="F263" s="1"/>
      <c r="G263" s="1"/>
      <c r="H263" s="1"/>
      <c r="I263" s="1"/>
      <c r="J263" s="1"/>
      <c r="K263" s="1"/>
      <c r="L263" s="1"/>
      <c r="M263" s="1"/>
      <c r="N263" s="1"/>
      <c r="O263" s="1"/>
    </row>
    <row r="264" spans="1:15" ht="16.5">
      <c r="A264" s="1"/>
      <c r="B264" s="1"/>
      <c r="C264" s="1"/>
      <c r="D264" s="1"/>
      <c r="E264" s="1"/>
      <c r="F264" s="1"/>
      <c r="G264" s="1"/>
      <c r="H264" s="1"/>
      <c r="I264" s="1"/>
      <c r="J264" s="1"/>
      <c r="K264" s="1"/>
      <c r="L264" s="1"/>
      <c r="M264" s="1"/>
      <c r="N264" s="1"/>
      <c r="O264" s="1"/>
    </row>
    <row r="265" spans="1:15" ht="16.5">
      <c r="A265" s="1"/>
      <c r="B265" s="1"/>
      <c r="C265" s="1"/>
      <c r="D265" s="1"/>
      <c r="E265" s="1"/>
      <c r="F265" s="1"/>
      <c r="G265" s="1"/>
      <c r="H265" s="1"/>
      <c r="I265" s="1"/>
      <c r="J265" s="1"/>
      <c r="K265" s="1"/>
      <c r="L265" s="1"/>
      <c r="M265" s="1"/>
      <c r="N265" s="1"/>
      <c r="O265" s="1"/>
    </row>
    <row r="266" spans="1:15" ht="16.5">
      <c r="A266" s="1"/>
      <c r="B266" s="1"/>
      <c r="C266" s="1"/>
      <c r="D266" s="1"/>
      <c r="E266" s="1"/>
      <c r="F266" s="1"/>
      <c r="G266" s="1"/>
      <c r="H266" s="1"/>
      <c r="I266" s="1"/>
      <c r="J266" s="1"/>
      <c r="K266" s="1"/>
      <c r="L266" s="1"/>
      <c r="M266" s="1"/>
      <c r="N266" s="1"/>
      <c r="O266" s="1"/>
    </row>
    <row r="267" spans="1:15" ht="16.5">
      <c r="A267" s="1"/>
      <c r="B267" s="1"/>
      <c r="C267" s="1"/>
      <c r="D267" s="1"/>
      <c r="E267" s="1"/>
      <c r="F267" s="1"/>
      <c r="G267" s="1"/>
      <c r="H267" s="1"/>
      <c r="I267" s="1"/>
      <c r="J267" s="1"/>
      <c r="K267" s="1"/>
      <c r="L267" s="1"/>
      <c r="M267" s="1"/>
      <c r="N267" s="1"/>
      <c r="O267" s="1"/>
    </row>
    <row r="268" spans="1:15" ht="16.5">
      <c r="A268" s="1"/>
      <c r="B268" s="1"/>
      <c r="C268" s="1"/>
      <c r="D268" s="1"/>
      <c r="E268" s="1"/>
      <c r="F268" s="1"/>
      <c r="G268" s="1"/>
      <c r="H268" s="1"/>
      <c r="I268" s="1"/>
      <c r="J268" s="1"/>
      <c r="K268" s="1"/>
      <c r="L268" s="1"/>
      <c r="M268" s="1"/>
      <c r="N268" s="1"/>
      <c r="O268" s="1"/>
    </row>
    <row r="269" spans="1:15" ht="16.5">
      <c r="A269" s="1"/>
      <c r="B269" s="1"/>
      <c r="C269" s="1"/>
      <c r="D269" s="1"/>
      <c r="E269" s="1"/>
      <c r="F269" s="1"/>
      <c r="G269" s="1"/>
      <c r="H269" s="1"/>
      <c r="I269" s="1"/>
      <c r="J269" s="1"/>
      <c r="K269" s="1"/>
      <c r="L269" s="1"/>
      <c r="M269" s="1"/>
      <c r="N269" s="1"/>
      <c r="O269" s="1"/>
    </row>
    <row r="270" spans="1:15" ht="16.5">
      <c r="A270" s="1"/>
      <c r="B270" s="1"/>
      <c r="C270" s="1"/>
      <c r="D270" s="1"/>
      <c r="E270" s="1"/>
      <c r="F270" s="1"/>
      <c r="G270" s="1"/>
      <c r="H270" s="1"/>
      <c r="I270" s="1"/>
      <c r="J270" s="1"/>
      <c r="K270" s="1"/>
      <c r="L270" s="1"/>
      <c r="M270" s="1"/>
      <c r="N270" s="1"/>
      <c r="O270" s="1"/>
    </row>
    <row r="271" spans="1:15" ht="16.5">
      <c r="A271" s="1"/>
      <c r="B271" s="1"/>
      <c r="C271" s="1"/>
      <c r="D271" s="1"/>
      <c r="E271" s="1"/>
      <c r="F271" s="1"/>
      <c r="G271" s="1"/>
      <c r="H271" s="1"/>
      <c r="I271" s="1"/>
      <c r="J271" s="1"/>
      <c r="K271" s="1"/>
      <c r="L271" s="1"/>
      <c r="M271" s="1"/>
      <c r="N271" s="1"/>
      <c r="O271" s="1"/>
    </row>
    <row r="272" spans="1:15" ht="16.5">
      <c r="A272" s="1"/>
      <c r="B272" s="1"/>
      <c r="C272" s="1"/>
      <c r="D272" s="1"/>
      <c r="E272" s="1"/>
      <c r="F272" s="1"/>
      <c r="G272" s="1"/>
      <c r="H272" s="1"/>
      <c r="I272" s="1"/>
      <c r="J272" s="1"/>
      <c r="K272" s="1"/>
      <c r="L272" s="1"/>
      <c r="M272" s="1"/>
      <c r="N272" s="1"/>
      <c r="O272" s="1"/>
    </row>
    <row r="273" spans="1:15" ht="16.5">
      <c r="A273" s="1"/>
      <c r="B273" s="1"/>
      <c r="C273" s="1"/>
      <c r="D273" s="1"/>
      <c r="E273" s="1"/>
      <c r="F273" s="1"/>
      <c r="G273" s="1"/>
      <c r="H273" s="1"/>
      <c r="I273" s="1"/>
      <c r="J273" s="1"/>
      <c r="K273" s="1"/>
      <c r="L273" s="1"/>
      <c r="M273" s="1"/>
      <c r="N273" s="1"/>
      <c r="O273" s="1"/>
    </row>
    <row r="274" spans="1:15" ht="16.5">
      <c r="A274" s="1"/>
      <c r="B274" s="1"/>
      <c r="C274" s="1"/>
      <c r="D274" s="1"/>
      <c r="E274" s="1"/>
      <c r="F274" s="1"/>
      <c r="G274" s="1"/>
      <c r="H274" s="1"/>
      <c r="I274" s="1"/>
      <c r="J274" s="1"/>
      <c r="K274" s="1"/>
      <c r="L274" s="1"/>
      <c r="M274" s="1"/>
      <c r="N274" s="1"/>
      <c r="O274" s="1"/>
    </row>
    <row r="275" spans="1:15" ht="16.5">
      <c r="A275" s="1"/>
      <c r="B275" s="1"/>
      <c r="C275" s="1"/>
      <c r="D275" s="1"/>
      <c r="E275" s="1"/>
      <c r="F275" s="1"/>
      <c r="G275" s="1"/>
      <c r="H275" s="1"/>
      <c r="I275" s="1"/>
      <c r="J275" s="1"/>
      <c r="K275" s="1"/>
      <c r="L275" s="1"/>
      <c r="M275" s="1"/>
      <c r="N275" s="1"/>
      <c r="O275" s="1"/>
    </row>
    <row r="276" spans="1:15" ht="16.5">
      <c r="A276" s="1"/>
      <c r="B276" s="1"/>
      <c r="C276" s="1"/>
      <c r="D276" s="1"/>
      <c r="E276" s="1"/>
      <c r="F276" s="1"/>
      <c r="G276" s="1"/>
      <c r="H276" s="1"/>
      <c r="I276" s="1"/>
      <c r="J276" s="1"/>
      <c r="K276" s="1"/>
      <c r="L276" s="1"/>
      <c r="M276" s="1"/>
      <c r="N276" s="1"/>
      <c r="O276" s="1"/>
    </row>
    <row r="277" spans="1:15" ht="16.5">
      <c r="A277" s="1"/>
      <c r="B277" s="1"/>
      <c r="C277" s="1"/>
      <c r="D277" s="1"/>
      <c r="E277" s="1"/>
      <c r="F277" s="1"/>
      <c r="G277" s="1"/>
      <c r="H277" s="1"/>
      <c r="I277" s="1"/>
      <c r="J277" s="1"/>
      <c r="K277" s="1"/>
      <c r="L277" s="1"/>
      <c r="M277" s="1"/>
      <c r="N277" s="1"/>
      <c r="O277" s="1"/>
    </row>
    <row r="278" spans="1:15" ht="16.5">
      <c r="A278" s="1"/>
      <c r="B278" s="1"/>
      <c r="C278" s="1"/>
      <c r="D278" s="1"/>
      <c r="E278" s="1"/>
      <c r="F278" s="1"/>
      <c r="G278" s="1"/>
      <c r="H278" s="1"/>
      <c r="I278" s="1"/>
      <c r="J278" s="1"/>
      <c r="K278" s="1"/>
      <c r="L278" s="1"/>
      <c r="M278" s="1"/>
      <c r="N278" s="1"/>
      <c r="O278" s="1"/>
    </row>
    <row r="279" spans="1:15" ht="16.5">
      <c r="A279" s="1"/>
      <c r="B279" s="1"/>
      <c r="C279" s="1"/>
      <c r="D279" s="1"/>
      <c r="E279" s="1"/>
      <c r="F279" s="1"/>
      <c r="G279" s="1"/>
      <c r="H279" s="1"/>
      <c r="I279" s="1"/>
      <c r="J279" s="1"/>
      <c r="K279" s="1"/>
      <c r="L279" s="1"/>
      <c r="M279" s="1"/>
      <c r="N279" s="1"/>
      <c r="O279" s="1"/>
    </row>
    <row r="280" spans="1:15" ht="16.5">
      <c r="A280" s="1"/>
      <c r="B280" s="1"/>
      <c r="C280" s="1"/>
      <c r="D280" s="1"/>
      <c r="E280" s="1"/>
      <c r="F280" s="1"/>
      <c r="G280" s="1"/>
      <c r="H280" s="1"/>
      <c r="I280" s="1"/>
      <c r="J280" s="1"/>
      <c r="K280" s="1"/>
      <c r="L280" s="1"/>
      <c r="M280" s="1"/>
      <c r="N280" s="1"/>
      <c r="O280" s="1"/>
    </row>
    <row r="281" spans="1:15" ht="16.5">
      <c r="A281" s="1"/>
      <c r="B281" s="1"/>
      <c r="C281" s="1"/>
      <c r="D281" s="1"/>
      <c r="E281" s="1"/>
      <c r="F281" s="1"/>
      <c r="G281" s="1"/>
      <c r="H281" s="1"/>
      <c r="I281" s="1"/>
      <c r="J281" s="1"/>
      <c r="K281" s="1"/>
      <c r="L281" s="1"/>
      <c r="M281" s="1"/>
      <c r="N281" s="1"/>
      <c r="O281" s="1"/>
    </row>
    <row r="282" spans="1:15" ht="16.5">
      <c r="A282" s="1"/>
      <c r="B282" s="1"/>
      <c r="C282" s="1"/>
      <c r="D282" s="1"/>
      <c r="E282" s="1"/>
      <c r="F282" s="1"/>
      <c r="G282" s="1"/>
      <c r="H282" s="1"/>
      <c r="I282" s="1"/>
      <c r="J282" s="1"/>
      <c r="K282" s="1"/>
      <c r="L282" s="1"/>
      <c r="M282" s="1"/>
      <c r="N282" s="1"/>
      <c r="O282" s="1"/>
    </row>
    <row r="283" spans="1:15" ht="16.5">
      <c r="A283" s="1"/>
      <c r="B283" s="1"/>
      <c r="C283" s="1"/>
      <c r="D283" s="1"/>
      <c r="E283" s="1"/>
      <c r="F283" s="1"/>
      <c r="G283" s="1"/>
      <c r="H283" s="1"/>
      <c r="I283" s="1"/>
      <c r="J283" s="1"/>
      <c r="K283" s="1"/>
      <c r="L283" s="1"/>
      <c r="M283" s="1"/>
      <c r="N283" s="1"/>
      <c r="O283" s="1"/>
    </row>
    <row r="284" spans="1:15" ht="16.5">
      <c r="A284" s="1"/>
      <c r="B284" s="1"/>
      <c r="C284" s="1"/>
      <c r="D284" s="1"/>
      <c r="E284" s="1"/>
      <c r="F284" s="1"/>
      <c r="G284" s="1"/>
      <c r="H284" s="1"/>
      <c r="I284" s="1"/>
      <c r="J284" s="1"/>
      <c r="K284" s="1"/>
      <c r="L284" s="1"/>
      <c r="M284" s="1"/>
      <c r="N284" s="1"/>
      <c r="O284" s="1"/>
    </row>
    <row r="285" spans="1:15" ht="16.5">
      <c r="A285" s="1"/>
      <c r="B285" s="1"/>
      <c r="C285" s="1"/>
      <c r="D285" s="1"/>
      <c r="E285" s="1"/>
      <c r="F285" s="1"/>
      <c r="G285" s="1"/>
      <c r="H285" s="1"/>
      <c r="I285" s="1"/>
      <c r="J285" s="1"/>
      <c r="K285" s="1"/>
      <c r="L285" s="1"/>
      <c r="M285" s="1"/>
      <c r="N285" s="1"/>
      <c r="O285" s="1"/>
    </row>
    <row r="286" spans="1:15" ht="16.5">
      <c r="A286" s="1"/>
      <c r="B286" s="1"/>
      <c r="C286" s="1"/>
      <c r="D286" s="1"/>
      <c r="E286" s="1"/>
      <c r="F286" s="1"/>
      <c r="G286" s="1"/>
      <c r="H286" s="1"/>
      <c r="I286" s="1"/>
      <c r="J286" s="1"/>
      <c r="K286" s="1"/>
      <c r="L286" s="1"/>
      <c r="M286" s="1"/>
      <c r="N286" s="1"/>
      <c r="O286" s="1"/>
    </row>
    <row r="287" spans="1:15" ht="16.5">
      <c r="A287" s="1"/>
      <c r="B287" s="1"/>
      <c r="C287" s="1"/>
      <c r="D287" s="1"/>
      <c r="E287" s="1"/>
      <c r="F287" s="1"/>
      <c r="G287" s="1"/>
      <c r="H287" s="1"/>
      <c r="I287" s="1"/>
      <c r="J287" s="1"/>
      <c r="K287" s="1"/>
      <c r="L287" s="1"/>
      <c r="M287" s="1"/>
      <c r="N287" s="1"/>
      <c r="O287" s="1"/>
    </row>
    <row r="288" spans="1:15" ht="16.5">
      <c r="A288" s="1"/>
      <c r="B288" s="1"/>
      <c r="C288" s="1"/>
      <c r="D288" s="1"/>
      <c r="E288" s="1"/>
      <c r="F288" s="1"/>
      <c r="G288" s="1"/>
      <c r="H288" s="1"/>
      <c r="I288" s="1"/>
      <c r="J288" s="1"/>
      <c r="K288" s="1"/>
      <c r="L288" s="1"/>
      <c r="M288" s="1"/>
      <c r="N288" s="1"/>
      <c r="O288" s="1"/>
    </row>
    <row r="289" spans="1:15" ht="16.5">
      <c r="A289" s="1"/>
      <c r="B289" s="1"/>
      <c r="C289" s="1"/>
      <c r="D289" s="1"/>
      <c r="E289" s="1"/>
      <c r="F289" s="1"/>
      <c r="G289" s="1"/>
      <c r="H289" s="1"/>
      <c r="I289" s="1"/>
      <c r="J289" s="1"/>
      <c r="K289" s="1"/>
      <c r="L289" s="1"/>
      <c r="M289" s="1"/>
      <c r="N289" s="1"/>
      <c r="O289" s="1"/>
    </row>
    <row r="290" spans="1:15" ht="16.5">
      <c r="A290" s="1"/>
      <c r="B290" s="1"/>
      <c r="C290" s="1"/>
      <c r="D290" s="1"/>
      <c r="E290" s="1"/>
      <c r="F290" s="1"/>
      <c r="G290" s="1"/>
      <c r="H290" s="1"/>
      <c r="I290" s="1"/>
      <c r="J290" s="1"/>
      <c r="K290" s="1"/>
      <c r="L290" s="1"/>
      <c r="M290" s="1"/>
      <c r="N290" s="1"/>
      <c r="O290" s="1"/>
    </row>
    <row r="291" spans="1:15" ht="16.5">
      <c r="A291" s="1"/>
      <c r="B291" s="1"/>
      <c r="C291" s="1"/>
      <c r="D291" s="1"/>
      <c r="E291" s="1"/>
      <c r="F291" s="1"/>
      <c r="G291" s="1"/>
      <c r="H291" s="1"/>
      <c r="I291" s="1"/>
      <c r="J291" s="1"/>
      <c r="K291" s="1"/>
      <c r="L291" s="1"/>
      <c r="M291" s="1"/>
      <c r="N291" s="1"/>
      <c r="O291" s="1"/>
    </row>
    <row r="292" spans="1:15" ht="16.5">
      <c r="A292" s="1"/>
      <c r="B292" s="1"/>
      <c r="C292" s="1"/>
      <c r="D292" s="1"/>
      <c r="E292" s="1"/>
      <c r="F292" s="1"/>
      <c r="G292" s="1"/>
      <c r="H292" s="1"/>
      <c r="I292" s="1"/>
      <c r="J292" s="1"/>
      <c r="K292" s="1"/>
      <c r="L292" s="1"/>
      <c r="M292" s="1"/>
      <c r="N292" s="1"/>
      <c r="O292" s="1"/>
    </row>
    <row r="293" spans="1:15" ht="16.5">
      <c r="A293" s="1"/>
      <c r="B293" s="1"/>
      <c r="C293" s="1"/>
      <c r="D293" s="1"/>
      <c r="E293" s="1"/>
      <c r="F293" s="1"/>
      <c r="G293" s="1"/>
      <c r="H293" s="1"/>
      <c r="I293" s="1"/>
      <c r="J293" s="1"/>
      <c r="K293" s="1"/>
      <c r="L293" s="1"/>
      <c r="M293" s="1"/>
      <c r="N293" s="1"/>
      <c r="O293" s="1"/>
    </row>
    <row r="294" spans="1:15" ht="16.5">
      <c r="A294" s="1"/>
      <c r="B294" s="1"/>
      <c r="C294" s="1"/>
      <c r="D294" s="1"/>
      <c r="E294" s="1"/>
      <c r="F294" s="1"/>
      <c r="G294" s="1"/>
      <c r="H294" s="1"/>
      <c r="I294" s="1"/>
      <c r="J294" s="1"/>
      <c r="K294" s="1"/>
      <c r="L294" s="1"/>
      <c r="M294" s="1"/>
      <c r="N294" s="1"/>
      <c r="O294" s="1"/>
    </row>
    <row r="295" spans="1:15" ht="16.5">
      <c r="A295" s="1"/>
      <c r="B295" s="1"/>
      <c r="C295" s="1"/>
      <c r="D295" s="1"/>
      <c r="E295" s="1"/>
      <c r="F295" s="1"/>
      <c r="G295" s="1"/>
      <c r="H295" s="1"/>
      <c r="I295" s="1"/>
      <c r="J295" s="1"/>
      <c r="K295" s="1"/>
      <c r="L295" s="1"/>
      <c r="M295" s="1"/>
      <c r="N295" s="1"/>
      <c r="O295" s="1"/>
    </row>
    <row r="296" spans="1:15" ht="16.5">
      <c r="A296" s="1"/>
      <c r="B296" s="1"/>
      <c r="C296" s="1"/>
      <c r="D296" s="1"/>
      <c r="E296" s="1"/>
      <c r="F296" s="1"/>
      <c r="G296" s="1"/>
      <c r="H296" s="1"/>
      <c r="I296" s="1"/>
      <c r="J296" s="1"/>
      <c r="K296" s="1"/>
      <c r="L296" s="1"/>
      <c r="M296" s="1"/>
      <c r="N296" s="1"/>
      <c r="O296" s="1"/>
    </row>
    <row r="297" spans="1:15" ht="16.5">
      <c r="A297" s="1"/>
      <c r="B297" s="1"/>
      <c r="C297" s="1"/>
      <c r="D297" s="1"/>
      <c r="E297" s="1"/>
      <c r="F297" s="1"/>
      <c r="G297" s="1"/>
      <c r="H297" s="1"/>
      <c r="I297" s="1"/>
      <c r="J297" s="1"/>
      <c r="K297" s="1"/>
      <c r="L297" s="1"/>
      <c r="M297" s="1"/>
      <c r="N297" s="1"/>
      <c r="O297" s="1"/>
    </row>
    <row r="298" spans="1:15" ht="16.5">
      <c r="A298" s="1"/>
      <c r="B298" s="1"/>
      <c r="C298" s="1"/>
      <c r="D298" s="1"/>
      <c r="E298" s="1"/>
      <c r="F298" s="1"/>
      <c r="G298" s="1"/>
      <c r="H298" s="1"/>
      <c r="I298" s="1"/>
      <c r="J298" s="1"/>
      <c r="K298" s="1"/>
      <c r="L298" s="1"/>
      <c r="M298" s="1"/>
      <c r="N298" s="1"/>
      <c r="O298" s="1"/>
    </row>
    <row r="299" spans="1:15" ht="16.5">
      <c r="A299" s="1"/>
      <c r="B299" s="1"/>
      <c r="C299" s="1"/>
      <c r="D299" s="1"/>
      <c r="E299" s="1"/>
      <c r="F299" s="1"/>
      <c r="G299" s="1"/>
      <c r="H299" s="1"/>
      <c r="I299" s="1"/>
      <c r="J299" s="1"/>
      <c r="K299" s="1"/>
      <c r="L299" s="1"/>
      <c r="M299" s="1"/>
      <c r="N299" s="1"/>
      <c r="O299" s="1"/>
    </row>
    <row r="300" spans="1:15" ht="16.5">
      <c r="A300" s="1"/>
      <c r="B300" s="1"/>
      <c r="C300" s="1"/>
      <c r="D300" s="1"/>
      <c r="E300" s="1"/>
      <c r="F300" s="1"/>
      <c r="G300" s="1"/>
      <c r="H300" s="1"/>
      <c r="I300" s="1"/>
      <c r="J300" s="1"/>
      <c r="K300" s="1"/>
      <c r="L300" s="1"/>
      <c r="M300" s="1"/>
      <c r="N300" s="1"/>
      <c r="O300" s="1"/>
    </row>
    <row r="301" spans="1:15" ht="16.5">
      <c r="A301" s="1"/>
      <c r="B301" s="1"/>
      <c r="C301" s="1"/>
      <c r="D301" s="1"/>
      <c r="E301" s="1"/>
      <c r="F301" s="1"/>
      <c r="G301" s="1"/>
      <c r="H301" s="1"/>
      <c r="I301" s="1"/>
      <c r="J301" s="1"/>
      <c r="K301" s="1"/>
      <c r="L301" s="1"/>
      <c r="M301" s="1"/>
      <c r="N301" s="1"/>
      <c r="O301" s="1"/>
    </row>
    <row r="302" spans="1:15" ht="16.5">
      <c r="A302" s="1"/>
      <c r="B302" s="1"/>
      <c r="C302" s="1"/>
      <c r="D302" s="1"/>
      <c r="E302" s="1"/>
      <c r="F302" s="1"/>
      <c r="G302" s="1"/>
      <c r="H302" s="1"/>
      <c r="I302" s="1"/>
      <c r="J302" s="1"/>
      <c r="K302" s="1"/>
      <c r="L302" s="1"/>
      <c r="M302" s="1"/>
      <c r="N302" s="1"/>
      <c r="O302" s="1"/>
    </row>
    <row r="303" spans="1:15" ht="16.5">
      <c r="A303" s="1"/>
      <c r="B303" s="1"/>
      <c r="C303" s="1"/>
      <c r="D303" s="1"/>
      <c r="E303" s="1"/>
      <c r="F303" s="1"/>
      <c r="G303" s="1"/>
      <c r="H303" s="1"/>
      <c r="I303" s="1"/>
      <c r="J303" s="1"/>
      <c r="K303" s="1"/>
      <c r="L303" s="1"/>
      <c r="M303" s="1"/>
      <c r="N303" s="1"/>
      <c r="O303" s="1"/>
    </row>
    <row r="304" spans="1:15" ht="16.5">
      <c r="A304" s="1"/>
      <c r="B304" s="1"/>
      <c r="C304" s="1"/>
      <c r="D304" s="1"/>
      <c r="E304" s="1"/>
      <c r="F304" s="1"/>
      <c r="G304" s="1"/>
      <c r="H304" s="1"/>
      <c r="I304" s="1"/>
      <c r="J304" s="1"/>
      <c r="K304" s="1"/>
      <c r="L304" s="1"/>
      <c r="M304" s="1"/>
      <c r="N304" s="1"/>
      <c r="O304" s="1"/>
    </row>
    <row r="305" spans="1:15" ht="16.5">
      <c r="A305" s="1"/>
      <c r="B305" s="1"/>
      <c r="C305" s="1"/>
      <c r="D305" s="1"/>
      <c r="E305" s="1"/>
      <c r="F305" s="1"/>
      <c r="G305" s="1"/>
      <c r="H305" s="1"/>
      <c r="I305" s="1"/>
      <c r="J305" s="1"/>
      <c r="K305" s="1"/>
      <c r="L305" s="1"/>
      <c r="M305" s="1"/>
      <c r="N305" s="1"/>
      <c r="O305" s="1"/>
    </row>
    <row r="306" spans="1:15" ht="16.5">
      <c r="A306" s="1"/>
      <c r="B306" s="1"/>
      <c r="C306" s="1"/>
      <c r="D306" s="1"/>
      <c r="E306" s="1"/>
      <c r="F306" s="1"/>
      <c r="G306" s="1"/>
      <c r="H306" s="1"/>
      <c r="I306" s="1"/>
      <c r="J306" s="1"/>
      <c r="K306" s="1"/>
      <c r="L306" s="1"/>
      <c r="M306" s="1"/>
      <c r="N306" s="1"/>
      <c r="O306" s="1"/>
    </row>
    <row r="307" spans="1:15" ht="16.5">
      <c r="A307" s="1"/>
      <c r="B307" s="1"/>
      <c r="C307" s="1"/>
      <c r="D307" s="1"/>
      <c r="E307" s="1"/>
      <c r="F307" s="1"/>
      <c r="G307" s="1"/>
      <c r="H307" s="1"/>
      <c r="I307" s="1"/>
      <c r="J307" s="1"/>
      <c r="K307" s="1"/>
      <c r="L307" s="1"/>
      <c r="M307" s="1"/>
      <c r="N307" s="1"/>
      <c r="O307" s="1"/>
    </row>
    <row r="308" spans="1:15" ht="16.5">
      <c r="A308" s="1"/>
      <c r="B308" s="1"/>
      <c r="C308" s="1"/>
      <c r="D308" s="1"/>
      <c r="E308" s="1"/>
      <c r="F308" s="1"/>
      <c r="G308" s="1"/>
      <c r="H308" s="1"/>
      <c r="I308" s="1"/>
      <c r="J308" s="1"/>
      <c r="K308" s="1"/>
      <c r="L308" s="1"/>
      <c r="M308" s="1"/>
      <c r="N308" s="1"/>
      <c r="O308" s="1"/>
    </row>
    <row r="309" spans="1:15" ht="16.5">
      <c r="A309" s="1"/>
      <c r="B309" s="1"/>
      <c r="C309" s="1"/>
      <c r="D309" s="1"/>
      <c r="E309" s="1"/>
      <c r="F309" s="1"/>
      <c r="G309" s="1"/>
      <c r="H309" s="1"/>
      <c r="I309" s="1"/>
      <c r="J309" s="1"/>
      <c r="K309" s="1"/>
      <c r="L309" s="1"/>
      <c r="M309" s="1"/>
      <c r="N309" s="1"/>
      <c r="O309" s="1"/>
    </row>
    <row r="310" spans="1:15" ht="16.5">
      <c r="A310" s="1"/>
      <c r="B310" s="1"/>
      <c r="C310" s="1"/>
      <c r="D310" s="1"/>
      <c r="E310" s="1"/>
      <c r="F310" s="1"/>
      <c r="G310" s="1"/>
      <c r="H310" s="1"/>
      <c r="I310" s="1"/>
      <c r="J310" s="1"/>
      <c r="K310" s="1"/>
      <c r="L310" s="1"/>
      <c r="M310" s="1"/>
      <c r="N310" s="1"/>
      <c r="O310" s="1"/>
    </row>
    <row r="311" spans="1:15" ht="16.5">
      <c r="A311" s="1"/>
      <c r="B311" s="1"/>
      <c r="C311" s="1"/>
      <c r="D311" s="1"/>
      <c r="E311" s="1"/>
      <c r="F311" s="1"/>
      <c r="G311" s="1"/>
      <c r="H311" s="1"/>
      <c r="I311" s="1"/>
      <c r="J311" s="1"/>
      <c r="K311" s="1"/>
      <c r="L311" s="1"/>
      <c r="M311" s="1"/>
      <c r="N311" s="1"/>
      <c r="O311" s="1"/>
    </row>
    <row r="312" spans="1:15" ht="16.5">
      <c r="A312" s="1"/>
      <c r="B312" s="1"/>
      <c r="C312" s="1"/>
      <c r="D312" s="1"/>
      <c r="E312" s="1"/>
      <c r="F312" s="1"/>
      <c r="G312" s="1"/>
      <c r="H312" s="1"/>
      <c r="I312" s="1"/>
      <c r="J312" s="1"/>
      <c r="K312" s="1"/>
      <c r="L312" s="1"/>
      <c r="M312" s="1"/>
      <c r="N312" s="1"/>
      <c r="O312" s="1"/>
    </row>
    <row r="313" spans="1:15" ht="16.5">
      <c r="A313" s="1"/>
      <c r="B313" s="1"/>
      <c r="C313" s="1"/>
      <c r="D313" s="1"/>
      <c r="E313" s="1"/>
      <c r="F313" s="1"/>
      <c r="G313" s="1"/>
      <c r="H313" s="1"/>
      <c r="I313" s="1"/>
      <c r="J313" s="1"/>
      <c r="K313" s="1"/>
      <c r="L313" s="1"/>
      <c r="M313" s="1"/>
      <c r="N313" s="1"/>
      <c r="O313" s="1"/>
    </row>
    <row r="314" spans="1:15" ht="16.5">
      <c r="A314" s="1"/>
      <c r="B314" s="1"/>
      <c r="C314" s="1"/>
      <c r="D314" s="1"/>
      <c r="E314" s="1"/>
      <c r="F314" s="1"/>
      <c r="G314" s="1"/>
      <c r="H314" s="1"/>
      <c r="I314" s="1"/>
      <c r="J314" s="1"/>
      <c r="K314" s="1"/>
      <c r="L314" s="1"/>
      <c r="M314" s="1"/>
      <c r="N314" s="1"/>
      <c r="O314" s="1"/>
    </row>
    <row r="315" spans="1:15" ht="16.5">
      <c r="A315" s="1"/>
      <c r="B315" s="1"/>
      <c r="C315" s="1"/>
      <c r="D315" s="1"/>
      <c r="E315" s="1"/>
      <c r="F315" s="1"/>
      <c r="G315" s="1"/>
      <c r="H315" s="1"/>
      <c r="I315" s="1"/>
      <c r="J315" s="1"/>
      <c r="K315" s="1"/>
      <c r="L315" s="1"/>
      <c r="M315" s="1"/>
      <c r="N315" s="1"/>
      <c r="O315" s="1"/>
    </row>
    <row r="316" spans="1:15" ht="16.5">
      <c r="A316" s="1"/>
      <c r="B316" s="1"/>
      <c r="C316" s="1"/>
      <c r="D316" s="1"/>
      <c r="E316" s="1"/>
      <c r="F316" s="1"/>
      <c r="G316" s="1"/>
      <c r="H316" s="1"/>
      <c r="I316" s="1"/>
      <c r="J316" s="1"/>
      <c r="K316" s="1"/>
      <c r="L316" s="1"/>
      <c r="M316" s="1"/>
      <c r="N316" s="1"/>
      <c r="O316" s="1"/>
    </row>
    <row r="317" spans="1:15" ht="16.5">
      <c r="A317" s="1"/>
      <c r="B317" s="1"/>
      <c r="C317" s="1"/>
      <c r="D317" s="1"/>
      <c r="E317" s="1"/>
      <c r="F317" s="1"/>
      <c r="G317" s="1"/>
      <c r="H317" s="1"/>
      <c r="I317" s="1"/>
      <c r="J317" s="1"/>
      <c r="K317" s="1"/>
      <c r="L317" s="1"/>
      <c r="M317" s="1"/>
      <c r="N317" s="1"/>
      <c r="O317" s="1"/>
    </row>
    <row r="318" spans="1:15" ht="16.5">
      <c r="A318" s="1"/>
      <c r="B318" s="1"/>
      <c r="C318" s="1"/>
      <c r="D318" s="1"/>
      <c r="E318" s="1"/>
      <c r="F318" s="1"/>
      <c r="G318" s="1"/>
      <c r="H318" s="1"/>
      <c r="I318" s="1"/>
      <c r="J318" s="1"/>
      <c r="K318" s="1"/>
      <c r="L318" s="1"/>
      <c r="M318" s="1"/>
      <c r="N318" s="1"/>
      <c r="O318" s="1"/>
    </row>
    <row r="319" spans="1:15" ht="16.5">
      <c r="A319" s="1"/>
      <c r="B319" s="1"/>
      <c r="C319" s="1"/>
      <c r="D319" s="1"/>
      <c r="E319" s="1"/>
      <c r="F319" s="1"/>
      <c r="G319" s="1"/>
      <c r="H319" s="1"/>
      <c r="I319" s="1"/>
      <c r="J319" s="1"/>
      <c r="K319" s="1"/>
      <c r="L319" s="1"/>
      <c r="M319" s="1"/>
      <c r="N319" s="1"/>
      <c r="O319" s="1"/>
    </row>
    <row r="320" spans="1:15" ht="16.5">
      <c r="A320" s="1"/>
      <c r="B320" s="1"/>
      <c r="C320" s="1"/>
      <c r="D320" s="1"/>
      <c r="E320" s="1"/>
      <c r="F320" s="1"/>
      <c r="G320" s="1"/>
      <c r="H320" s="1"/>
      <c r="I320" s="1"/>
      <c r="J320" s="1"/>
      <c r="K320" s="1"/>
      <c r="L320" s="1"/>
      <c r="M320" s="1"/>
      <c r="N320" s="1"/>
      <c r="O320" s="1"/>
    </row>
    <row r="321" spans="1:15" ht="16.5">
      <c r="A321" s="1"/>
      <c r="B321" s="1"/>
      <c r="C321" s="1"/>
      <c r="D321" s="1"/>
      <c r="E321" s="1"/>
      <c r="F321" s="1"/>
      <c r="G321" s="1"/>
      <c r="H321" s="1"/>
      <c r="I321" s="1"/>
      <c r="J321" s="1"/>
      <c r="K321" s="1"/>
      <c r="L321" s="1"/>
      <c r="M321" s="1"/>
      <c r="N321" s="1"/>
      <c r="O321" s="1"/>
    </row>
    <row r="322" spans="1:15" ht="16.5">
      <c r="A322" s="1"/>
      <c r="B322" s="1"/>
      <c r="C322" s="1"/>
      <c r="D322" s="1"/>
      <c r="E322" s="1"/>
      <c r="F322" s="1"/>
      <c r="G322" s="1"/>
      <c r="H322" s="1"/>
      <c r="I322" s="1"/>
      <c r="J322" s="1"/>
      <c r="K322" s="1"/>
      <c r="L322" s="1"/>
      <c r="M322" s="1"/>
      <c r="N322" s="1"/>
      <c r="O322" s="1"/>
    </row>
    <row r="323" spans="1:15" ht="16.5">
      <c r="A323" s="1"/>
      <c r="B323" s="1"/>
      <c r="C323" s="1"/>
      <c r="D323" s="1"/>
      <c r="E323" s="1"/>
      <c r="F323" s="1"/>
      <c r="G323" s="1"/>
      <c r="H323" s="1"/>
      <c r="I323" s="1"/>
      <c r="J323" s="1"/>
      <c r="K323" s="1"/>
      <c r="L323" s="1"/>
      <c r="M323" s="1"/>
      <c r="N323" s="1"/>
      <c r="O323" s="1"/>
    </row>
    <row r="324" spans="1:15" ht="16.5">
      <c r="A324" s="1"/>
      <c r="B324" s="1"/>
      <c r="C324" s="1"/>
      <c r="D324" s="1"/>
      <c r="E324" s="1"/>
      <c r="F324" s="1"/>
      <c r="G324" s="1"/>
      <c r="H324" s="1"/>
      <c r="I324" s="1"/>
      <c r="J324" s="1"/>
      <c r="K324" s="1"/>
      <c r="L324" s="1"/>
      <c r="M324" s="1"/>
      <c r="N324" s="1"/>
      <c r="O324" s="1"/>
    </row>
    <row r="325" spans="1:15" ht="16.5">
      <c r="A325" s="1"/>
      <c r="B325" s="1"/>
      <c r="C325" s="1"/>
      <c r="D325" s="1"/>
      <c r="E325" s="1"/>
      <c r="F325" s="1"/>
      <c r="G325" s="1"/>
      <c r="H325" s="1"/>
      <c r="I325" s="1"/>
      <c r="J325" s="1"/>
      <c r="K325" s="1"/>
      <c r="L325" s="1"/>
      <c r="M325" s="1"/>
      <c r="N325" s="1"/>
      <c r="O325" s="1"/>
    </row>
    <row r="326" spans="1:15" ht="16.5">
      <c r="A326" s="1"/>
      <c r="B326" s="1"/>
      <c r="C326" s="1"/>
      <c r="D326" s="1"/>
      <c r="E326" s="1"/>
      <c r="F326" s="1"/>
      <c r="G326" s="1"/>
      <c r="H326" s="1"/>
      <c r="I326" s="1"/>
      <c r="J326" s="1"/>
      <c r="K326" s="1"/>
      <c r="L326" s="1"/>
      <c r="M326" s="1"/>
      <c r="N326" s="1"/>
      <c r="O326" s="1"/>
    </row>
    <row r="327" spans="1:15" ht="16.5">
      <c r="A327" s="1"/>
      <c r="B327" s="1"/>
      <c r="C327" s="1"/>
      <c r="D327" s="1"/>
      <c r="E327" s="1"/>
      <c r="F327" s="1"/>
      <c r="G327" s="1"/>
      <c r="H327" s="1"/>
      <c r="I327" s="1"/>
      <c r="J327" s="1"/>
      <c r="K327" s="1"/>
      <c r="L327" s="1"/>
      <c r="M327" s="1"/>
      <c r="N327" s="1"/>
      <c r="O327" s="1"/>
    </row>
    <row r="328" spans="1:15" ht="16.5">
      <c r="A328" s="1"/>
      <c r="B328" s="1"/>
      <c r="C328" s="1"/>
      <c r="D328" s="1"/>
      <c r="E328" s="1"/>
      <c r="F328" s="1"/>
      <c r="G328" s="1"/>
      <c r="H328" s="1"/>
      <c r="I328" s="1"/>
      <c r="J328" s="1"/>
      <c r="K328" s="1"/>
      <c r="L328" s="1"/>
      <c r="M328" s="1"/>
      <c r="N328" s="1"/>
      <c r="O328" s="1"/>
    </row>
    <row r="329" spans="1:15" ht="16.5">
      <c r="A329" s="1"/>
      <c r="B329" s="1"/>
      <c r="C329" s="1"/>
      <c r="D329" s="1"/>
      <c r="E329" s="1"/>
      <c r="F329" s="1"/>
      <c r="G329" s="1"/>
      <c r="H329" s="1"/>
      <c r="I329" s="1"/>
      <c r="J329" s="1"/>
      <c r="K329" s="1"/>
      <c r="L329" s="1"/>
      <c r="M329" s="1"/>
      <c r="N329" s="1"/>
      <c r="O329" s="1"/>
    </row>
    <row r="330" spans="1:15" ht="16.5">
      <c r="A330" s="1"/>
      <c r="B330" s="1"/>
      <c r="C330" s="1"/>
      <c r="D330" s="1"/>
      <c r="E330" s="1"/>
      <c r="F330" s="1"/>
      <c r="G330" s="1"/>
      <c r="H330" s="1"/>
      <c r="I330" s="1"/>
      <c r="J330" s="1"/>
      <c r="K330" s="1"/>
      <c r="L330" s="1"/>
      <c r="M330" s="1"/>
      <c r="N330" s="1"/>
      <c r="O330" s="1"/>
    </row>
    <row r="331" spans="1:15" ht="16.5">
      <c r="A331" s="1"/>
      <c r="B331" s="1"/>
      <c r="C331" s="1"/>
      <c r="D331" s="1"/>
      <c r="E331" s="1"/>
      <c r="F331" s="1"/>
      <c r="G331" s="1"/>
      <c r="H331" s="1"/>
      <c r="I331" s="1"/>
      <c r="J331" s="1"/>
      <c r="K331" s="1"/>
      <c r="L331" s="1"/>
      <c r="M331" s="1"/>
      <c r="N331" s="1"/>
      <c r="O331" s="1"/>
    </row>
    <row r="332" spans="1:15" ht="16.5">
      <c r="A332" s="1"/>
      <c r="B332" s="1"/>
      <c r="C332" s="1"/>
      <c r="D332" s="1"/>
      <c r="E332" s="1"/>
      <c r="F332" s="1"/>
      <c r="G332" s="1"/>
      <c r="H332" s="1"/>
      <c r="I332" s="1"/>
      <c r="J332" s="1"/>
      <c r="K332" s="1"/>
      <c r="L332" s="1"/>
      <c r="M332" s="1"/>
      <c r="N332" s="1"/>
      <c r="O332" s="1"/>
    </row>
    <row r="333" spans="1:15" ht="16.5">
      <c r="A333" s="1"/>
      <c r="B333" s="1"/>
      <c r="C333" s="1"/>
      <c r="D333" s="1"/>
      <c r="E333" s="1"/>
      <c r="F333" s="1"/>
      <c r="G333" s="1"/>
      <c r="H333" s="1"/>
      <c r="I333" s="1"/>
      <c r="J333" s="1"/>
      <c r="K333" s="1"/>
      <c r="L333" s="1"/>
      <c r="M333" s="1"/>
      <c r="N333" s="1"/>
      <c r="O333" s="1"/>
    </row>
    <row r="334" spans="1:15" ht="16.5">
      <c r="A334" s="1"/>
      <c r="B334" s="1"/>
      <c r="C334" s="1"/>
      <c r="D334" s="1"/>
      <c r="E334" s="1"/>
      <c r="F334" s="1"/>
      <c r="G334" s="1"/>
      <c r="H334" s="1"/>
      <c r="I334" s="1"/>
      <c r="J334" s="1"/>
      <c r="K334" s="1"/>
      <c r="L334" s="1"/>
      <c r="M334" s="1"/>
      <c r="N334" s="1"/>
      <c r="O334" s="1"/>
    </row>
    <row r="335" spans="1:15" ht="16.5">
      <c r="A335" s="1"/>
      <c r="B335" s="1"/>
      <c r="C335" s="1"/>
      <c r="D335" s="1"/>
      <c r="E335" s="1"/>
      <c r="F335" s="1"/>
      <c r="G335" s="1"/>
      <c r="H335" s="1"/>
      <c r="I335" s="1"/>
      <c r="J335" s="1"/>
      <c r="K335" s="1"/>
      <c r="L335" s="1"/>
      <c r="M335" s="1"/>
      <c r="N335" s="1"/>
      <c r="O335" s="1"/>
    </row>
    <row r="336" spans="1:15" ht="16.5">
      <c r="A336" s="1"/>
      <c r="B336" s="1"/>
      <c r="C336" s="1"/>
      <c r="D336" s="1"/>
      <c r="E336" s="1"/>
      <c r="F336" s="1"/>
      <c r="G336" s="1"/>
      <c r="H336" s="1"/>
      <c r="I336" s="1"/>
      <c r="J336" s="1"/>
      <c r="K336" s="1"/>
      <c r="L336" s="1"/>
      <c r="M336" s="1"/>
      <c r="N336" s="1"/>
      <c r="O336" s="1"/>
    </row>
    <row r="337" spans="1:15" ht="16.5">
      <c r="A337" s="1"/>
      <c r="B337" s="1"/>
      <c r="C337" s="1"/>
      <c r="D337" s="1"/>
      <c r="E337" s="1"/>
      <c r="F337" s="1"/>
      <c r="G337" s="1"/>
      <c r="H337" s="1"/>
      <c r="I337" s="1"/>
      <c r="J337" s="1"/>
      <c r="K337" s="1"/>
      <c r="L337" s="1"/>
      <c r="M337" s="1"/>
      <c r="N337" s="1"/>
      <c r="O337" s="1"/>
    </row>
    <row r="338" spans="1:15" ht="16.5">
      <c r="A338" s="1"/>
      <c r="B338" s="1"/>
      <c r="C338" s="1"/>
      <c r="D338" s="1"/>
      <c r="E338" s="1"/>
      <c r="F338" s="1"/>
      <c r="G338" s="1"/>
      <c r="H338" s="1"/>
      <c r="I338" s="1"/>
      <c r="J338" s="1"/>
      <c r="K338" s="1"/>
      <c r="L338" s="1"/>
      <c r="M338" s="1"/>
      <c r="N338" s="1"/>
      <c r="O338" s="1"/>
    </row>
    <row r="339" spans="1:15" ht="16.5">
      <c r="A339" s="1"/>
      <c r="B339" s="1"/>
      <c r="C339" s="1"/>
      <c r="D339" s="1"/>
      <c r="E339" s="1"/>
      <c r="F339" s="1"/>
      <c r="G339" s="1"/>
      <c r="H339" s="1"/>
      <c r="I339" s="1"/>
      <c r="J339" s="1"/>
      <c r="K339" s="1"/>
      <c r="L339" s="1"/>
      <c r="M339" s="1"/>
      <c r="N339" s="1"/>
      <c r="O339" s="1"/>
    </row>
    <row r="340" spans="1:15" ht="16.5">
      <c r="A340" s="1"/>
      <c r="B340" s="1"/>
      <c r="C340" s="1"/>
      <c r="D340" s="1"/>
      <c r="E340" s="1"/>
      <c r="F340" s="1"/>
      <c r="G340" s="1"/>
      <c r="H340" s="1"/>
      <c r="I340" s="1"/>
      <c r="J340" s="1"/>
      <c r="K340" s="1"/>
      <c r="L340" s="1"/>
      <c r="M340" s="1"/>
      <c r="N340" s="1"/>
      <c r="O340" s="1"/>
    </row>
    <row r="341" spans="1:15" ht="16.5">
      <c r="A341" s="1"/>
      <c r="B341" s="1"/>
      <c r="C341" s="1"/>
      <c r="D341" s="1"/>
      <c r="E341" s="1"/>
      <c r="F341" s="1"/>
      <c r="G341" s="1"/>
      <c r="H341" s="1"/>
      <c r="I341" s="1"/>
      <c r="J341" s="1"/>
      <c r="K341" s="1"/>
      <c r="L341" s="1"/>
      <c r="M341" s="1"/>
      <c r="N341" s="1"/>
      <c r="O341" s="1"/>
    </row>
    <row r="342" spans="1:15" ht="16.5">
      <c r="A342" s="1"/>
      <c r="B342" s="1"/>
      <c r="C342" s="1"/>
      <c r="D342" s="1"/>
      <c r="E342" s="1"/>
      <c r="F342" s="1"/>
      <c r="G342" s="1"/>
      <c r="H342" s="1"/>
      <c r="I342" s="1"/>
      <c r="J342" s="1"/>
      <c r="K342" s="1"/>
      <c r="L342" s="1"/>
      <c r="M342" s="1"/>
      <c r="N342" s="1"/>
      <c r="O342" s="1"/>
    </row>
    <row r="343" spans="1:15" ht="16.5">
      <c r="A343" s="1"/>
      <c r="B343" s="1"/>
      <c r="C343" s="1"/>
      <c r="D343" s="1"/>
      <c r="E343" s="1"/>
      <c r="F343" s="1"/>
      <c r="G343" s="1"/>
      <c r="H343" s="1"/>
      <c r="I343" s="1"/>
      <c r="J343" s="1"/>
      <c r="K343" s="1"/>
      <c r="L343" s="1"/>
      <c r="M343" s="1"/>
      <c r="N343" s="1"/>
      <c r="O343" s="1"/>
    </row>
    <row r="344" spans="1:15" ht="16.5">
      <c r="A344" s="1"/>
      <c r="B344" s="1"/>
      <c r="C344" s="1"/>
      <c r="D344" s="1"/>
      <c r="E344" s="1"/>
      <c r="F344" s="1"/>
      <c r="G344" s="1"/>
      <c r="H344" s="1"/>
      <c r="I344" s="1"/>
      <c r="J344" s="1"/>
      <c r="K344" s="1"/>
      <c r="L344" s="1"/>
      <c r="M344" s="1"/>
      <c r="N344" s="1"/>
      <c r="O344" s="1"/>
    </row>
    <row r="345" spans="1:15" ht="16.5">
      <c r="A345" s="1"/>
      <c r="B345" s="1"/>
      <c r="C345" s="1"/>
      <c r="D345" s="1"/>
      <c r="E345" s="1"/>
      <c r="F345" s="1"/>
      <c r="G345" s="1"/>
      <c r="H345" s="1"/>
      <c r="I345" s="1"/>
      <c r="J345" s="1"/>
      <c r="K345" s="1"/>
      <c r="L345" s="1"/>
      <c r="M345" s="1"/>
      <c r="N345" s="1"/>
      <c r="O345" s="1"/>
    </row>
    <row r="346" spans="1:15" ht="16.5">
      <c r="A346" s="1"/>
      <c r="B346" s="1"/>
      <c r="C346" s="1"/>
      <c r="D346" s="1"/>
      <c r="E346" s="1"/>
      <c r="F346" s="1"/>
      <c r="G346" s="1"/>
      <c r="H346" s="1"/>
      <c r="I346" s="1"/>
      <c r="J346" s="1"/>
      <c r="K346" s="1"/>
      <c r="L346" s="1"/>
      <c r="M346" s="1"/>
      <c r="N346" s="1"/>
      <c r="O346" s="1"/>
    </row>
    <row r="347" spans="1:15" ht="16.5">
      <c r="A347" s="1"/>
      <c r="B347" s="1"/>
      <c r="C347" s="1"/>
      <c r="D347" s="1"/>
      <c r="E347" s="1"/>
      <c r="F347" s="1"/>
      <c r="G347" s="1"/>
      <c r="H347" s="1"/>
      <c r="I347" s="1"/>
      <c r="J347" s="1"/>
      <c r="K347" s="1"/>
      <c r="L347" s="1"/>
      <c r="M347" s="1"/>
      <c r="N347" s="1"/>
      <c r="O347" s="1"/>
    </row>
    <row r="348" spans="1:15" ht="16.5">
      <c r="A348" s="1"/>
      <c r="B348" s="1"/>
      <c r="C348" s="1"/>
      <c r="D348" s="1"/>
      <c r="E348" s="1"/>
      <c r="F348" s="1"/>
      <c r="G348" s="1"/>
      <c r="H348" s="1"/>
      <c r="I348" s="1"/>
      <c r="J348" s="1"/>
      <c r="K348" s="1"/>
      <c r="L348" s="1"/>
      <c r="M348" s="1"/>
      <c r="N348" s="1"/>
      <c r="O348" s="1"/>
    </row>
    <row r="349" spans="1:15" ht="16.5">
      <c r="A349" s="1"/>
      <c r="B349" s="1"/>
      <c r="C349" s="1"/>
      <c r="D349" s="1"/>
      <c r="E349" s="1"/>
      <c r="F349" s="1"/>
      <c r="G349" s="1"/>
      <c r="H349" s="1"/>
      <c r="I349" s="1"/>
      <c r="J349" s="1"/>
      <c r="K349" s="1"/>
      <c r="L349" s="1"/>
      <c r="M349" s="1"/>
      <c r="N349" s="1"/>
      <c r="O349" s="1"/>
    </row>
    <row r="350" spans="1:15" ht="16.5">
      <c r="A350" s="1"/>
      <c r="B350" s="1"/>
      <c r="C350" s="1"/>
      <c r="D350" s="1"/>
      <c r="E350" s="1"/>
      <c r="F350" s="1"/>
      <c r="G350" s="1"/>
      <c r="H350" s="1"/>
      <c r="I350" s="1"/>
      <c r="J350" s="1"/>
      <c r="K350" s="1"/>
      <c r="L350" s="1"/>
      <c r="M350" s="1"/>
      <c r="N350" s="1"/>
      <c r="O350" s="1"/>
    </row>
    <row r="351" spans="1:15" ht="16.5">
      <c r="A351" s="1"/>
      <c r="B351" s="1"/>
      <c r="C351" s="1"/>
      <c r="D351" s="1"/>
      <c r="E351" s="1"/>
      <c r="F351" s="1"/>
      <c r="G351" s="1"/>
      <c r="H351" s="1"/>
      <c r="I351" s="1"/>
      <c r="J351" s="1"/>
      <c r="K351" s="1"/>
      <c r="L351" s="1"/>
      <c r="M351" s="1"/>
      <c r="N351" s="1"/>
      <c r="O351" s="1"/>
    </row>
    <row r="352" spans="1:15" ht="16.5">
      <c r="A352" s="1"/>
      <c r="B352" s="1"/>
      <c r="C352" s="1"/>
      <c r="D352" s="1"/>
      <c r="E352" s="1"/>
      <c r="F352" s="1"/>
      <c r="G352" s="1"/>
      <c r="H352" s="1"/>
      <c r="I352" s="1"/>
      <c r="J352" s="1"/>
      <c r="K352" s="1"/>
      <c r="L352" s="1"/>
      <c r="M352" s="1"/>
      <c r="N352" s="1"/>
      <c r="O352" s="1"/>
    </row>
    <row r="353" spans="1:15" ht="16.5">
      <c r="A353" s="1"/>
      <c r="B353" s="1"/>
      <c r="C353" s="1"/>
      <c r="D353" s="1"/>
      <c r="E353" s="1"/>
      <c r="F353" s="1"/>
      <c r="G353" s="1"/>
      <c r="H353" s="1"/>
      <c r="I353" s="1"/>
      <c r="J353" s="1"/>
      <c r="K353" s="1"/>
      <c r="L353" s="1"/>
      <c r="M353" s="1"/>
      <c r="N353" s="1"/>
      <c r="O353" s="1"/>
    </row>
    <row r="354" spans="1:15" ht="16.5">
      <c r="A354" s="1"/>
      <c r="B354" s="1"/>
      <c r="C354" s="1"/>
      <c r="D354" s="1"/>
      <c r="E354" s="1"/>
      <c r="F354" s="1"/>
      <c r="G354" s="1"/>
      <c r="H354" s="1"/>
      <c r="I354" s="1"/>
      <c r="J354" s="1"/>
      <c r="K354" s="1"/>
      <c r="L354" s="1"/>
      <c r="M354" s="1"/>
      <c r="N354" s="1"/>
      <c r="O354" s="1"/>
    </row>
    <row r="355" spans="1:15" ht="16.5">
      <c r="A355" s="1"/>
      <c r="B355" s="1"/>
      <c r="C355" s="1"/>
      <c r="D355" s="1"/>
      <c r="E355" s="1"/>
      <c r="F355" s="1"/>
      <c r="G355" s="1"/>
      <c r="H355" s="1"/>
      <c r="I355" s="1"/>
      <c r="J355" s="1"/>
      <c r="K355" s="1"/>
      <c r="L355" s="1"/>
      <c r="M355" s="1"/>
      <c r="N355" s="1"/>
      <c r="O355" s="1"/>
    </row>
    <row r="356" spans="1:15" ht="16.5">
      <c r="A356" s="1"/>
      <c r="B356" s="1"/>
      <c r="C356" s="1"/>
      <c r="D356" s="1"/>
      <c r="E356" s="1"/>
      <c r="F356" s="1"/>
      <c r="G356" s="1"/>
      <c r="H356" s="1"/>
      <c r="I356" s="1"/>
      <c r="J356" s="1"/>
      <c r="K356" s="1"/>
      <c r="L356" s="1"/>
      <c r="M356" s="1"/>
      <c r="N356" s="1"/>
      <c r="O356" s="1"/>
    </row>
    <row r="357" spans="1:15" ht="16.5">
      <c r="A357" s="1"/>
      <c r="B357" s="1"/>
      <c r="C357" s="1"/>
      <c r="D357" s="1"/>
      <c r="E357" s="1"/>
      <c r="F357" s="1"/>
      <c r="G357" s="1"/>
      <c r="H357" s="1"/>
      <c r="I357" s="1"/>
      <c r="J357" s="1"/>
      <c r="K357" s="1"/>
      <c r="L357" s="1"/>
      <c r="M357" s="1"/>
      <c r="N357" s="1"/>
      <c r="O357" s="1"/>
    </row>
    <row r="358" spans="1:15" ht="16.5">
      <c r="A358" s="1"/>
      <c r="B358" s="1"/>
      <c r="C358" s="1"/>
      <c r="D358" s="1"/>
      <c r="E358" s="1"/>
      <c r="F358" s="1"/>
      <c r="G358" s="1"/>
      <c r="H358" s="1"/>
      <c r="I358" s="1"/>
      <c r="J358" s="1"/>
      <c r="K358" s="1"/>
      <c r="L358" s="1"/>
      <c r="M358" s="1"/>
      <c r="N358" s="1"/>
      <c r="O358" s="1"/>
    </row>
    <row r="359" spans="1:15" ht="16.5">
      <c r="A359" s="1"/>
      <c r="B359" s="1"/>
      <c r="C359" s="1"/>
      <c r="D359" s="1"/>
      <c r="E359" s="1"/>
      <c r="F359" s="1"/>
      <c r="G359" s="1"/>
      <c r="H359" s="1"/>
      <c r="I359" s="1"/>
      <c r="J359" s="1"/>
      <c r="K359" s="1"/>
      <c r="L359" s="1"/>
      <c r="M359" s="1"/>
      <c r="N359" s="1"/>
      <c r="O359" s="1"/>
    </row>
    <row r="360" spans="1:15" ht="16.5">
      <c r="A360" s="1"/>
      <c r="B360" s="1"/>
      <c r="C360" s="1"/>
      <c r="D360" s="1"/>
      <c r="E360" s="1"/>
      <c r="F360" s="1"/>
      <c r="G360" s="1"/>
      <c r="H360" s="1"/>
      <c r="I360" s="1"/>
      <c r="J360" s="1"/>
      <c r="K360" s="1"/>
      <c r="L360" s="1"/>
      <c r="M360" s="1"/>
      <c r="N360" s="1"/>
      <c r="O360" s="1"/>
    </row>
    <row r="361" spans="1:15" ht="16.5">
      <c r="A361" s="1"/>
      <c r="B361" s="1"/>
      <c r="C361" s="1"/>
      <c r="D361" s="1"/>
      <c r="E361" s="1"/>
      <c r="F361" s="1"/>
      <c r="G361" s="1"/>
      <c r="H361" s="1"/>
      <c r="I361" s="1"/>
      <c r="J361" s="1"/>
      <c r="K361" s="1"/>
      <c r="L361" s="1"/>
      <c r="M361" s="1"/>
      <c r="N361" s="1"/>
      <c r="O361" s="1"/>
    </row>
    <row r="362" spans="1:15" ht="16.5">
      <c r="A362" s="1"/>
      <c r="B362" s="1"/>
      <c r="C362" s="1"/>
      <c r="D362" s="1"/>
      <c r="E362" s="1"/>
      <c r="F362" s="1"/>
      <c r="G362" s="1"/>
      <c r="H362" s="1"/>
      <c r="I362" s="1"/>
      <c r="J362" s="1"/>
      <c r="K362" s="1"/>
      <c r="L362" s="1"/>
      <c r="M362" s="1"/>
      <c r="N362" s="1"/>
      <c r="O362" s="1"/>
    </row>
    <row r="363" spans="1:15" ht="16.5">
      <c r="A363" s="1"/>
      <c r="B363" s="1"/>
      <c r="C363" s="1"/>
      <c r="D363" s="1"/>
      <c r="E363" s="1"/>
      <c r="F363" s="1"/>
      <c r="G363" s="1"/>
      <c r="H363" s="1"/>
      <c r="I363" s="1"/>
      <c r="J363" s="1"/>
      <c r="K363" s="1"/>
      <c r="L363" s="1"/>
      <c r="M363" s="1"/>
      <c r="N363" s="1"/>
      <c r="O363" s="1"/>
    </row>
    <row r="364" spans="1:15" ht="16.5">
      <c r="A364" s="1"/>
      <c r="B364" s="1"/>
      <c r="C364" s="1"/>
      <c r="D364" s="1"/>
      <c r="E364" s="1"/>
      <c r="F364" s="1"/>
      <c r="G364" s="1"/>
      <c r="H364" s="1"/>
      <c r="I364" s="1"/>
      <c r="J364" s="1"/>
      <c r="K364" s="1"/>
      <c r="L364" s="1"/>
      <c r="M364" s="1"/>
      <c r="N364" s="1"/>
      <c r="O364" s="1"/>
    </row>
    <row r="365" spans="1:15" ht="16.5">
      <c r="A365" s="1"/>
      <c r="B365" s="1"/>
      <c r="C365" s="1"/>
      <c r="D365" s="1"/>
      <c r="E365" s="1"/>
      <c r="F365" s="1"/>
      <c r="G365" s="1"/>
      <c r="H365" s="1"/>
      <c r="I365" s="1"/>
      <c r="J365" s="1"/>
      <c r="K365" s="1"/>
      <c r="L365" s="1"/>
      <c r="M365" s="1"/>
      <c r="N365" s="1"/>
      <c r="O365" s="1"/>
    </row>
    <row r="366" spans="1:15" ht="16.5">
      <c r="A366" s="1"/>
      <c r="B366" s="1"/>
      <c r="C366" s="1"/>
      <c r="D366" s="1"/>
      <c r="E366" s="1"/>
      <c r="F366" s="1"/>
      <c r="G366" s="1"/>
      <c r="H366" s="1"/>
      <c r="I366" s="1"/>
      <c r="J366" s="1"/>
      <c r="K366" s="1"/>
      <c r="L366" s="1"/>
      <c r="M366" s="1"/>
      <c r="N366" s="1"/>
      <c r="O366" s="1"/>
    </row>
    <row r="367" spans="1:15" ht="16.5">
      <c r="A367" s="1"/>
      <c r="B367" s="1"/>
      <c r="C367" s="1"/>
      <c r="D367" s="1"/>
      <c r="E367" s="1"/>
      <c r="F367" s="1"/>
      <c r="G367" s="1"/>
      <c r="H367" s="1"/>
      <c r="I367" s="1"/>
      <c r="J367" s="1"/>
      <c r="K367" s="1"/>
      <c r="L367" s="1"/>
      <c r="M367" s="1"/>
      <c r="N367" s="1"/>
      <c r="O367" s="1"/>
    </row>
    <row r="368" spans="1:15" ht="16.5">
      <c r="A368" s="1"/>
      <c r="B368" s="1"/>
      <c r="C368" s="1"/>
      <c r="D368" s="1"/>
      <c r="E368" s="1"/>
      <c r="F368" s="1"/>
      <c r="G368" s="1"/>
      <c r="H368" s="1"/>
      <c r="I368" s="1"/>
      <c r="J368" s="1"/>
      <c r="K368" s="1"/>
      <c r="L368" s="1"/>
      <c r="M368" s="1"/>
      <c r="N368" s="1"/>
      <c r="O368" s="1"/>
    </row>
    <row r="369" spans="1:15" ht="16.5">
      <c r="A369" s="1"/>
      <c r="B369" s="1"/>
      <c r="C369" s="1"/>
      <c r="D369" s="1"/>
      <c r="E369" s="1"/>
      <c r="F369" s="1"/>
      <c r="G369" s="1"/>
      <c r="H369" s="1"/>
      <c r="I369" s="1"/>
      <c r="J369" s="1"/>
      <c r="K369" s="1"/>
      <c r="L369" s="1"/>
      <c r="M369" s="1"/>
      <c r="N369" s="1"/>
      <c r="O369" s="1"/>
    </row>
    <row r="370" spans="1:15" ht="16.5">
      <c r="A370" s="1"/>
      <c r="B370" s="1"/>
      <c r="C370" s="1"/>
      <c r="D370" s="1"/>
      <c r="E370" s="1"/>
      <c r="F370" s="1"/>
      <c r="G370" s="1"/>
      <c r="H370" s="1"/>
      <c r="I370" s="1"/>
      <c r="J370" s="1"/>
      <c r="K370" s="1"/>
      <c r="L370" s="1"/>
      <c r="M370" s="1"/>
      <c r="N370" s="1"/>
      <c r="O370" s="1"/>
    </row>
    <row r="371" spans="1:15" ht="16.5">
      <c r="A371" s="1"/>
      <c r="B371" s="1"/>
      <c r="C371" s="1"/>
      <c r="D371" s="1"/>
      <c r="E371" s="1"/>
      <c r="F371" s="1"/>
      <c r="G371" s="1"/>
      <c r="H371" s="1"/>
      <c r="I371" s="1"/>
      <c r="J371" s="1"/>
      <c r="K371" s="1"/>
      <c r="L371" s="1"/>
      <c r="M371" s="1"/>
      <c r="N371" s="1"/>
      <c r="O371" s="1"/>
    </row>
    <row r="372" spans="1:15" ht="16.5">
      <c r="A372" s="1"/>
      <c r="B372" s="1"/>
      <c r="C372" s="1"/>
      <c r="D372" s="1"/>
      <c r="E372" s="1"/>
      <c r="F372" s="1"/>
      <c r="G372" s="1"/>
      <c r="H372" s="1"/>
      <c r="I372" s="1"/>
      <c r="J372" s="1"/>
      <c r="K372" s="1"/>
      <c r="L372" s="1"/>
      <c r="M372" s="1"/>
      <c r="N372" s="1"/>
      <c r="O372" s="1"/>
    </row>
    <row r="373" spans="1:15" ht="16.5">
      <c r="A373" s="1"/>
      <c r="B373" s="1"/>
      <c r="C373" s="1"/>
      <c r="D373" s="1"/>
      <c r="E373" s="1"/>
      <c r="F373" s="1"/>
      <c r="G373" s="1"/>
      <c r="H373" s="1"/>
      <c r="I373" s="1"/>
      <c r="J373" s="1"/>
      <c r="K373" s="1"/>
      <c r="L373" s="1"/>
      <c r="M373" s="1"/>
      <c r="N373" s="1"/>
      <c r="O373" s="1"/>
    </row>
    <row r="374" spans="1:15" ht="16.5">
      <c r="A374" s="1"/>
      <c r="B374" s="1"/>
      <c r="C374" s="1"/>
      <c r="D374" s="1"/>
      <c r="E374" s="1"/>
      <c r="F374" s="1"/>
      <c r="G374" s="1"/>
      <c r="H374" s="1"/>
      <c r="I374" s="1"/>
      <c r="J374" s="1"/>
      <c r="K374" s="1"/>
      <c r="L374" s="1"/>
      <c r="M374" s="1"/>
      <c r="N374" s="1"/>
      <c r="O374" s="1"/>
    </row>
    <row r="375" spans="1:15" ht="16.5">
      <c r="A375" s="1"/>
      <c r="B375" s="1"/>
      <c r="C375" s="1"/>
      <c r="D375" s="1"/>
      <c r="E375" s="1"/>
      <c r="F375" s="1"/>
      <c r="G375" s="1"/>
      <c r="H375" s="1"/>
      <c r="I375" s="1"/>
      <c r="J375" s="1"/>
      <c r="K375" s="1"/>
      <c r="L375" s="1"/>
      <c r="M375" s="1"/>
      <c r="N375" s="1"/>
      <c r="O375" s="1"/>
    </row>
    <row r="376" spans="1:15" ht="16.5">
      <c r="A376" s="1"/>
      <c r="B376" s="1"/>
      <c r="C376" s="1"/>
      <c r="D376" s="1"/>
      <c r="E376" s="1"/>
      <c r="F376" s="1"/>
      <c r="G376" s="1"/>
      <c r="H376" s="1"/>
      <c r="I376" s="1"/>
      <c r="J376" s="1"/>
      <c r="K376" s="1"/>
      <c r="L376" s="1"/>
      <c r="M376" s="1"/>
      <c r="N376" s="1"/>
      <c r="O376" s="1"/>
    </row>
    <row r="377" spans="1:15" ht="16.5">
      <c r="A377" s="1"/>
      <c r="B377" s="1"/>
      <c r="C377" s="1"/>
      <c r="D377" s="1"/>
      <c r="E377" s="1"/>
      <c r="F377" s="1"/>
      <c r="G377" s="1"/>
      <c r="H377" s="1"/>
      <c r="I377" s="1"/>
      <c r="J377" s="1"/>
      <c r="K377" s="1"/>
      <c r="L377" s="1"/>
      <c r="M377" s="1"/>
      <c r="N377" s="1"/>
      <c r="O377" s="1"/>
    </row>
    <row r="378" spans="1:15" ht="16.5">
      <c r="A378" s="1"/>
      <c r="B378" s="1"/>
      <c r="C378" s="1"/>
      <c r="D378" s="1"/>
      <c r="E378" s="1"/>
      <c r="F378" s="1"/>
      <c r="G378" s="1"/>
      <c r="H378" s="1"/>
      <c r="I378" s="1"/>
      <c r="J378" s="1"/>
      <c r="K378" s="1"/>
      <c r="L378" s="1"/>
      <c r="M378" s="1"/>
      <c r="N378" s="1"/>
      <c r="O378" s="1"/>
    </row>
    <row r="379" spans="1:15" ht="16.5">
      <c r="A379" s="1"/>
      <c r="B379" s="1"/>
      <c r="C379" s="1"/>
      <c r="D379" s="1"/>
      <c r="E379" s="1"/>
      <c r="F379" s="1"/>
      <c r="G379" s="1"/>
      <c r="H379" s="1"/>
      <c r="I379" s="1"/>
      <c r="J379" s="1"/>
      <c r="K379" s="1"/>
      <c r="L379" s="1"/>
      <c r="M379" s="1"/>
      <c r="N379" s="1"/>
      <c r="O379" s="1"/>
    </row>
    <row r="380" spans="1:15" ht="16.5">
      <c r="A380" s="1"/>
      <c r="B380" s="1"/>
      <c r="C380" s="1"/>
      <c r="D380" s="1"/>
      <c r="E380" s="1"/>
      <c r="F380" s="1"/>
      <c r="G380" s="1"/>
      <c r="H380" s="1"/>
      <c r="I380" s="1"/>
      <c r="J380" s="1"/>
      <c r="K380" s="1"/>
      <c r="L380" s="1"/>
      <c r="M380" s="1"/>
      <c r="N380" s="1"/>
      <c r="O380" s="1"/>
    </row>
    <row r="381" spans="1:15" ht="16.5">
      <c r="A381" s="1"/>
      <c r="B381" s="1"/>
      <c r="C381" s="1"/>
      <c r="D381" s="1"/>
      <c r="E381" s="1"/>
      <c r="F381" s="1"/>
      <c r="G381" s="1"/>
      <c r="H381" s="1"/>
      <c r="I381" s="1"/>
      <c r="J381" s="1"/>
      <c r="K381" s="1"/>
      <c r="L381" s="1"/>
      <c r="M381" s="1"/>
      <c r="N381" s="1"/>
      <c r="O381" s="1"/>
    </row>
    <row r="382" spans="1:15" ht="16.5">
      <c r="A382" s="1"/>
      <c r="B382" s="1"/>
      <c r="C382" s="1"/>
      <c r="D382" s="1"/>
      <c r="E382" s="1"/>
      <c r="F382" s="1"/>
      <c r="G382" s="1"/>
      <c r="H382" s="1"/>
      <c r="I382" s="1"/>
      <c r="J382" s="1"/>
      <c r="K382" s="1"/>
      <c r="L382" s="1"/>
      <c r="M382" s="1"/>
      <c r="N382" s="1"/>
      <c r="O382" s="1"/>
    </row>
    <row r="383" spans="1:15" ht="16.5">
      <c r="A383" s="1"/>
      <c r="B383" s="1"/>
      <c r="C383" s="1"/>
      <c r="D383" s="1"/>
      <c r="E383" s="1"/>
      <c r="F383" s="1"/>
      <c r="G383" s="1"/>
      <c r="H383" s="1"/>
      <c r="I383" s="1"/>
      <c r="J383" s="1"/>
      <c r="K383" s="1"/>
      <c r="L383" s="1"/>
      <c r="M383" s="1"/>
      <c r="N383" s="1"/>
      <c r="O383" s="1"/>
    </row>
    <row r="384" spans="1:15" ht="16.5">
      <c r="A384" s="1"/>
      <c r="B384" s="1"/>
      <c r="C384" s="1"/>
      <c r="D384" s="1"/>
      <c r="E384" s="1"/>
      <c r="F384" s="1"/>
      <c r="G384" s="1"/>
      <c r="H384" s="1"/>
      <c r="I384" s="1"/>
      <c r="J384" s="1"/>
      <c r="K384" s="1"/>
      <c r="L384" s="1"/>
      <c r="M384" s="1"/>
      <c r="N384" s="1"/>
      <c r="O384" s="1"/>
    </row>
    <row r="385" spans="1:15" ht="16.5">
      <c r="A385" s="1"/>
      <c r="B385" s="1"/>
      <c r="C385" s="1"/>
      <c r="D385" s="1"/>
      <c r="E385" s="1"/>
      <c r="F385" s="1"/>
      <c r="G385" s="1"/>
      <c r="H385" s="1"/>
      <c r="I385" s="1"/>
      <c r="J385" s="1"/>
      <c r="K385" s="1"/>
      <c r="L385" s="1"/>
      <c r="M385" s="1"/>
      <c r="N385" s="1"/>
      <c r="O385" s="1"/>
    </row>
    <row r="386" spans="1:15" ht="16.5">
      <c r="A386" s="1"/>
      <c r="B386" s="1"/>
      <c r="C386" s="1"/>
      <c r="D386" s="1"/>
      <c r="E386" s="1"/>
      <c r="F386" s="1"/>
      <c r="G386" s="1"/>
      <c r="H386" s="1"/>
      <c r="I386" s="1"/>
      <c r="J386" s="1"/>
      <c r="K386" s="1"/>
      <c r="L386" s="1"/>
      <c r="M386" s="1"/>
      <c r="N386" s="1"/>
      <c r="O386" s="1"/>
    </row>
    <row r="387" spans="1:15" ht="16.5">
      <c r="A387" s="1"/>
      <c r="B387" s="1"/>
      <c r="C387" s="1"/>
      <c r="D387" s="1"/>
      <c r="E387" s="1"/>
      <c r="F387" s="1"/>
      <c r="G387" s="1"/>
      <c r="H387" s="1"/>
      <c r="I387" s="1"/>
      <c r="J387" s="1"/>
      <c r="K387" s="1"/>
      <c r="L387" s="1"/>
      <c r="M387" s="1"/>
      <c r="N387" s="1"/>
      <c r="O387" s="1"/>
    </row>
    <row r="388" spans="1:15" ht="16.5">
      <c r="A388" s="1"/>
      <c r="B388" s="1"/>
      <c r="C388" s="1"/>
      <c r="D388" s="1"/>
      <c r="E388" s="1"/>
      <c r="F388" s="1"/>
      <c r="G388" s="1"/>
      <c r="H388" s="1"/>
      <c r="I388" s="1"/>
      <c r="J388" s="1"/>
      <c r="K388" s="1"/>
      <c r="L388" s="1"/>
      <c r="M388" s="1"/>
      <c r="N388" s="1"/>
      <c r="O388" s="1"/>
    </row>
    <row r="389" spans="1:15" ht="16.5">
      <c r="A389" s="1"/>
      <c r="B389" s="1"/>
      <c r="C389" s="1"/>
      <c r="D389" s="1"/>
      <c r="E389" s="1"/>
      <c r="F389" s="1"/>
      <c r="G389" s="1"/>
      <c r="H389" s="1"/>
      <c r="I389" s="1"/>
      <c r="J389" s="1"/>
      <c r="K389" s="1"/>
      <c r="L389" s="1"/>
      <c r="M389" s="1"/>
      <c r="N389" s="1"/>
      <c r="O389" s="1"/>
    </row>
    <row r="390" spans="1:15" ht="16.5">
      <c r="A390" s="1"/>
      <c r="B390" s="1"/>
      <c r="C390" s="1"/>
      <c r="D390" s="1"/>
      <c r="E390" s="1"/>
      <c r="F390" s="1"/>
      <c r="G390" s="1"/>
      <c r="H390" s="1"/>
      <c r="I390" s="1"/>
      <c r="J390" s="1"/>
      <c r="K390" s="1"/>
      <c r="L390" s="1"/>
      <c r="M390" s="1"/>
      <c r="N390" s="1"/>
      <c r="O390" s="1"/>
    </row>
    <row r="391" spans="1:15" ht="16.5">
      <c r="A391" s="1"/>
      <c r="B391" s="1"/>
      <c r="C391" s="1"/>
      <c r="D391" s="1"/>
      <c r="E391" s="1"/>
      <c r="F391" s="1"/>
      <c r="G391" s="1"/>
      <c r="H391" s="1"/>
      <c r="I391" s="1"/>
      <c r="J391" s="1"/>
      <c r="K391" s="1"/>
      <c r="L391" s="1"/>
      <c r="M391" s="1"/>
      <c r="N391" s="1"/>
      <c r="O391" s="1"/>
    </row>
    <row r="392" spans="1:15" ht="16.5">
      <c r="A392" s="1"/>
      <c r="B392" s="1"/>
      <c r="C392" s="1"/>
      <c r="D392" s="1"/>
      <c r="E392" s="1"/>
      <c r="F392" s="1"/>
      <c r="G392" s="1"/>
      <c r="H392" s="1"/>
      <c r="I392" s="1"/>
      <c r="J392" s="1"/>
      <c r="K392" s="1"/>
      <c r="L392" s="1"/>
      <c r="M392" s="1"/>
      <c r="N392" s="1"/>
      <c r="O392" s="1"/>
    </row>
    <row r="393" spans="1:15" ht="16.5">
      <c r="A393" s="1"/>
      <c r="B393" s="1"/>
      <c r="C393" s="1"/>
      <c r="D393" s="1"/>
      <c r="E393" s="1"/>
      <c r="F393" s="1"/>
      <c r="G393" s="1"/>
      <c r="H393" s="1"/>
      <c r="I393" s="1"/>
      <c r="J393" s="1"/>
      <c r="K393" s="1"/>
      <c r="L393" s="1"/>
      <c r="M393" s="1"/>
      <c r="N393" s="1"/>
      <c r="O393" s="1"/>
    </row>
    <row r="394" spans="1:15" ht="16.5">
      <c r="A394" s="1"/>
      <c r="B394" s="1"/>
      <c r="C394" s="1"/>
      <c r="D394" s="1"/>
      <c r="E394" s="1"/>
      <c r="F394" s="1"/>
      <c r="G394" s="1"/>
      <c r="H394" s="1"/>
      <c r="I394" s="1"/>
      <c r="J394" s="1"/>
      <c r="K394" s="1"/>
      <c r="L394" s="1"/>
      <c r="M394" s="1"/>
      <c r="N394" s="1"/>
      <c r="O394" s="1"/>
    </row>
    <row r="395" spans="1:15" ht="16.5">
      <c r="A395" s="1"/>
      <c r="B395" s="1"/>
      <c r="C395" s="1"/>
      <c r="D395" s="1"/>
      <c r="E395" s="1"/>
      <c r="F395" s="1"/>
      <c r="G395" s="1"/>
      <c r="H395" s="1"/>
      <c r="I395" s="1"/>
      <c r="J395" s="1"/>
      <c r="K395" s="1"/>
      <c r="L395" s="1"/>
      <c r="M395" s="1"/>
      <c r="N395" s="1"/>
      <c r="O395" s="1"/>
    </row>
    <row r="396" spans="1:15" ht="16.5">
      <c r="A396" s="1"/>
      <c r="B396" s="1"/>
      <c r="C396" s="1"/>
      <c r="D396" s="1"/>
      <c r="E396" s="1"/>
      <c r="F396" s="1"/>
      <c r="G396" s="1"/>
      <c r="H396" s="1"/>
      <c r="I396" s="1"/>
      <c r="J396" s="1"/>
      <c r="K396" s="1"/>
      <c r="L396" s="1"/>
      <c r="M396" s="1"/>
      <c r="N396" s="1"/>
      <c r="O396" s="1"/>
    </row>
    <row r="397" spans="1:15" ht="16.5">
      <c r="A397" s="1"/>
      <c r="B397" s="1"/>
      <c r="C397" s="1"/>
      <c r="D397" s="1"/>
      <c r="E397" s="1"/>
      <c r="F397" s="1"/>
      <c r="G397" s="1"/>
      <c r="H397" s="1"/>
      <c r="I397" s="1"/>
      <c r="J397" s="1"/>
      <c r="K397" s="1"/>
      <c r="L397" s="1"/>
      <c r="M397" s="1"/>
      <c r="N397" s="1"/>
      <c r="O397" s="1"/>
    </row>
    <row r="398" spans="1:15" ht="16.5">
      <c r="A398" s="1"/>
      <c r="B398" s="1"/>
      <c r="C398" s="1"/>
      <c r="D398" s="1"/>
      <c r="E398" s="1"/>
      <c r="F398" s="1"/>
      <c r="G398" s="1"/>
      <c r="H398" s="1"/>
      <c r="I398" s="1"/>
      <c r="J398" s="1"/>
      <c r="K398" s="1"/>
      <c r="L398" s="1"/>
      <c r="M398" s="1"/>
      <c r="N398" s="1"/>
      <c r="O398" s="1"/>
    </row>
    <row r="399" spans="1:15" ht="16.5">
      <c r="A399" s="1"/>
      <c r="B399" s="1"/>
      <c r="C399" s="1"/>
      <c r="D399" s="1"/>
      <c r="E399" s="1"/>
      <c r="F399" s="1"/>
      <c r="G399" s="1"/>
      <c r="H399" s="1"/>
      <c r="I399" s="1"/>
      <c r="J399" s="1"/>
      <c r="K399" s="1"/>
      <c r="L399" s="1"/>
      <c r="M399" s="1"/>
      <c r="N399" s="1"/>
      <c r="O399" s="1"/>
    </row>
    <row r="400" spans="1:15" ht="16.5">
      <c r="A400" s="1"/>
      <c r="B400" s="1"/>
      <c r="C400" s="1"/>
      <c r="D400" s="1"/>
      <c r="E400" s="1"/>
      <c r="F400" s="1"/>
      <c r="G400" s="1"/>
      <c r="H400" s="1"/>
      <c r="I400" s="1"/>
      <c r="J400" s="1"/>
      <c r="K400" s="1"/>
      <c r="L400" s="1"/>
      <c r="M400" s="1"/>
      <c r="N400" s="1"/>
      <c r="O400" s="1"/>
    </row>
    <row r="401" spans="1:15" ht="16.5">
      <c r="A401" s="1"/>
      <c r="B401" s="1"/>
      <c r="C401" s="1"/>
      <c r="D401" s="1"/>
      <c r="E401" s="1"/>
      <c r="F401" s="1"/>
      <c r="G401" s="1"/>
      <c r="H401" s="1"/>
      <c r="I401" s="1"/>
      <c r="J401" s="1"/>
      <c r="K401" s="1"/>
      <c r="L401" s="1"/>
      <c r="M401" s="1"/>
      <c r="N401" s="1"/>
      <c r="O401" s="1"/>
    </row>
    <row r="402" spans="1:15" ht="16.5">
      <c r="A402" s="1"/>
      <c r="B402" s="1"/>
      <c r="C402" s="1"/>
      <c r="D402" s="1"/>
      <c r="E402" s="1"/>
      <c r="F402" s="1"/>
      <c r="G402" s="1"/>
      <c r="H402" s="1"/>
      <c r="I402" s="1"/>
      <c r="J402" s="1"/>
      <c r="K402" s="1"/>
      <c r="L402" s="1"/>
      <c r="M402" s="1"/>
      <c r="N402" s="1"/>
      <c r="O402" s="1"/>
    </row>
    <row r="403" spans="1:15" ht="16.5">
      <c r="A403" s="1"/>
      <c r="B403" s="1"/>
      <c r="C403" s="1"/>
      <c r="D403" s="1"/>
      <c r="E403" s="1"/>
      <c r="F403" s="1"/>
      <c r="G403" s="1"/>
      <c r="H403" s="1"/>
      <c r="I403" s="1"/>
      <c r="J403" s="1"/>
      <c r="K403" s="1"/>
      <c r="L403" s="1"/>
      <c r="M403" s="1"/>
      <c r="N403" s="1"/>
      <c r="O403" s="1"/>
    </row>
    <row r="404" spans="1:15" ht="16.5">
      <c r="A404" s="1"/>
      <c r="B404" s="1"/>
      <c r="C404" s="1"/>
      <c r="D404" s="1"/>
      <c r="E404" s="1"/>
      <c r="F404" s="1"/>
      <c r="G404" s="1"/>
      <c r="H404" s="1"/>
      <c r="I404" s="1"/>
      <c r="J404" s="1"/>
      <c r="K404" s="1"/>
      <c r="L404" s="1"/>
      <c r="M404" s="1"/>
      <c r="N404" s="1"/>
      <c r="O404" s="1"/>
    </row>
    <row r="405" spans="1:15" ht="16.5">
      <c r="A405" s="1"/>
      <c r="B405" s="1"/>
      <c r="C405" s="1"/>
      <c r="D405" s="1"/>
      <c r="E405" s="1"/>
      <c r="F405" s="1"/>
      <c r="G405" s="1"/>
      <c r="H405" s="1"/>
      <c r="I405" s="1"/>
      <c r="J405" s="1"/>
      <c r="K405" s="1"/>
      <c r="L405" s="1"/>
      <c r="M405" s="1"/>
      <c r="N405" s="1"/>
      <c r="O405" s="1"/>
    </row>
    <row r="406" spans="1:15" ht="16.5">
      <c r="A406" s="1"/>
      <c r="B406" s="1"/>
      <c r="C406" s="1"/>
      <c r="D406" s="1"/>
      <c r="E406" s="1"/>
      <c r="F406" s="1"/>
      <c r="G406" s="1"/>
      <c r="H406" s="1"/>
      <c r="I406" s="1"/>
      <c r="J406" s="1"/>
      <c r="K406" s="1"/>
      <c r="L406" s="1"/>
      <c r="M406" s="1"/>
      <c r="N406" s="1"/>
      <c r="O406" s="1"/>
    </row>
    <row r="407" spans="1:15" ht="16.5">
      <c r="A407" s="1"/>
      <c r="B407" s="1"/>
      <c r="C407" s="1"/>
      <c r="D407" s="1"/>
      <c r="E407" s="1"/>
      <c r="F407" s="1"/>
      <c r="G407" s="1"/>
      <c r="H407" s="1"/>
      <c r="I407" s="1"/>
      <c r="J407" s="1"/>
      <c r="K407" s="1"/>
      <c r="L407" s="1"/>
      <c r="M407" s="1"/>
      <c r="N407" s="1"/>
      <c r="O407" s="1"/>
    </row>
    <row r="408" spans="1:15" ht="16.5">
      <c r="A408" s="1"/>
      <c r="B408" s="1"/>
      <c r="C408" s="1"/>
      <c r="D408" s="1"/>
      <c r="E408" s="1"/>
      <c r="F408" s="1"/>
      <c r="G408" s="1"/>
      <c r="H408" s="1"/>
      <c r="I408" s="1"/>
      <c r="J408" s="1"/>
      <c r="K408" s="1"/>
      <c r="L408" s="1"/>
      <c r="M408" s="1"/>
      <c r="N408" s="1"/>
      <c r="O408" s="1"/>
    </row>
    <row r="409" spans="1:15" ht="16.5">
      <c r="A409" s="1"/>
      <c r="B409" s="1"/>
      <c r="C409" s="1"/>
      <c r="D409" s="1"/>
      <c r="E409" s="1"/>
      <c r="F409" s="1"/>
      <c r="G409" s="1"/>
      <c r="H409" s="1"/>
      <c r="I409" s="1"/>
      <c r="J409" s="1"/>
      <c r="K409" s="1"/>
      <c r="L409" s="1"/>
      <c r="M409" s="1"/>
      <c r="N409" s="1"/>
      <c r="O409" s="1"/>
    </row>
    <row r="410" spans="1:15" ht="16.5">
      <c r="A410" s="1"/>
      <c r="B410" s="1"/>
      <c r="C410" s="1"/>
      <c r="D410" s="1"/>
      <c r="E410" s="1"/>
      <c r="F410" s="1"/>
      <c r="G410" s="1"/>
      <c r="H410" s="1"/>
      <c r="I410" s="1"/>
      <c r="J410" s="1"/>
      <c r="K410" s="1"/>
      <c r="L410" s="1"/>
      <c r="M410" s="1"/>
      <c r="N410" s="1"/>
      <c r="O410" s="1"/>
    </row>
    <row r="411" spans="1:15" ht="16.5">
      <c r="A411" s="1"/>
      <c r="B411" s="1"/>
      <c r="C411" s="1"/>
      <c r="D411" s="1"/>
      <c r="E411" s="1"/>
      <c r="F411" s="1"/>
      <c r="G411" s="1"/>
      <c r="H411" s="1"/>
      <c r="I411" s="1"/>
      <c r="J411" s="1"/>
      <c r="K411" s="1"/>
      <c r="L411" s="1"/>
      <c r="M411" s="1"/>
      <c r="N411" s="1"/>
      <c r="O411" s="1"/>
    </row>
    <row r="412" spans="1:15" ht="16.5">
      <c r="A412" s="1"/>
      <c r="B412" s="1"/>
      <c r="C412" s="1"/>
      <c r="D412" s="1"/>
      <c r="E412" s="1"/>
      <c r="F412" s="1"/>
      <c r="G412" s="1"/>
      <c r="H412" s="1"/>
      <c r="I412" s="1"/>
      <c r="J412" s="1"/>
      <c r="K412" s="1"/>
      <c r="L412" s="1"/>
      <c r="M412" s="1"/>
      <c r="N412" s="1"/>
      <c r="O412" s="1"/>
    </row>
    <row r="413" spans="1:15" ht="16.5">
      <c r="A413" s="1"/>
      <c r="B413" s="1"/>
      <c r="C413" s="1"/>
      <c r="D413" s="1"/>
      <c r="E413" s="1"/>
      <c r="F413" s="1"/>
      <c r="G413" s="1"/>
      <c r="H413" s="1"/>
      <c r="I413" s="1"/>
      <c r="J413" s="1"/>
      <c r="K413" s="1"/>
      <c r="L413" s="1"/>
      <c r="M413" s="1"/>
      <c r="N413" s="1"/>
      <c r="O413" s="1"/>
    </row>
    <row r="414" spans="1:15" ht="16.5">
      <c r="A414" s="1"/>
      <c r="B414" s="1"/>
      <c r="C414" s="1"/>
      <c r="D414" s="1"/>
      <c r="E414" s="1"/>
      <c r="F414" s="1"/>
      <c r="G414" s="1"/>
      <c r="H414" s="1"/>
      <c r="I414" s="1"/>
      <c r="J414" s="1"/>
      <c r="K414" s="1"/>
      <c r="L414" s="1"/>
      <c r="M414" s="1"/>
      <c r="N414" s="1"/>
      <c r="O414" s="1"/>
    </row>
    <row r="415" spans="1:15" ht="16.5">
      <c r="A415" s="1"/>
      <c r="B415" s="1"/>
      <c r="C415" s="1"/>
      <c r="D415" s="1"/>
      <c r="E415" s="1"/>
      <c r="F415" s="1"/>
      <c r="G415" s="1"/>
      <c r="H415" s="1"/>
      <c r="I415" s="1"/>
      <c r="J415" s="1"/>
      <c r="K415" s="1"/>
      <c r="L415" s="1"/>
      <c r="M415" s="1"/>
      <c r="N415" s="1"/>
      <c r="O415" s="1"/>
    </row>
    <row r="416" spans="1:15" ht="16.5">
      <c r="A416" s="1"/>
      <c r="B416" s="1"/>
      <c r="C416" s="1"/>
      <c r="D416" s="1"/>
      <c r="E416" s="1"/>
      <c r="F416" s="1"/>
      <c r="G416" s="1"/>
      <c r="H416" s="1"/>
      <c r="I416" s="1"/>
      <c r="J416" s="1"/>
      <c r="K416" s="1"/>
      <c r="L416" s="1"/>
      <c r="M416" s="1"/>
      <c r="N416" s="1"/>
      <c r="O416" s="1"/>
    </row>
    <row r="417" spans="1:15" ht="16.5">
      <c r="A417" s="1"/>
      <c r="B417" s="1"/>
      <c r="C417" s="1"/>
      <c r="D417" s="1"/>
      <c r="E417" s="1"/>
      <c r="F417" s="1"/>
      <c r="G417" s="1"/>
      <c r="H417" s="1"/>
      <c r="I417" s="1"/>
      <c r="J417" s="1"/>
      <c r="K417" s="1"/>
      <c r="L417" s="1"/>
      <c r="M417" s="1"/>
      <c r="N417" s="1"/>
      <c r="O417" s="1"/>
    </row>
    <row r="418" spans="1:15" ht="16.5">
      <c r="A418" s="1"/>
      <c r="B418" s="1"/>
      <c r="C418" s="1"/>
      <c r="D418" s="1"/>
      <c r="E418" s="1"/>
      <c r="F418" s="1"/>
      <c r="G418" s="1"/>
      <c r="H418" s="1"/>
      <c r="I418" s="1"/>
      <c r="J418" s="1"/>
      <c r="K418" s="1"/>
      <c r="L418" s="1"/>
      <c r="M418" s="1"/>
      <c r="N418" s="1"/>
      <c r="O418" s="1"/>
    </row>
    <row r="419" spans="1:15" ht="16.5">
      <c r="A419" s="1"/>
      <c r="B419" s="1"/>
      <c r="C419" s="1"/>
      <c r="D419" s="1"/>
      <c r="E419" s="1"/>
      <c r="F419" s="1"/>
      <c r="G419" s="1"/>
      <c r="H419" s="1"/>
      <c r="I419" s="1"/>
      <c r="J419" s="1"/>
      <c r="K419" s="1"/>
      <c r="L419" s="1"/>
      <c r="M419" s="1"/>
      <c r="N419" s="1"/>
      <c r="O419" s="1"/>
    </row>
    <row r="420" spans="1:15" ht="16.5">
      <c r="A420" s="1"/>
      <c r="B420" s="1"/>
      <c r="C420" s="1"/>
      <c r="D420" s="1"/>
      <c r="E420" s="1"/>
      <c r="F420" s="1"/>
      <c r="G420" s="1"/>
      <c r="H420" s="1"/>
      <c r="I420" s="1"/>
      <c r="J420" s="1"/>
      <c r="K420" s="1"/>
      <c r="L420" s="1"/>
      <c r="M420" s="1"/>
      <c r="N420" s="1"/>
      <c r="O420" s="1"/>
    </row>
    <row r="421" spans="1:15" ht="16.5">
      <c r="A421" s="1"/>
      <c r="B421" s="1"/>
      <c r="C421" s="1"/>
      <c r="D421" s="1"/>
      <c r="E421" s="1"/>
      <c r="F421" s="1"/>
      <c r="G421" s="1"/>
      <c r="H421" s="1"/>
      <c r="I421" s="1"/>
      <c r="J421" s="1"/>
      <c r="K421" s="1"/>
      <c r="L421" s="1"/>
      <c r="M421" s="1"/>
      <c r="N421" s="1"/>
      <c r="O421" s="1"/>
    </row>
    <row r="422" spans="1:15" ht="16.5">
      <c r="A422" s="1"/>
      <c r="B422" s="1"/>
      <c r="C422" s="1"/>
      <c r="D422" s="1"/>
      <c r="E422" s="1"/>
      <c r="F422" s="1"/>
      <c r="G422" s="1"/>
      <c r="H422" s="1"/>
      <c r="I422" s="1"/>
      <c r="J422" s="1"/>
      <c r="K422" s="1"/>
      <c r="L422" s="1"/>
      <c r="M422" s="1"/>
      <c r="N422" s="1"/>
      <c r="O422" s="1"/>
    </row>
    <row r="423" spans="1:15" ht="16.5">
      <c r="A423" s="1"/>
      <c r="B423" s="1"/>
      <c r="C423" s="1"/>
      <c r="D423" s="1"/>
      <c r="E423" s="1"/>
      <c r="F423" s="1"/>
      <c r="G423" s="1"/>
      <c r="H423" s="1"/>
      <c r="I423" s="1"/>
      <c r="J423" s="1"/>
      <c r="K423" s="1"/>
      <c r="L423" s="1"/>
      <c r="M423" s="1"/>
      <c r="N423" s="1"/>
      <c r="O423" s="1"/>
    </row>
    <row r="424" spans="1:15" ht="16.5">
      <c r="A424" s="1"/>
      <c r="B424" s="1"/>
      <c r="C424" s="1"/>
      <c r="D424" s="1"/>
      <c r="E424" s="1"/>
      <c r="F424" s="1"/>
      <c r="G424" s="1"/>
      <c r="H424" s="1"/>
      <c r="I424" s="1"/>
      <c r="J424" s="1"/>
      <c r="K424" s="1"/>
      <c r="L424" s="1"/>
      <c r="M424" s="1"/>
      <c r="N424" s="1"/>
      <c r="O424" s="1"/>
    </row>
    <row r="425" spans="1:15" ht="16.5">
      <c r="A425" s="1"/>
      <c r="B425" s="1"/>
      <c r="C425" s="1"/>
      <c r="D425" s="1"/>
      <c r="E425" s="1"/>
      <c r="F425" s="1"/>
      <c r="G425" s="1"/>
      <c r="H425" s="1"/>
      <c r="I425" s="1"/>
      <c r="J425" s="1"/>
      <c r="K425" s="1"/>
      <c r="L425" s="1"/>
      <c r="M425" s="1"/>
      <c r="N425" s="1"/>
      <c r="O425" s="1"/>
    </row>
    <row r="426" spans="1:15" ht="16.5">
      <c r="A426" s="1"/>
      <c r="B426" s="1"/>
      <c r="C426" s="1"/>
      <c r="D426" s="1"/>
      <c r="E426" s="1"/>
      <c r="F426" s="1"/>
      <c r="G426" s="1"/>
      <c r="H426" s="1"/>
      <c r="I426" s="1"/>
      <c r="J426" s="1"/>
      <c r="K426" s="1"/>
      <c r="L426" s="1"/>
      <c r="M426" s="1"/>
      <c r="N426" s="1"/>
      <c r="O426" s="1"/>
    </row>
    <row r="427" spans="1:15" ht="16.5">
      <c r="A427" s="1"/>
      <c r="B427" s="1"/>
      <c r="C427" s="1"/>
      <c r="D427" s="1"/>
      <c r="E427" s="1"/>
      <c r="F427" s="1"/>
      <c r="G427" s="1"/>
      <c r="H427" s="1"/>
      <c r="I427" s="1"/>
      <c r="J427" s="1"/>
      <c r="K427" s="1"/>
      <c r="L427" s="1"/>
      <c r="M427" s="1"/>
      <c r="N427" s="1"/>
      <c r="O427" s="1"/>
    </row>
    <row r="428" spans="1:15" ht="16.5">
      <c r="A428" s="1"/>
      <c r="B428" s="1"/>
      <c r="C428" s="1"/>
      <c r="D428" s="1"/>
      <c r="E428" s="1"/>
      <c r="F428" s="1"/>
      <c r="G428" s="1"/>
      <c r="H428" s="1"/>
      <c r="I428" s="1"/>
      <c r="J428" s="1"/>
      <c r="K428" s="1"/>
      <c r="L428" s="1"/>
      <c r="M428" s="1"/>
      <c r="N428" s="1"/>
      <c r="O428" s="1"/>
    </row>
    <row r="429" spans="1:15" ht="16.5">
      <c r="A429" s="1"/>
      <c r="B429" s="1"/>
      <c r="C429" s="1"/>
      <c r="D429" s="1"/>
      <c r="E429" s="1"/>
      <c r="F429" s="1"/>
      <c r="G429" s="1"/>
      <c r="H429" s="1"/>
      <c r="I429" s="1"/>
      <c r="J429" s="1"/>
      <c r="K429" s="1"/>
      <c r="L429" s="1"/>
      <c r="M429" s="1"/>
      <c r="N429" s="1"/>
      <c r="O429" s="1"/>
    </row>
    <row r="430" spans="1:15" ht="16.5">
      <c r="A430" s="1"/>
      <c r="B430" s="1"/>
      <c r="C430" s="1"/>
      <c r="D430" s="1"/>
      <c r="E430" s="1"/>
      <c r="F430" s="1"/>
      <c r="G430" s="1"/>
      <c r="H430" s="1"/>
      <c r="I430" s="1"/>
      <c r="J430" s="1"/>
      <c r="K430" s="1"/>
      <c r="L430" s="1"/>
      <c r="M430" s="1"/>
      <c r="N430" s="1"/>
      <c r="O430" s="1"/>
    </row>
    <row r="431" spans="1:15" ht="16.5">
      <c r="A431" s="1"/>
      <c r="B431" s="1"/>
      <c r="C431" s="1"/>
      <c r="D431" s="1"/>
      <c r="E431" s="1"/>
      <c r="F431" s="1"/>
      <c r="G431" s="1"/>
      <c r="H431" s="1"/>
      <c r="I431" s="1"/>
      <c r="J431" s="1"/>
      <c r="K431" s="1"/>
      <c r="L431" s="1"/>
      <c r="M431" s="1"/>
      <c r="N431" s="1"/>
      <c r="O431" s="1"/>
    </row>
    <row r="432" spans="1:15" ht="16.5">
      <c r="A432" s="1"/>
      <c r="B432" s="1"/>
      <c r="C432" s="1"/>
      <c r="D432" s="1"/>
      <c r="E432" s="1"/>
      <c r="F432" s="1"/>
      <c r="G432" s="1"/>
      <c r="H432" s="1"/>
      <c r="I432" s="1"/>
      <c r="J432" s="1"/>
      <c r="K432" s="1"/>
      <c r="L432" s="1"/>
      <c r="M432" s="1"/>
      <c r="N432" s="1"/>
      <c r="O432" s="1"/>
    </row>
    <row r="433" spans="1:15" ht="16.5">
      <c r="A433" s="1"/>
      <c r="B433" s="1"/>
      <c r="C433" s="1"/>
      <c r="D433" s="1"/>
      <c r="E433" s="1"/>
      <c r="F433" s="1"/>
      <c r="G433" s="1"/>
      <c r="H433" s="1"/>
      <c r="I433" s="1"/>
      <c r="J433" s="1"/>
      <c r="K433" s="1"/>
      <c r="L433" s="1"/>
      <c r="M433" s="1"/>
      <c r="N433" s="1"/>
      <c r="O433" s="1"/>
    </row>
  </sheetData>
  <mergeCells count="6">
    <mergeCell ref="A1:E1"/>
    <mergeCell ref="A2:E2"/>
    <mergeCell ref="B4:C4"/>
    <mergeCell ref="A4:A5"/>
    <mergeCell ref="D4:D5"/>
    <mergeCell ref="E4:E5"/>
  </mergeCells>
  <printOptions horizontalCentered="1"/>
  <pageMargins left="0.75" right="0.75" top="1" bottom="0.75" header="0.3" footer="0.3"/>
  <pageSetup paperSize="9" orientation="portrait"/>
  <ignoredErrors>
    <ignoredError sqref="B6:C8"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sheetPr>
  <dimension ref="A5:E13"/>
  <sheetViews>
    <sheetView workbookViewId="0">
      <selection activeCell="A5" sqref="A5:E13"/>
    </sheetView>
  </sheetViews>
  <sheetFormatPr defaultColWidth="9" defaultRowHeight="15"/>
  <cols>
    <col min="1" max="1" width="8" customWidth="1"/>
    <col min="2" max="2" width="2.85546875" customWidth="1"/>
    <col min="3" max="3" width="18.42578125" customWidth="1"/>
    <col min="4" max="4" width="3.42578125" customWidth="1"/>
    <col min="5" max="5" width="5.85546875" customWidth="1"/>
  </cols>
  <sheetData>
    <row r="5" spans="1:5" ht="18">
      <c r="A5" s="1275" t="s">
        <v>160</v>
      </c>
      <c r="B5" s="1278" t="s">
        <v>161</v>
      </c>
      <c r="C5" s="1060" t="s">
        <v>162</v>
      </c>
      <c r="D5" s="1282" t="s">
        <v>163</v>
      </c>
      <c r="E5" s="1284">
        <v>100</v>
      </c>
    </row>
    <row r="6" spans="1:5" ht="18">
      <c r="A6" s="1276"/>
      <c r="B6" s="1279"/>
      <c r="C6" s="1061" t="s">
        <v>164</v>
      </c>
      <c r="D6" s="1279"/>
      <c r="E6" s="1285"/>
    </row>
    <row r="7" spans="1:5">
      <c r="A7" s="1062"/>
      <c r="B7" s="188"/>
      <c r="C7" s="1061"/>
      <c r="D7" s="188"/>
      <c r="E7" s="1063"/>
    </row>
    <row r="8" spans="1:5" ht="18">
      <c r="A8" s="1276" t="s">
        <v>165</v>
      </c>
      <c r="B8" s="1280" t="s">
        <v>161</v>
      </c>
      <c r="C8" s="1064" t="s">
        <v>166</v>
      </c>
      <c r="D8" s="1283" t="s">
        <v>163</v>
      </c>
      <c r="E8" s="1285">
        <v>100</v>
      </c>
    </row>
    <row r="9" spans="1:5" ht="18">
      <c r="A9" s="1276"/>
      <c r="B9" s="1279"/>
      <c r="C9" s="1061" t="s">
        <v>164</v>
      </c>
      <c r="D9" s="1279"/>
      <c r="E9" s="1285"/>
    </row>
    <row r="10" spans="1:5">
      <c r="A10" s="1062"/>
      <c r="B10" s="188"/>
      <c r="C10" s="188"/>
      <c r="D10" s="188"/>
      <c r="E10" s="1063"/>
    </row>
    <row r="11" spans="1:5">
      <c r="A11" s="1062"/>
      <c r="B11" s="188"/>
      <c r="C11" s="188"/>
      <c r="D11" s="188"/>
      <c r="E11" s="1063"/>
    </row>
    <row r="12" spans="1:5" ht="18">
      <c r="A12" s="1276" t="s">
        <v>167</v>
      </c>
      <c r="B12" s="1280" t="s">
        <v>161</v>
      </c>
      <c r="C12" s="1064" t="s">
        <v>168</v>
      </c>
      <c r="D12" s="1283" t="s">
        <v>163</v>
      </c>
      <c r="E12" s="1285">
        <v>100</v>
      </c>
    </row>
    <row r="13" spans="1:5" ht="18">
      <c r="A13" s="1277"/>
      <c r="B13" s="1281"/>
      <c r="C13" s="1065" t="s">
        <v>164</v>
      </c>
      <c r="D13" s="1281"/>
      <c r="E13" s="1286"/>
    </row>
  </sheetData>
  <mergeCells count="12">
    <mergeCell ref="D5:D6"/>
    <mergeCell ref="D8:D9"/>
    <mergeCell ref="D12:D13"/>
    <mergeCell ref="E5:E6"/>
    <mergeCell ref="E8:E9"/>
    <mergeCell ref="E12:E13"/>
    <mergeCell ref="A5:A6"/>
    <mergeCell ref="A8:A9"/>
    <mergeCell ref="A12:A13"/>
    <mergeCell ref="B5:B6"/>
    <mergeCell ref="B8:B9"/>
    <mergeCell ref="B12:B1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sheetPr>
  <dimension ref="A1:P447"/>
  <sheetViews>
    <sheetView workbookViewId="0">
      <selection activeCell="M26" sqref="M26"/>
    </sheetView>
  </sheetViews>
  <sheetFormatPr defaultColWidth="9" defaultRowHeight="15"/>
  <cols>
    <col min="1" max="1" width="9.42578125" customWidth="1"/>
    <col min="2" max="4" width="10.7109375" customWidth="1"/>
    <col min="5" max="5" width="8.5703125" customWidth="1"/>
    <col min="6" max="6" width="12.85546875" customWidth="1"/>
    <col min="7" max="7" width="11.5703125" customWidth="1"/>
  </cols>
  <sheetData>
    <row r="1" spans="1:16" ht="15" customHeight="1">
      <c r="A1" s="1245" t="s">
        <v>99</v>
      </c>
      <c r="B1" s="1245"/>
      <c r="C1" s="1245"/>
      <c r="D1" s="1245"/>
      <c r="E1" s="1245"/>
      <c r="F1" s="1245"/>
      <c r="G1" s="240"/>
      <c r="H1" s="1"/>
      <c r="I1" s="1"/>
      <c r="J1" s="1"/>
      <c r="K1" s="1"/>
      <c r="L1" s="1"/>
      <c r="M1" s="1"/>
      <c r="N1" s="1"/>
      <c r="O1" s="1"/>
      <c r="P1" s="1"/>
    </row>
    <row r="2" spans="1:16" ht="15" customHeight="1">
      <c r="A2" s="1245" t="s">
        <v>100</v>
      </c>
      <c r="B2" s="1245"/>
      <c r="C2" s="1245"/>
      <c r="D2" s="1245"/>
      <c r="E2" s="1245"/>
      <c r="F2" s="1245"/>
      <c r="G2" s="240"/>
      <c r="H2" s="1"/>
      <c r="I2" s="1"/>
      <c r="J2" s="1"/>
      <c r="K2" s="1"/>
      <c r="L2" s="1"/>
      <c r="M2" s="1"/>
      <c r="N2" s="1"/>
      <c r="O2" s="1"/>
      <c r="P2" s="1"/>
    </row>
    <row r="3" spans="1:16" ht="15" customHeight="1">
      <c r="A3" s="1245" t="s">
        <v>101</v>
      </c>
      <c r="B3" s="1245"/>
      <c r="C3" s="1245"/>
      <c r="D3" s="1245"/>
      <c r="E3" s="1245"/>
      <c r="F3" s="1245"/>
      <c r="G3" s="240"/>
      <c r="H3" s="1"/>
      <c r="I3" s="1"/>
      <c r="J3" s="1"/>
      <c r="K3" s="1"/>
      <c r="L3" s="1"/>
      <c r="M3" s="1"/>
      <c r="N3" s="1"/>
      <c r="O3" s="1"/>
      <c r="P3" s="1"/>
    </row>
    <row r="4" spans="1:16" ht="15" customHeight="1">
      <c r="A4" s="1"/>
      <c r="B4" s="1"/>
      <c r="C4" s="1"/>
      <c r="D4" s="1"/>
      <c r="E4" s="1"/>
      <c r="F4" s="1"/>
      <c r="G4" s="1"/>
      <c r="H4" s="1"/>
      <c r="I4" s="1"/>
      <c r="J4" s="1"/>
      <c r="K4" s="1"/>
      <c r="L4" s="1"/>
      <c r="M4" s="1"/>
      <c r="N4" s="1"/>
      <c r="O4" s="1"/>
      <c r="P4" s="1"/>
    </row>
    <row r="5" spans="1:16" ht="16.5" customHeight="1">
      <c r="A5" s="1290" t="s">
        <v>169</v>
      </c>
      <c r="B5" s="1287" t="s">
        <v>125</v>
      </c>
      <c r="C5" s="1288"/>
      <c r="D5" s="1290" t="s">
        <v>169</v>
      </c>
      <c r="E5" s="1287" t="s">
        <v>125</v>
      </c>
      <c r="F5" s="1289"/>
      <c r="G5" s="1"/>
      <c r="H5" s="1"/>
      <c r="I5" s="1"/>
      <c r="J5" s="1"/>
      <c r="K5" s="1"/>
      <c r="L5" s="1"/>
      <c r="M5" s="1"/>
      <c r="N5" s="1"/>
      <c r="O5" s="1"/>
      <c r="P5" s="1"/>
    </row>
    <row r="6" spans="1:16" ht="15" customHeight="1">
      <c r="A6" s="1291"/>
      <c r="B6" s="1043" t="s">
        <v>170</v>
      </c>
      <c r="C6" s="1043" t="s">
        <v>5</v>
      </c>
      <c r="D6" s="1291"/>
      <c r="E6" s="1043" t="s">
        <v>170</v>
      </c>
      <c r="F6" s="1044" t="s">
        <v>5</v>
      </c>
      <c r="G6" s="1"/>
      <c r="H6" s="1"/>
      <c r="I6" s="1"/>
      <c r="J6" s="1"/>
      <c r="K6" s="1"/>
      <c r="L6" s="1"/>
      <c r="M6" s="1"/>
      <c r="N6" s="1"/>
      <c r="O6" s="1"/>
      <c r="P6" s="1"/>
    </row>
    <row r="7" spans="1:16" ht="15" customHeight="1">
      <c r="A7" s="1189" t="s">
        <v>82</v>
      </c>
      <c r="B7" s="42">
        <f>'8. KU Sex ratio'!B6</f>
        <v>208708</v>
      </c>
      <c r="C7" s="42">
        <f>'8. KU Sex ratio'!C6</f>
        <v>192632</v>
      </c>
      <c r="D7" s="1189" t="s">
        <v>82</v>
      </c>
      <c r="E7" s="1045">
        <f>-B7/B23*100</f>
        <v>-7.1398759960207103</v>
      </c>
      <c r="F7" s="1046">
        <f>C7/C23*100</f>
        <v>6.6488404256898104</v>
      </c>
      <c r="G7" s="1"/>
      <c r="H7" s="1"/>
      <c r="I7" s="1"/>
      <c r="J7" s="1"/>
      <c r="K7" s="1"/>
      <c r="L7" s="1"/>
      <c r="M7" s="1"/>
      <c r="N7" s="1"/>
      <c r="O7" s="1"/>
      <c r="P7" s="1"/>
    </row>
    <row r="8" spans="1:16" ht="15" customHeight="1">
      <c r="A8" s="1180" t="s">
        <v>83</v>
      </c>
      <c r="B8" s="47">
        <f>'8. KU Sex ratio'!B7</f>
        <v>260577</v>
      </c>
      <c r="C8" s="47">
        <f>'8. KU Sex ratio'!C7</f>
        <v>241696</v>
      </c>
      <c r="D8" s="1180" t="s">
        <v>83</v>
      </c>
      <c r="E8" s="1007">
        <f>-B8/B23*100</f>
        <v>-8.9143083514531707</v>
      </c>
      <c r="F8" s="1008">
        <f>C8/C23*100</f>
        <v>8.3423218132372803</v>
      </c>
      <c r="G8" s="1"/>
      <c r="H8" s="1"/>
      <c r="I8" s="1"/>
      <c r="J8" s="1"/>
      <c r="K8" s="1"/>
      <c r="L8" s="1"/>
      <c r="M8" s="1"/>
      <c r="N8" s="1"/>
      <c r="O8" s="1"/>
      <c r="P8" s="1"/>
    </row>
    <row r="9" spans="1:16" ht="15" customHeight="1">
      <c r="A9" s="1190" t="s">
        <v>84</v>
      </c>
      <c r="B9" s="42">
        <f>'8. KU Sex ratio'!B8</f>
        <v>274545</v>
      </c>
      <c r="C9" s="42">
        <f>'8. KU Sex ratio'!C8</f>
        <v>254794</v>
      </c>
      <c r="D9" s="1190" t="s">
        <v>84</v>
      </c>
      <c r="E9" s="1049">
        <f>-B9/B23*100</f>
        <v>-9.3921519794521799</v>
      </c>
      <c r="F9" s="1046">
        <f>C9/C23*100</f>
        <v>8.7944092747996603</v>
      </c>
      <c r="G9" s="1"/>
      <c r="H9" s="1"/>
      <c r="I9" s="1"/>
      <c r="J9" s="1"/>
      <c r="K9" s="1"/>
      <c r="L9" s="1"/>
      <c r="M9" s="1"/>
      <c r="N9" s="1"/>
      <c r="O9" s="1"/>
      <c r="P9" s="1"/>
    </row>
    <row r="10" spans="1:16" ht="15" customHeight="1">
      <c r="A10" s="1047" t="s">
        <v>85</v>
      </c>
      <c r="B10" s="47">
        <f>'8. KU Sex ratio'!B9</f>
        <v>252404</v>
      </c>
      <c r="C10" s="47">
        <f>'8. KU Sex ratio'!C9</f>
        <v>242452</v>
      </c>
      <c r="D10" s="1047" t="s">
        <v>85</v>
      </c>
      <c r="E10" s="1007">
        <f>-B10/B23*100</f>
        <v>-8.6347109880771704</v>
      </c>
      <c r="F10" s="1008">
        <f>C10/C23*100</f>
        <v>8.3684157299376292</v>
      </c>
      <c r="G10" s="1"/>
      <c r="H10" s="1"/>
      <c r="I10" s="1"/>
      <c r="J10" s="1"/>
      <c r="K10" s="1"/>
      <c r="L10" s="1"/>
      <c r="M10" s="1"/>
      <c r="N10" s="1"/>
      <c r="O10" s="1"/>
      <c r="P10" s="1"/>
    </row>
    <row r="11" spans="1:16" ht="15" customHeight="1">
      <c r="A11" s="1048" t="s">
        <v>86</v>
      </c>
      <c r="B11" s="42">
        <f>'8. KU Sex ratio'!B10</f>
        <v>266672</v>
      </c>
      <c r="C11" s="42">
        <f>'8. KU Sex ratio'!C10</f>
        <v>255169</v>
      </c>
      <c r="D11" s="1048" t="s">
        <v>86</v>
      </c>
      <c r="E11" s="1049">
        <f>-B11/B23*100</f>
        <v>-9.1228175805950595</v>
      </c>
      <c r="F11" s="1046">
        <f>C11/C23*100</f>
        <v>8.8073526858613391</v>
      </c>
      <c r="G11" s="1"/>
      <c r="H11" s="1"/>
      <c r="I11" s="1"/>
      <c r="J11" s="1"/>
      <c r="K11" s="1"/>
      <c r="L11" s="1"/>
      <c r="M11" s="1"/>
      <c r="N11" s="1"/>
      <c r="O11" s="1"/>
      <c r="P11" s="1"/>
    </row>
    <row r="12" spans="1:16" ht="15" customHeight="1">
      <c r="A12" s="1047" t="s">
        <v>87</v>
      </c>
      <c r="B12" s="47">
        <f>'8. KU Sex ratio'!B11</f>
        <v>242901</v>
      </c>
      <c r="C12" s="47">
        <f>'8. KU Sex ratio'!C11</f>
        <v>223520</v>
      </c>
      <c r="D12" s="1047" t="s">
        <v>87</v>
      </c>
      <c r="E12" s="1007">
        <f>-B12/B23*100</f>
        <v>-8.3096144820008107</v>
      </c>
      <c r="F12" s="1008">
        <f>C12/C23*100</f>
        <v>7.7149633080183202</v>
      </c>
      <c r="G12" s="1"/>
      <c r="H12" s="1"/>
      <c r="I12" s="1"/>
      <c r="J12" s="1"/>
      <c r="K12" s="1"/>
      <c r="L12" s="1"/>
      <c r="M12" s="1"/>
      <c r="N12" s="1"/>
      <c r="O12" s="1"/>
      <c r="P12" s="1"/>
    </row>
    <row r="13" spans="1:16" ht="15" customHeight="1">
      <c r="A13" s="1048" t="s">
        <v>88</v>
      </c>
      <c r="B13" s="42">
        <f>'8. KU Sex ratio'!B12</f>
        <v>202576</v>
      </c>
      <c r="C13" s="42">
        <f>'8. KU Sex ratio'!C12</f>
        <v>191106</v>
      </c>
      <c r="D13" s="1048" t="s">
        <v>88</v>
      </c>
      <c r="E13" s="1049">
        <f>-B13/B23*100</f>
        <v>-6.9301010012548199</v>
      </c>
      <c r="F13" s="1046">
        <f>C13/C23*100</f>
        <v>6.59616937160947</v>
      </c>
      <c r="G13" s="1"/>
      <c r="H13" s="1"/>
      <c r="I13" s="1"/>
      <c r="J13" s="1"/>
      <c r="K13" s="1"/>
      <c r="L13" s="1"/>
      <c r="M13" s="1"/>
      <c r="N13" s="1"/>
      <c r="O13" s="1"/>
      <c r="P13" s="1"/>
    </row>
    <row r="14" spans="1:16" ht="15" customHeight="1">
      <c r="A14" s="1047" t="s">
        <v>89</v>
      </c>
      <c r="B14" s="47">
        <f>'8. KU Sex ratio'!B13</f>
        <v>200584</v>
      </c>
      <c r="C14" s="47">
        <f>'8. KU Sex ratio'!C13</f>
        <v>195416</v>
      </c>
      <c r="D14" s="1047" t="s">
        <v>89</v>
      </c>
      <c r="E14" s="1007">
        <f>-B14/B23*100</f>
        <v>-6.8619549168494602</v>
      </c>
      <c r="F14" s="1008">
        <f>C14/C23*100</f>
        <v>6.7449323094117197</v>
      </c>
      <c r="G14" s="1"/>
      <c r="H14" s="1"/>
      <c r="I14" s="1"/>
      <c r="J14" s="1"/>
      <c r="K14" s="1"/>
      <c r="L14" s="1"/>
      <c r="M14" s="1"/>
      <c r="N14" s="1"/>
      <c r="O14" s="1"/>
      <c r="P14" s="1"/>
    </row>
    <row r="15" spans="1:16" ht="15" customHeight="1">
      <c r="A15" s="1048" t="s">
        <v>90</v>
      </c>
      <c r="B15" s="42">
        <f>'8. KU Sex ratio'!B14</f>
        <v>208428</v>
      </c>
      <c r="C15" s="42">
        <f>'8. KU Sex ratio'!C14</f>
        <v>202075</v>
      </c>
      <c r="D15" s="1048" t="s">
        <v>90</v>
      </c>
      <c r="E15" s="1049">
        <f>-B15/B23*100</f>
        <v>-7.1302972291364197</v>
      </c>
      <c r="F15" s="1046">
        <f>C15/C23*100</f>
        <v>6.9747727741043404</v>
      </c>
      <c r="G15" s="1"/>
      <c r="H15" s="1"/>
      <c r="I15" s="1"/>
      <c r="J15" s="1"/>
      <c r="K15" s="1"/>
      <c r="L15" s="1"/>
      <c r="M15" s="1"/>
      <c r="N15" s="1"/>
      <c r="O15" s="1"/>
      <c r="P15" s="1"/>
    </row>
    <row r="16" spans="1:16" ht="15" customHeight="1">
      <c r="A16" s="1047" t="s">
        <v>91</v>
      </c>
      <c r="B16" s="47">
        <f>'8. KU Sex ratio'!B15</f>
        <v>188019</v>
      </c>
      <c r="C16" s="47">
        <f>'8. KU Sex ratio'!C15</f>
        <v>186057</v>
      </c>
      <c r="D16" s="1047" t="s">
        <v>91</v>
      </c>
      <c r="E16" s="1007">
        <f>-B16/B23*100</f>
        <v>-6.43210775291708</v>
      </c>
      <c r="F16" s="1008">
        <f>C16/C23*100</f>
        <v>6.4218992850749999</v>
      </c>
      <c r="G16" s="1"/>
      <c r="H16" s="1"/>
      <c r="I16" s="1"/>
      <c r="J16" s="1"/>
      <c r="K16" s="1"/>
      <c r="L16" s="1"/>
      <c r="M16" s="1"/>
      <c r="N16" s="1"/>
      <c r="O16" s="1"/>
      <c r="P16" s="1"/>
    </row>
    <row r="17" spans="1:16" ht="15" customHeight="1">
      <c r="A17" s="1048" t="s">
        <v>92</v>
      </c>
      <c r="B17" s="42">
        <f>'8. KU Sex ratio'!B16</f>
        <v>160334</v>
      </c>
      <c r="C17" s="42">
        <f>'8. KU Sex ratio'!C16</f>
        <v>164299</v>
      </c>
      <c r="D17" s="1048" t="s">
        <v>92</v>
      </c>
      <c r="E17" s="1049">
        <f>-B17/B23*100</f>
        <v>-5.4850071772331903</v>
      </c>
      <c r="F17" s="1046">
        <f>C17/C23*100</f>
        <v>5.6709053173948698</v>
      </c>
      <c r="G17" s="1"/>
      <c r="H17" s="1"/>
      <c r="I17" s="1"/>
      <c r="J17" s="1"/>
      <c r="K17" s="1"/>
      <c r="L17" s="1"/>
      <c r="M17" s="1"/>
      <c r="N17" s="1"/>
      <c r="O17" s="1"/>
      <c r="P17" s="1"/>
    </row>
    <row r="18" spans="1:16" ht="15" customHeight="1">
      <c r="A18" s="1047" t="s">
        <v>93</v>
      </c>
      <c r="B18" s="47">
        <f>'8. KU Sex ratio'!B17</f>
        <v>135365</v>
      </c>
      <c r="C18" s="47">
        <f>'8. KU Sex ratio'!C17</f>
        <v>146001</v>
      </c>
      <c r="D18" s="1047" t="s">
        <v>93</v>
      </c>
      <c r="E18" s="1007">
        <f>-B18/B23*100</f>
        <v>-4.6308206403268803</v>
      </c>
      <c r="F18" s="1008">
        <f>C18/C23*100</f>
        <v>5.0393358891105198</v>
      </c>
      <c r="G18" s="1"/>
      <c r="H18" s="1"/>
      <c r="I18" s="1"/>
      <c r="J18" s="1"/>
      <c r="K18" s="1"/>
      <c r="L18" s="1"/>
      <c r="M18" s="1"/>
      <c r="N18" s="1"/>
      <c r="O18" s="1"/>
      <c r="P18" s="1"/>
    </row>
    <row r="19" spans="1:16" ht="15" customHeight="1">
      <c r="A19" s="1048" t="s">
        <v>94</v>
      </c>
      <c r="B19" s="42">
        <f>'8. KU Sex ratio'!B18</f>
        <v>112114</v>
      </c>
      <c r="C19" s="42">
        <f>'8. KU Sex ratio'!C18</f>
        <v>127699</v>
      </c>
      <c r="D19" s="1048" t="s">
        <v>94</v>
      </c>
      <c r="E19" s="1049">
        <f>-B19/B23*100</f>
        <v>-3.8354066802320301</v>
      </c>
      <c r="F19" s="1046">
        <f>C19/C23*100</f>
        <v>4.4076283977748396</v>
      </c>
      <c r="G19" s="1"/>
      <c r="H19" s="1"/>
      <c r="I19" s="1"/>
      <c r="J19" s="1"/>
      <c r="K19" s="1"/>
      <c r="L19" s="1"/>
      <c r="M19" s="1"/>
      <c r="N19" s="1"/>
      <c r="O19" s="1"/>
      <c r="P19" s="1"/>
    </row>
    <row r="20" spans="1:16" ht="15" customHeight="1">
      <c r="A20" s="1047" t="s">
        <v>95</v>
      </c>
      <c r="B20" s="47">
        <f>'8. KU Sex ratio'!B19</f>
        <v>91174</v>
      </c>
      <c r="C20" s="47">
        <f>'8. KU Sex ratio'!C19</f>
        <v>108215</v>
      </c>
      <c r="D20" s="1047" t="s">
        <v>95</v>
      </c>
      <c r="E20" s="1007">
        <f>-B20/B23*100</f>
        <v>-3.1190517568142702</v>
      </c>
      <c r="F20" s="1008">
        <f>C20/C23*100</f>
        <v>3.7351232747727399</v>
      </c>
      <c r="G20" s="1"/>
      <c r="H20" s="1"/>
      <c r="I20" s="1"/>
      <c r="J20" s="1"/>
      <c r="K20" s="1"/>
      <c r="L20" s="1"/>
      <c r="M20" s="1"/>
      <c r="N20" s="1"/>
      <c r="O20" s="1"/>
      <c r="P20" s="1"/>
    </row>
    <row r="21" spans="1:16" ht="15" customHeight="1">
      <c r="A21" s="1048" t="s">
        <v>96</v>
      </c>
      <c r="B21" s="42">
        <f>'8. KU Sex ratio'!B20</f>
        <v>62694</v>
      </c>
      <c r="C21" s="42">
        <f>'8. KU Sex ratio'!C20</f>
        <v>73904</v>
      </c>
      <c r="D21" s="1048" t="s">
        <v>96</v>
      </c>
      <c r="E21" s="1049">
        <f>-B21/B23*100</f>
        <v>-2.14475432515535</v>
      </c>
      <c r="F21" s="1046">
        <f>C21/C23*100</f>
        <v>2.5508529362732002</v>
      </c>
      <c r="G21" s="1"/>
      <c r="H21" s="1"/>
      <c r="I21" s="1"/>
      <c r="J21" s="1"/>
      <c r="K21" s="1"/>
      <c r="L21" s="1"/>
      <c r="M21" s="1"/>
      <c r="N21" s="1"/>
      <c r="O21" s="1"/>
      <c r="P21" s="1"/>
    </row>
    <row r="22" spans="1:16" ht="15" customHeight="1">
      <c r="A22" s="1050" t="s">
        <v>97</v>
      </c>
      <c r="B22" s="1051">
        <f>'8. KU Sex ratio'!B21</f>
        <v>56037</v>
      </c>
      <c r="C22" s="1051">
        <f>'8. KU Sex ratio'!C21</f>
        <v>92192</v>
      </c>
      <c r="D22" s="1050" t="s">
        <v>97</v>
      </c>
      <c r="E22" s="1052">
        <f>-B22/B23*100</f>
        <v>-1.91701914248142</v>
      </c>
      <c r="F22" s="1053">
        <f>C22/C23*100</f>
        <v>3.1820772069292498</v>
      </c>
      <c r="G22" s="1"/>
      <c r="H22" s="1"/>
      <c r="I22" s="1"/>
      <c r="J22" s="1"/>
      <c r="K22" s="1"/>
      <c r="L22" s="1"/>
      <c r="M22" s="1"/>
      <c r="N22" s="1"/>
      <c r="O22" s="1"/>
      <c r="P22" s="1"/>
    </row>
    <row r="23" spans="1:16" ht="15" customHeight="1">
      <c r="A23" s="1054" t="s">
        <v>125</v>
      </c>
      <c r="B23" s="1055">
        <f>SUM(B7:B22)</f>
        <v>2923132</v>
      </c>
      <c r="C23" s="1055">
        <f>SUM(C7:C22)</f>
        <v>2897227</v>
      </c>
      <c r="D23" s="1054" t="s">
        <v>125</v>
      </c>
      <c r="E23" s="1056">
        <f>SUM(E7:E22)</f>
        <v>-100</v>
      </c>
      <c r="F23" s="1057">
        <f>SUM(F7:F22)</f>
        <v>100</v>
      </c>
      <c r="G23" s="249"/>
      <c r="H23" s="1"/>
      <c r="I23" s="1"/>
      <c r="J23" s="1"/>
      <c r="K23" s="1"/>
      <c r="L23" s="1"/>
      <c r="M23" s="1"/>
      <c r="N23" s="1"/>
      <c r="O23" s="1"/>
      <c r="P23" s="1"/>
    </row>
    <row r="24" spans="1:16" ht="8.25" customHeight="1">
      <c r="A24" s="363"/>
      <c r="B24" s="363"/>
      <c r="C24" s="363"/>
      <c r="D24" s="363"/>
      <c r="E24" s="363"/>
      <c r="F24" s="363"/>
      <c r="G24" s="1"/>
      <c r="H24" s="1"/>
      <c r="I24" s="1"/>
      <c r="J24" s="1"/>
      <c r="K24" s="1"/>
      <c r="L24" s="1"/>
      <c r="M24" s="1"/>
      <c r="N24" s="1"/>
      <c r="O24" s="1"/>
      <c r="P24" s="1"/>
    </row>
    <row r="25" spans="1:16" ht="9" customHeight="1">
      <c r="A25" s="1058" t="s">
        <v>171</v>
      </c>
      <c r="B25" s="1059"/>
      <c r="C25" s="1059"/>
      <c r="D25" s="1059"/>
      <c r="E25" s="1059"/>
      <c r="F25" s="1059"/>
      <c r="G25" s="1"/>
      <c r="H25" s="1"/>
      <c r="I25" s="1"/>
      <c r="J25" s="1"/>
      <c r="K25" s="1"/>
      <c r="L25" s="1"/>
      <c r="M25" s="1"/>
      <c r="N25" s="1"/>
      <c r="O25" s="1"/>
      <c r="P25" s="1"/>
    </row>
    <row r="26" spans="1:16" ht="16.5">
      <c r="A26" s="1"/>
      <c r="B26" s="1"/>
      <c r="C26" s="1"/>
      <c r="D26" s="1"/>
      <c r="E26" s="1"/>
      <c r="F26" s="1"/>
      <c r="G26" s="1"/>
      <c r="H26" s="1"/>
      <c r="I26" s="1"/>
      <c r="J26" s="1"/>
      <c r="K26" s="1"/>
      <c r="L26" s="1"/>
      <c r="M26" s="1"/>
      <c r="N26" s="1"/>
      <c r="O26" s="1"/>
      <c r="P26" s="1"/>
    </row>
    <row r="27" spans="1:16" ht="16.5">
      <c r="A27" s="1"/>
      <c r="B27" s="1"/>
      <c r="C27" s="1"/>
      <c r="D27" s="1"/>
      <c r="E27" s="1"/>
      <c r="F27" s="1"/>
      <c r="G27" s="1"/>
      <c r="H27" s="1"/>
      <c r="I27" s="1"/>
      <c r="J27" s="1"/>
      <c r="K27" s="1"/>
      <c r="L27" s="1"/>
      <c r="M27" s="1"/>
      <c r="N27" s="1"/>
      <c r="O27" s="1"/>
      <c r="P27" s="1"/>
    </row>
    <row r="28" spans="1:16" ht="16.5">
      <c r="A28" s="1"/>
      <c r="B28" s="1"/>
      <c r="C28" s="1"/>
      <c r="D28" s="1"/>
      <c r="E28" s="1"/>
      <c r="F28" s="1"/>
      <c r="G28" s="1"/>
      <c r="H28" s="1"/>
      <c r="I28" s="1"/>
      <c r="J28" s="1"/>
      <c r="K28" s="1"/>
      <c r="L28" s="1"/>
      <c r="M28" s="1"/>
      <c r="N28" s="1"/>
      <c r="O28" s="1"/>
      <c r="P28" s="1"/>
    </row>
    <row r="29" spans="1:16" ht="16.5">
      <c r="A29" s="1"/>
      <c r="B29" s="1"/>
      <c r="C29" s="1"/>
      <c r="D29" s="1"/>
      <c r="E29" s="1"/>
      <c r="F29" s="1"/>
      <c r="G29" s="1"/>
      <c r="H29" s="1"/>
      <c r="I29" s="1"/>
      <c r="J29" s="1"/>
      <c r="K29" s="1"/>
      <c r="L29" s="1"/>
      <c r="M29" s="1"/>
      <c r="N29" s="1"/>
      <c r="O29" s="1"/>
      <c r="P29" s="1"/>
    </row>
    <row r="30" spans="1:16" ht="16.5">
      <c r="A30" s="1"/>
      <c r="B30" s="1"/>
      <c r="C30" s="1"/>
      <c r="D30" s="1"/>
      <c r="E30" s="1"/>
      <c r="F30" s="1"/>
      <c r="G30" s="1"/>
      <c r="H30" s="1"/>
      <c r="I30" s="1"/>
      <c r="J30" s="1"/>
      <c r="K30" s="1"/>
      <c r="L30" s="1"/>
      <c r="M30" s="1"/>
      <c r="N30" s="1"/>
      <c r="O30" s="1"/>
      <c r="P30" s="1"/>
    </row>
    <row r="31" spans="1:16" ht="16.5">
      <c r="A31" s="1"/>
      <c r="B31" s="1"/>
      <c r="C31" s="1"/>
      <c r="D31" s="1"/>
      <c r="E31" s="1"/>
      <c r="F31" s="1"/>
      <c r="G31" s="1"/>
      <c r="H31" s="1"/>
      <c r="I31" s="1"/>
      <c r="J31" s="1"/>
      <c r="K31" s="1"/>
      <c r="L31" s="1"/>
      <c r="M31" s="1"/>
      <c r="N31" s="1"/>
      <c r="O31" s="1"/>
      <c r="P31" s="1"/>
    </row>
    <row r="32" spans="1:16" ht="16.5">
      <c r="A32" s="1"/>
      <c r="B32" s="1"/>
      <c r="C32" s="1"/>
      <c r="D32" s="1"/>
      <c r="E32" s="1"/>
      <c r="F32" s="1"/>
      <c r="G32" s="1"/>
      <c r="H32" s="1"/>
      <c r="I32" s="1"/>
      <c r="J32" s="1"/>
      <c r="K32" s="1"/>
      <c r="L32" s="1"/>
      <c r="M32" s="1"/>
      <c r="N32" s="1"/>
      <c r="O32" s="1"/>
      <c r="P32" s="1"/>
    </row>
    <row r="33" spans="1:16" ht="16.5">
      <c r="A33" s="1"/>
      <c r="B33" s="1"/>
      <c r="C33" s="1"/>
      <c r="D33" s="1"/>
      <c r="E33" s="1"/>
      <c r="F33" s="1"/>
      <c r="G33" s="1"/>
      <c r="H33" s="1"/>
      <c r="I33" s="1"/>
      <c r="J33" s="1"/>
      <c r="K33" s="1"/>
      <c r="L33" s="1"/>
      <c r="M33" s="1"/>
      <c r="N33" s="1"/>
      <c r="O33" s="1"/>
      <c r="P33" s="1"/>
    </row>
    <row r="34" spans="1:16" ht="16.5">
      <c r="A34" s="1"/>
      <c r="B34" s="1"/>
      <c r="C34" s="1"/>
      <c r="D34" s="1"/>
      <c r="E34" s="1"/>
      <c r="F34" s="1"/>
      <c r="G34" s="1"/>
      <c r="H34" s="1"/>
      <c r="I34" s="1"/>
      <c r="J34" s="1"/>
      <c r="K34" s="1"/>
      <c r="L34" s="1"/>
      <c r="M34" s="1"/>
      <c r="N34" s="1"/>
      <c r="O34" s="1"/>
      <c r="P34" s="1"/>
    </row>
    <row r="35" spans="1:16" ht="16.5">
      <c r="A35" s="1"/>
      <c r="B35" s="1"/>
      <c r="C35" s="1"/>
      <c r="D35" s="1"/>
      <c r="E35" s="1"/>
      <c r="F35" s="1"/>
      <c r="G35" s="1"/>
      <c r="H35" s="1"/>
      <c r="I35" s="1"/>
      <c r="J35" s="1"/>
      <c r="K35" s="1"/>
      <c r="L35" s="1"/>
      <c r="M35" s="1"/>
      <c r="N35" s="1"/>
      <c r="O35" s="1"/>
      <c r="P35" s="1"/>
    </row>
    <row r="36" spans="1:16" ht="16.5">
      <c r="A36" s="1"/>
      <c r="B36" s="1"/>
      <c r="C36" s="1"/>
      <c r="D36" s="1"/>
      <c r="E36" s="1"/>
      <c r="F36" s="1"/>
      <c r="G36" s="1"/>
      <c r="H36" s="1"/>
      <c r="I36" s="1"/>
      <c r="J36" s="1"/>
      <c r="K36" s="1"/>
      <c r="L36" s="1"/>
      <c r="M36" s="1"/>
      <c r="N36" s="1"/>
      <c r="O36" s="1"/>
      <c r="P36" s="1"/>
    </row>
    <row r="37" spans="1:16" ht="16.5">
      <c r="A37" s="1"/>
      <c r="B37" s="1"/>
      <c r="C37" s="1"/>
      <c r="D37" s="1"/>
      <c r="E37" s="1"/>
      <c r="F37" s="1"/>
      <c r="G37" s="1"/>
      <c r="H37" s="1"/>
      <c r="I37" s="1"/>
      <c r="J37" s="1"/>
      <c r="K37" s="1"/>
      <c r="L37" s="1"/>
      <c r="M37" s="1"/>
      <c r="N37" s="1"/>
      <c r="O37" s="1"/>
      <c r="P37" s="1"/>
    </row>
    <row r="38" spans="1:16" ht="16.5">
      <c r="A38" s="1"/>
      <c r="B38" s="1"/>
      <c r="C38" s="1"/>
      <c r="D38" s="1"/>
      <c r="E38" s="1"/>
      <c r="F38" s="1"/>
      <c r="G38" s="1"/>
      <c r="H38" s="1"/>
      <c r="I38" s="1"/>
      <c r="J38" s="1"/>
      <c r="K38" s="1"/>
      <c r="L38" s="1"/>
      <c r="M38" s="1"/>
      <c r="N38" s="1"/>
      <c r="O38" s="1"/>
      <c r="P38" s="1"/>
    </row>
    <row r="39" spans="1:16" ht="16.5">
      <c r="A39" s="1"/>
      <c r="B39" s="1"/>
      <c r="C39" s="1"/>
      <c r="D39" s="1"/>
      <c r="E39" s="1"/>
      <c r="F39" s="1"/>
      <c r="G39" s="1"/>
      <c r="H39" s="1"/>
      <c r="I39" s="1"/>
      <c r="J39" s="1"/>
      <c r="K39" s="1"/>
      <c r="L39" s="1"/>
      <c r="M39" s="1"/>
      <c r="N39" s="1"/>
      <c r="O39" s="1"/>
      <c r="P39" s="1"/>
    </row>
    <row r="40" spans="1:16" ht="16.5">
      <c r="A40" s="1"/>
      <c r="B40" s="1"/>
      <c r="C40" s="1"/>
      <c r="D40" s="1"/>
      <c r="E40" s="1"/>
      <c r="F40" s="1"/>
      <c r="G40" s="1"/>
      <c r="H40" s="1"/>
      <c r="I40" s="1"/>
      <c r="J40" s="1"/>
      <c r="K40" s="1"/>
      <c r="L40" s="1"/>
      <c r="M40" s="1"/>
      <c r="N40" s="1"/>
      <c r="O40" s="1"/>
      <c r="P40" s="1"/>
    </row>
    <row r="41" spans="1:16" ht="16.5">
      <c r="A41" s="1"/>
      <c r="B41" s="1"/>
      <c r="C41" s="1"/>
      <c r="D41" s="1"/>
      <c r="E41" s="1"/>
      <c r="F41" s="1"/>
      <c r="G41" s="1"/>
      <c r="H41" s="1"/>
      <c r="I41" s="1"/>
      <c r="J41" s="1"/>
      <c r="K41" s="1"/>
      <c r="L41" s="1"/>
      <c r="M41" s="1"/>
      <c r="N41" s="1"/>
      <c r="O41" s="1"/>
      <c r="P41" s="1"/>
    </row>
    <row r="42" spans="1:16" ht="16.5">
      <c r="A42" s="1"/>
      <c r="B42" s="1"/>
      <c r="C42" s="1"/>
      <c r="D42" s="1"/>
      <c r="E42" s="1"/>
      <c r="F42" s="1"/>
      <c r="G42" s="1"/>
      <c r="H42" s="1"/>
      <c r="I42" s="1"/>
      <c r="J42" s="1"/>
      <c r="K42" s="1"/>
      <c r="L42" s="1"/>
      <c r="M42" s="1"/>
      <c r="N42" s="1"/>
      <c r="O42" s="1"/>
      <c r="P42" s="1"/>
    </row>
    <row r="43" spans="1:16" ht="16.5">
      <c r="A43" s="1"/>
      <c r="B43" s="1"/>
      <c r="C43" s="1"/>
      <c r="D43" s="1"/>
      <c r="E43" s="1"/>
      <c r="F43" s="1"/>
      <c r="G43" s="1"/>
      <c r="H43" s="1"/>
      <c r="I43" s="1"/>
      <c r="J43" s="1"/>
      <c r="K43" s="1"/>
      <c r="L43" s="1"/>
      <c r="M43" s="1"/>
      <c r="N43" s="1"/>
      <c r="O43" s="1"/>
      <c r="P43" s="1"/>
    </row>
    <row r="44" spans="1:16" ht="16.5">
      <c r="A44" s="1"/>
      <c r="B44" s="1"/>
      <c r="C44" s="1"/>
      <c r="D44" s="1"/>
      <c r="E44" s="1"/>
      <c r="F44" s="1"/>
      <c r="G44" s="1"/>
      <c r="H44" s="1"/>
      <c r="I44" s="1"/>
      <c r="J44" s="1"/>
      <c r="K44" s="1"/>
      <c r="L44" s="1"/>
      <c r="M44" s="1"/>
      <c r="N44" s="1"/>
      <c r="O44" s="1"/>
      <c r="P44" s="1"/>
    </row>
    <row r="45" spans="1:16" ht="16.5">
      <c r="A45" s="1"/>
      <c r="B45" s="1"/>
      <c r="C45" s="1"/>
      <c r="D45" s="1"/>
      <c r="E45" s="1"/>
      <c r="F45" s="1"/>
      <c r="G45" s="1"/>
      <c r="H45" s="1"/>
      <c r="I45" s="1"/>
      <c r="J45" s="1"/>
      <c r="K45" s="1"/>
      <c r="L45" s="1"/>
      <c r="M45" s="1"/>
      <c r="N45" s="1"/>
      <c r="O45" s="1"/>
      <c r="P45" s="1"/>
    </row>
    <row r="46" spans="1:16" ht="16.5">
      <c r="A46" s="1"/>
      <c r="B46" s="1"/>
      <c r="C46" s="1"/>
      <c r="D46" s="1"/>
      <c r="E46" s="1"/>
      <c r="F46" s="1"/>
      <c r="G46" s="1"/>
      <c r="H46" s="1"/>
      <c r="I46" s="1"/>
      <c r="J46" s="1"/>
      <c r="K46" s="1"/>
      <c r="L46" s="1"/>
      <c r="M46" s="1"/>
      <c r="N46" s="1"/>
      <c r="O46" s="1"/>
      <c r="P46" s="1"/>
    </row>
    <row r="47" spans="1:16" ht="16.5">
      <c r="A47" s="1"/>
      <c r="B47" s="1"/>
      <c r="C47" s="1"/>
      <c r="D47" s="1"/>
      <c r="E47" s="1"/>
      <c r="F47" s="1"/>
      <c r="G47" s="1"/>
      <c r="H47" s="1"/>
      <c r="I47" s="1"/>
      <c r="J47" s="1"/>
      <c r="K47" s="1"/>
      <c r="L47" s="1"/>
      <c r="M47" s="1"/>
      <c r="N47" s="1"/>
      <c r="O47" s="1"/>
      <c r="P47" s="1"/>
    </row>
    <row r="48" spans="1:16" ht="16.5">
      <c r="A48" s="1"/>
      <c r="B48" s="1"/>
      <c r="C48" s="1"/>
      <c r="D48" s="1"/>
      <c r="E48" s="1"/>
      <c r="F48" s="1"/>
      <c r="G48" s="1"/>
      <c r="H48" s="1"/>
      <c r="I48" s="1"/>
      <c r="J48" s="1"/>
      <c r="K48" s="1"/>
      <c r="L48" s="1"/>
      <c r="M48" s="1"/>
      <c r="N48" s="1"/>
      <c r="O48" s="1"/>
      <c r="P48" s="1"/>
    </row>
    <row r="49" spans="1:16" ht="16.5">
      <c r="A49" s="1"/>
      <c r="B49" s="1"/>
      <c r="C49" s="1"/>
      <c r="D49" s="1"/>
      <c r="E49" s="1"/>
      <c r="F49" s="1"/>
      <c r="G49" s="1"/>
      <c r="H49" s="1"/>
      <c r="I49" s="1"/>
      <c r="J49" s="1"/>
      <c r="K49" s="1"/>
      <c r="L49" s="1"/>
      <c r="M49" s="1"/>
      <c r="N49" s="1"/>
      <c r="O49" s="1"/>
      <c r="P49" s="1"/>
    </row>
    <row r="50" spans="1:16" ht="16.5">
      <c r="A50" s="1"/>
      <c r="B50" s="1"/>
      <c r="C50" s="1"/>
      <c r="D50" s="1"/>
      <c r="E50" s="1"/>
      <c r="F50" s="1"/>
      <c r="G50" s="1"/>
      <c r="H50" s="1"/>
      <c r="I50" s="1"/>
      <c r="J50" s="1"/>
      <c r="K50" s="1"/>
      <c r="L50" s="1"/>
      <c r="M50" s="1"/>
      <c r="N50" s="1"/>
      <c r="O50" s="1"/>
      <c r="P50" s="1"/>
    </row>
    <row r="51" spans="1:16" ht="16.5">
      <c r="A51" s="1"/>
      <c r="B51" s="1"/>
      <c r="C51" s="1"/>
      <c r="D51" s="1"/>
      <c r="E51" s="1"/>
      <c r="F51" s="1"/>
      <c r="G51" s="1"/>
      <c r="H51" s="1"/>
      <c r="I51" s="1"/>
      <c r="J51" s="1"/>
      <c r="K51" s="1"/>
      <c r="L51" s="1"/>
      <c r="M51" s="1"/>
      <c r="N51" s="1"/>
      <c r="O51" s="1"/>
      <c r="P51" s="1"/>
    </row>
    <row r="52" spans="1:16" ht="16.5">
      <c r="A52" s="1"/>
      <c r="B52" s="1"/>
      <c r="C52" s="1"/>
      <c r="D52" s="1"/>
      <c r="E52" s="1"/>
      <c r="F52" s="1"/>
      <c r="G52" s="1"/>
      <c r="H52" s="1"/>
      <c r="I52" s="1"/>
      <c r="J52" s="1"/>
      <c r="K52" s="1"/>
      <c r="L52" s="1"/>
      <c r="M52" s="1"/>
      <c r="N52" s="1"/>
      <c r="O52" s="1"/>
      <c r="P52" s="1"/>
    </row>
    <row r="53" spans="1:16" ht="16.5">
      <c r="A53" s="1"/>
      <c r="B53" s="1"/>
      <c r="C53" s="1"/>
      <c r="D53" s="1"/>
      <c r="E53" s="1"/>
      <c r="F53" s="1"/>
      <c r="G53" s="1"/>
      <c r="H53" s="1"/>
      <c r="I53" s="1"/>
      <c r="J53" s="1"/>
      <c r="K53" s="1"/>
      <c r="L53" s="1"/>
      <c r="M53" s="1"/>
      <c r="N53" s="1"/>
      <c r="O53" s="1"/>
      <c r="P53" s="1"/>
    </row>
    <row r="54" spans="1:16" ht="16.5">
      <c r="A54" s="1"/>
      <c r="B54" s="1"/>
      <c r="C54" s="1"/>
      <c r="D54" s="1"/>
      <c r="E54" s="1"/>
      <c r="F54" s="1"/>
      <c r="G54" s="1"/>
      <c r="H54" s="1"/>
      <c r="I54" s="1"/>
      <c r="J54" s="1"/>
      <c r="K54" s="1"/>
      <c r="L54" s="1"/>
      <c r="M54" s="1"/>
      <c r="N54" s="1"/>
      <c r="O54" s="1"/>
      <c r="P54" s="1"/>
    </row>
    <row r="55" spans="1:16" ht="16.5">
      <c r="A55" s="1"/>
      <c r="B55" s="1"/>
      <c r="C55" s="1"/>
      <c r="D55" s="1"/>
      <c r="E55" s="1"/>
      <c r="F55" s="1"/>
      <c r="G55" s="1"/>
      <c r="H55" s="1"/>
      <c r="I55" s="1"/>
      <c r="J55" s="1"/>
      <c r="K55" s="1"/>
      <c r="L55" s="1"/>
      <c r="M55" s="1"/>
      <c r="N55" s="1"/>
      <c r="O55" s="1"/>
      <c r="P55" s="1"/>
    </row>
    <row r="56" spans="1:16" ht="16.5">
      <c r="A56" s="1"/>
      <c r="B56" s="1"/>
      <c r="C56" s="1"/>
      <c r="D56" s="1"/>
      <c r="E56" s="1"/>
      <c r="F56" s="1"/>
      <c r="G56" s="1"/>
      <c r="H56" s="1"/>
      <c r="I56" s="1"/>
      <c r="J56" s="1"/>
      <c r="K56" s="1"/>
      <c r="L56" s="1"/>
      <c r="M56" s="1"/>
      <c r="N56" s="1"/>
      <c r="O56" s="1"/>
      <c r="P56" s="1"/>
    </row>
    <row r="57" spans="1:16" ht="16.5">
      <c r="A57" s="1"/>
      <c r="B57" s="1"/>
      <c r="C57" s="1"/>
      <c r="D57" s="1"/>
      <c r="E57" s="1"/>
      <c r="F57" s="1"/>
      <c r="G57" s="1"/>
      <c r="H57" s="1"/>
      <c r="I57" s="1"/>
      <c r="J57" s="1"/>
      <c r="K57" s="1"/>
      <c r="L57" s="1"/>
      <c r="M57" s="1"/>
      <c r="N57" s="1"/>
      <c r="O57" s="1"/>
      <c r="P57" s="1"/>
    </row>
    <row r="58" spans="1:16" ht="16.5">
      <c r="A58" s="1"/>
      <c r="B58" s="1"/>
      <c r="C58" s="1"/>
      <c r="D58" s="1"/>
      <c r="E58" s="1"/>
      <c r="F58" s="1"/>
      <c r="G58" s="1"/>
      <c r="H58" s="1"/>
      <c r="I58" s="1"/>
      <c r="J58" s="1"/>
      <c r="K58" s="1"/>
      <c r="L58" s="1"/>
      <c r="M58" s="1"/>
      <c r="N58" s="1"/>
      <c r="O58" s="1"/>
      <c r="P58" s="1"/>
    </row>
    <row r="59" spans="1:16" ht="16.5">
      <c r="A59" s="1"/>
      <c r="B59" s="1"/>
      <c r="C59" s="1"/>
      <c r="D59" s="1"/>
      <c r="E59" s="1"/>
      <c r="F59" s="1"/>
      <c r="G59" s="1"/>
      <c r="H59" s="1"/>
      <c r="I59" s="1"/>
      <c r="J59" s="1"/>
      <c r="K59" s="1"/>
      <c r="L59" s="1"/>
      <c r="M59" s="1"/>
      <c r="N59" s="1"/>
      <c r="O59" s="1"/>
      <c r="P59" s="1"/>
    </row>
    <row r="60" spans="1:16" ht="16.5">
      <c r="A60" s="1"/>
      <c r="B60" s="1"/>
      <c r="C60" s="1"/>
      <c r="D60" s="1"/>
      <c r="E60" s="1"/>
      <c r="F60" s="1"/>
      <c r="G60" s="1"/>
      <c r="H60" s="1"/>
      <c r="I60" s="1"/>
      <c r="J60" s="1"/>
      <c r="K60" s="1"/>
      <c r="L60" s="1"/>
      <c r="M60" s="1"/>
      <c r="N60" s="1"/>
      <c r="O60" s="1"/>
      <c r="P60" s="1"/>
    </row>
    <row r="61" spans="1:16" ht="16.5">
      <c r="A61" s="1"/>
      <c r="B61" s="1"/>
      <c r="C61" s="1"/>
      <c r="D61" s="1"/>
      <c r="E61" s="1"/>
      <c r="F61" s="1"/>
      <c r="G61" s="1"/>
      <c r="H61" s="1"/>
      <c r="I61" s="1"/>
      <c r="J61" s="1"/>
      <c r="K61" s="1"/>
      <c r="L61" s="1"/>
      <c r="M61" s="1"/>
      <c r="N61" s="1"/>
      <c r="O61" s="1"/>
      <c r="P61" s="1"/>
    </row>
    <row r="62" spans="1:16" ht="16.5">
      <c r="A62" s="1"/>
      <c r="B62" s="1"/>
      <c r="C62" s="1"/>
      <c r="D62" s="1"/>
      <c r="E62" s="1"/>
      <c r="F62" s="1"/>
      <c r="G62" s="1"/>
      <c r="H62" s="1"/>
      <c r="I62" s="1"/>
      <c r="J62" s="1"/>
      <c r="K62" s="1"/>
      <c r="L62" s="1"/>
      <c r="M62" s="1"/>
      <c r="N62" s="1"/>
      <c r="O62" s="1"/>
      <c r="P62" s="1"/>
    </row>
    <row r="63" spans="1:16" ht="16.5">
      <c r="A63" s="1"/>
      <c r="B63" s="1"/>
      <c r="C63" s="1"/>
      <c r="D63" s="1"/>
      <c r="E63" s="1"/>
      <c r="F63" s="1"/>
      <c r="G63" s="1"/>
      <c r="H63" s="1"/>
      <c r="I63" s="1"/>
      <c r="J63" s="1"/>
      <c r="K63" s="1"/>
      <c r="L63" s="1"/>
      <c r="M63" s="1"/>
      <c r="N63" s="1"/>
      <c r="O63" s="1"/>
      <c r="P63" s="1"/>
    </row>
    <row r="64" spans="1:16" ht="16.5">
      <c r="A64" s="1"/>
      <c r="B64" s="1"/>
      <c r="C64" s="1"/>
      <c r="D64" s="1"/>
      <c r="E64" s="1"/>
      <c r="F64" s="1"/>
      <c r="G64" s="1"/>
      <c r="H64" s="1"/>
      <c r="I64" s="1"/>
      <c r="J64" s="1"/>
      <c r="K64" s="1"/>
      <c r="L64" s="1"/>
      <c r="M64" s="1"/>
      <c r="N64" s="1"/>
      <c r="O64" s="1"/>
      <c r="P64" s="1"/>
    </row>
    <row r="65" spans="1:16" ht="16.5">
      <c r="A65" s="1"/>
      <c r="B65" s="1"/>
      <c r="C65" s="1"/>
      <c r="D65" s="1"/>
      <c r="E65" s="1"/>
      <c r="F65" s="1"/>
      <c r="G65" s="1"/>
      <c r="H65" s="1"/>
      <c r="I65" s="1"/>
      <c r="J65" s="1"/>
      <c r="K65" s="1"/>
      <c r="L65" s="1"/>
      <c r="M65" s="1"/>
      <c r="N65" s="1"/>
      <c r="O65" s="1"/>
      <c r="P65" s="1"/>
    </row>
    <row r="66" spans="1:16" ht="16.5">
      <c r="A66" s="1"/>
      <c r="B66" s="1"/>
      <c r="C66" s="1"/>
      <c r="D66" s="1"/>
      <c r="E66" s="1"/>
      <c r="F66" s="1"/>
      <c r="G66" s="1"/>
      <c r="H66" s="1"/>
      <c r="I66" s="1"/>
      <c r="J66" s="1"/>
      <c r="K66" s="1"/>
      <c r="L66" s="1"/>
      <c r="M66" s="1"/>
      <c r="N66" s="1"/>
      <c r="O66" s="1"/>
      <c r="P66" s="1"/>
    </row>
    <row r="67" spans="1:16" ht="16.5">
      <c r="A67" s="1"/>
      <c r="B67" s="1"/>
      <c r="C67" s="1"/>
      <c r="D67" s="1"/>
      <c r="E67" s="1"/>
      <c r="F67" s="1"/>
      <c r="G67" s="1"/>
      <c r="H67" s="1"/>
      <c r="I67" s="1"/>
      <c r="J67" s="1"/>
      <c r="K67" s="1"/>
      <c r="L67" s="1"/>
      <c r="M67" s="1"/>
      <c r="N67" s="1"/>
      <c r="O67" s="1"/>
      <c r="P67" s="1"/>
    </row>
    <row r="68" spans="1:16" ht="16.5">
      <c r="A68" s="1"/>
      <c r="B68" s="1"/>
      <c r="C68" s="1"/>
      <c r="D68" s="1"/>
      <c r="E68" s="1"/>
      <c r="F68" s="1"/>
      <c r="G68" s="1"/>
      <c r="H68" s="1"/>
      <c r="I68" s="1"/>
      <c r="J68" s="1"/>
      <c r="K68" s="1"/>
      <c r="L68" s="1"/>
      <c r="M68" s="1"/>
      <c r="N68" s="1"/>
      <c r="O68" s="1"/>
      <c r="P68" s="1"/>
    </row>
    <row r="69" spans="1:16" ht="16.5">
      <c r="A69" s="1"/>
      <c r="B69" s="1"/>
      <c r="C69" s="1"/>
      <c r="D69" s="1"/>
      <c r="E69" s="1"/>
      <c r="F69" s="1"/>
      <c r="G69" s="1"/>
      <c r="H69" s="1"/>
      <c r="I69" s="1"/>
      <c r="J69" s="1"/>
      <c r="K69" s="1"/>
      <c r="L69" s="1"/>
      <c r="M69" s="1"/>
      <c r="N69" s="1"/>
      <c r="O69" s="1"/>
      <c r="P69" s="1"/>
    </row>
    <row r="70" spans="1:16" ht="16.5">
      <c r="A70" s="1"/>
      <c r="B70" s="1"/>
      <c r="C70" s="1"/>
      <c r="D70" s="1"/>
      <c r="E70" s="1"/>
      <c r="F70" s="1"/>
      <c r="G70" s="1"/>
      <c r="H70" s="1"/>
      <c r="I70" s="1"/>
      <c r="J70" s="1"/>
      <c r="K70" s="1"/>
      <c r="L70" s="1"/>
      <c r="M70" s="1"/>
      <c r="N70" s="1"/>
      <c r="O70" s="1"/>
      <c r="P70" s="1"/>
    </row>
    <row r="71" spans="1:16" ht="16.5">
      <c r="A71" s="1"/>
      <c r="B71" s="1"/>
      <c r="C71" s="1"/>
      <c r="D71" s="1"/>
      <c r="E71" s="1"/>
      <c r="F71" s="1"/>
      <c r="G71" s="1"/>
      <c r="H71" s="1"/>
      <c r="I71" s="1"/>
      <c r="J71" s="1"/>
      <c r="K71" s="1"/>
      <c r="L71" s="1"/>
      <c r="M71" s="1"/>
      <c r="N71" s="1"/>
      <c r="O71" s="1"/>
      <c r="P71" s="1"/>
    </row>
    <row r="72" spans="1:16" ht="16.5">
      <c r="A72" s="1"/>
      <c r="B72" s="1"/>
      <c r="C72" s="1"/>
      <c r="D72" s="1"/>
      <c r="E72" s="1"/>
      <c r="F72" s="1"/>
      <c r="G72" s="1"/>
      <c r="H72" s="1"/>
      <c r="I72" s="1"/>
      <c r="J72" s="1"/>
      <c r="K72" s="1"/>
      <c r="L72" s="1"/>
      <c r="M72" s="1"/>
      <c r="N72" s="1"/>
      <c r="O72" s="1"/>
      <c r="P72" s="1"/>
    </row>
    <row r="73" spans="1:16" ht="16.5">
      <c r="A73" s="1"/>
      <c r="B73" s="1"/>
      <c r="C73" s="1"/>
      <c r="D73" s="1"/>
      <c r="E73" s="1"/>
      <c r="F73" s="1"/>
      <c r="G73" s="1"/>
      <c r="H73" s="1"/>
      <c r="I73" s="1"/>
      <c r="J73" s="1"/>
      <c r="K73" s="1"/>
      <c r="L73" s="1"/>
      <c r="M73" s="1"/>
      <c r="N73" s="1"/>
      <c r="O73" s="1"/>
      <c r="P73" s="1"/>
    </row>
    <row r="74" spans="1:16" ht="16.5">
      <c r="A74" s="1"/>
      <c r="B74" s="1"/>
      <c r="C74" s="1"/>
      <c r="D74" s="1"/>
      <c r="E74" s="1"/>
      <c r="F74" s="1"/>
      <c r="G74" s="1"/>
      <c r="H74" s="1"/>
      <c r="I74" s="1"/>
      <c r="J74" s="1"/>
      <c r="K74" s="1"/>
      <c r="L74" s="1"/>
      <c r="M74" s="1"/>
      <c r="N74" s="1"/>
      <c r="O74" s="1"/>
      <c r="P74" s="1"/>
    </row>
    <row r="75" spans="1:16" ht="16.5">
      <c r="A75" s="1"/>
      <c r="B75" s="1"/>
      <c r="C75" s="1"/>
      <c r="D75" s="1"/>
      <c r="E75" s="1"/>
      <c r="F75" s="1"/>
      <c r="G75" s="1"/>
      <c r="H75" s="1"/>
      <c r="I75" s="1"/>
      <c r="J75" s="1"/>
      <c r="K75" s="1"/>
      <c r="L75" s="1"/>
      <c r="M75" s="1"/>
      <c r="N75" s="1"/>
      <c r="O75" s="1"/>
      <c r="P75" s="1"/>
    </row>
    <row r="76" spans="1:16" ht="16.5">
      <c r="A76" s="1"/>
      <c r="B76" s="1"/>
      <c r="C76" s="1"/>
      <c r="D76" s="1"/>
      <c r="E76" s="1"/>
      <c r="F76" s="1"/>
      <c r="G76" s="1"/>
      <c r="H76" s="1"/>
      <c r="I76" s="1"/>
      <c r="J76" s="1"/>
      <c r="K76" s="1"/>
      <c r="L76" s="1"/>
      <c r="M76" s="1"/>
      <c r="N76" s="1"/>
      <c r="O76" s="1"/>
      <c r="P76" s="1"/>
    </row>
    <row r="77" spans="1:16" ht="16.5">
      <c r="A77" s="1"/>
      <c r="B77" s="1"/>
      <c r="C77" s="1"/>
      <c r="D77" s="1"/>
      <c r="E77" s="1"/>
      <c r="F77" s="1"/>
      <c r="G77" s="1"/>
      <c r="H77" s="1"/>
      <c r="I77" s="1"/>
      <c r="J77" s="1"/>
      <c r="K77" s="1"/>
      <c r="L77" s="1"/>
      <c r="M77" s="1"/>
      <c r="N77" s="1"/>
      <c r="O77" s="1"/>
      <c r="P77" s="1"/>
    </row>
    <row r="78" spans="1:16" ht="16.5">
      <c r="A78" s="1"/>
      <c r="B78" s="1"/>
      <c r="C78" s="1"/>
      <c r="D78" s="1"/>
      <c r="E78" s="1"/>
      <c r="F78" s="1"/>
      <c r="G78" s="1"/>
      <c r="H78" s="1"/>
      <c r="I78" s="1"/>
      <c r="J78" s="1"/>
      <c r="K78" s="1"/>
      <c r="L78" s="1"/>
      <c r="M78" s="1"/>
      <c r="N78" s="1"/>
      <c r="O78" s="1"/>
      <c r="P78" s="1"/>
    </row>
    <row r="79" spans="1:16" ht="16.5">
      <c r="A79" s="1"/>
      <c r="B79" s="1"/>
      <c r="C79" s="1"/>
      <c r="D79" s="1"/>
      <c r="E79" s="1"/>
      <c r="F79" s="1"/>
      <c r="G79" s="1"/>
      <c r="H79" s="1"/>
      <c r="I79" s="1"/>
      <c r="J79" s="1"/>
      <c r="K79" s="1"/>
      <c r="L79" s="1"/>
      <c r="M79" s="1"/>
      <c r="N79" s="1"/>
      <c r="O79" s="1"/>
      <c r="P79" s="1"/>
    </row>
    <row r="80" spans="1:16" ht="16.5">
      <c r="A80" s="1"/>
      <c r="B80" s="1"/>
      <c r="C80" s="1"/>
      <c r="D80" s="1"/>
      <c r="E80" s="1"/>
      <c r="F80" s="1"/>
      <c r="G80" s="1"/>
      <c r="H80" s="1"/>
      <c r="I80" s="1"/>
      <c r="J80" s="1"/>
      <c r="K80" s="1"/>
      <c r="L80" s="1"/>
      <c r="M80" s="1"/>
      <c r="N80" s="1"/>
      <c r="O80" s="1"/>
      <c r="P80" s="1"/>
    </row>
    <row r="81" spans="1:16" ht="16.5">
      <c r="A81" s="1"/>
      <c r="B81" s="1"/>
      <c r="C81" s="1"/>
      <c r="D81" s="1"/>
      <c r="E81" s="1"/>
      <c r="F81" s="1"/>
      <c r="G81" s="1"/>
      <c r="H81" s="1"/>
      <c r="I81" s="1"/>
      <c r="J81" s="1"/>
      <c r="K81" s="1"/>
      <c r="L81" s="1"/>
      <c r="M81" s="1"/>
      <c r="N81" s="1"/>
      <c r="O81" s="1"/>
      <c r="P81" s="1"/>
    </row>
    <row r="82" spans="1:16" ht="16.5">
      <c r="A82" s="1"/>
      <c r="B82" s="1"/>
      <c r="C82" s="1"/>
      <c r="D82" s="1"/>
      <c r="E82" s="1"/>
      <c r="F82" s="1"/>
      <c r="G82" s="1"/>
      <c r="H82" s="1"/>
      <c r="I82" s="1"/>
      <c r="J82" s="1"/>
      <c r="K82" s="1"/>
      <c r="L82" s="1"/>
      <c r="M82" s="1"/>
      <c r="N82" s="1"/>
      <c r="O82" s="1"/>
      <c r="P82" s="1"/>
    </row>
    <row r="83" spans="1:16" ht="16.5">
      <c r="A83" s="1"/>
      <c r="B83" s="1"/>
      <c r="C83" s="1"/>
      <c r="D83" s="1"/>
      <c r="E83" s="1"/>
      <c r="F83" s="1"/>
      <c r="G83" s="1"/>
      <c r="H83" s="1"/>
      <c r="I83" s="1"/>
      <c r="J83" s="1"/>
      <c r="K83" s="1"/>
      <c r="L83" s="1"/>
      <c r="M83" s="1"/>
      <c r="N83" s="1"/>
      <c r="O83" s="1"/>
      <c r="P83" s="1"/>
    </row>
    <row r="84" spans="1:16" ht="16.5">
      <c r="A84" s="1"/>
      <c r="B84" s="1"/>
      <c r="C84" s="1"/>
      <c r="D84" s="1"/>
      <c r="E84" s="1"/>
      <c r="F84" s="1"/>
      <c r="G84" s="1"/>
      <c r="H84" s="1"/>
      <c r="I84" s="1"/>
      <c r="J84" s="1"/>
      <c r="K84" s="1"/>
      <c r="L84" s="1"/>
      <c r="M84" s="1"/>
      <c r="N84" s="1"/>
      <c r="O84" s="1"/>
      <c r="P84" s="1"/>
    </row>
    <row r="85" spans="1:16" ht="16.5">
      <c r="A85" s="1"/>
      <c r="B85" s="1"/>
      <c r="C85" s="1"/>
      <c r="D85" s="1"/>
      <c r="E85" s="1"/>
      <c r="F85" s="1"/>
      <c r="G85" s="1"/>
      <c r="H85" s="1"/>
      <c r="I85" s="1"/>
      <c r="J85" s="1"/>
      <c r="K85" s="1"/>
      <c r="L85" s="1"/>
      <c r="M85" s="1"/>
      <c r="N85" s="1"/>
      <c r="O85" s="1"/>
      <c r="P85" s="1"/>
    </row>
    <row r="86" spans="1:16" ht="16.5">
      <c r="A86" s="1"/>
      <c r="B86" s="1"/>
      <c r="C86" s="1"/>
      <c r="D86" s="1"/>
      <c r="E86" s="1"/>
      <c r="F86" s="1"/>
      <c r="G86" s="1"/>
      <c r="H86" s="1"/>
      <c r="I86" s="1"/>
      <c r="J86" s="1"/>
      <c r="K86" s="1"/>
      <c r="L86" s="1"/>
      <c r="M86" s="1"/>
      <c r="N86" s="1"/>
      <c r="O86" s="1"/>
      <c r="P86" s="1"/>
    </row>
    <row r="87" spans="1:16" ht="16.5">
      <c r="A87" s="1"/>
      <c r="B87" s="1"/>
      <c r="C87" s="1"/>
      <c r="D87" s="1"/>
      <c r="E87" s="1"/>
      <c r="F87" s="1"/>
      <c r="G87" s="1"/>
      <c r="H87" s="1"/>
      <c r="I87" s="1"/>
      <c r="J87" s="1"/>
      <c r="K87" s="1"/>
      <c r="L87" s="1"/>
      <c r="M87" s="1"/>
      <c r="N87" s="1"/>
      <c r="O87" s="1"/>
      <c r="P87" s="1"/>
    </row>
    <row r="88" spans="1:16" ht="16.5">
      <c r="A88" s="1"/>
      <c r="B88" s="1"/>
      <c r="C88" s="1"/>
      <c r="D88" s="1"/>
      <c r="E88" s="1"/>
      <c r="F88" s="1"/>
      <c r="G88" s="1"/>
      <c r="H88" s="1"/>
      <c r="I88" s="1"/>
      <c r="J88" s="1"/>
      <c r="K88" s="1"/>
      <c r="L88" s="1"/>
      <c r="M88" s="1"/>
      <c r="N88" s="1"/>
      <c r="O88" s="1"/>
      <c r="P88" s="1"/>
    </row>
    <row r="89" spans="1:16" ht="16.5">
      <c r="A89" s="1"/>
      <c r="B89" s="1"/>
      <c r="C89" s="1"/>
      <c r="D89" s="1"/>
      <c r="E89" s="1"/>
      <c r="F89" s="1"/>
      <c r="G89" s="1"/>
      <c r="H89" s="1"/>
      <c r="I89" s="1"/>
      <c r="J89" s="1"/>
      <c r="K89" s="1"/>
      <c r="L89" s="1"/>
      <c r="M89" s="1"/>
      <c r="N89" s="1"/>
      <c r="O89" s="1"/>
      <c r="P89" s="1"/>
    </row>
    <row r="90" spans="1:16" ht="16.5">
      <c r="A90" s="1"/>
      <c r="B90" s="1"/>
      <c r="C90" s="1"/>
      <c r="D90" s="1"/>
      <c r="E90" s="1"/>
      <c r="F90" s="1"/>
      <c r="G90" s="1"/>
      <c r="H90" s="1"/>
      <c r="I90" s="1"/>
      <c r="J90" s="1"/>
      <c r="K90" s="1"/>
      <c r="L90" s="1"/>
      <c r="M90" s="1"/>
      <c r="N90" s="1"/>
      <c r="O90" s="1"/>
      <c r="P90" s="1"/>
    </row>
    <row r="91" spans="1:16" ht="16.5">
      <c r="A91" s="1"/>
      <c r="B91" s="1"/>
      <c r="C91" s="1"/>
      <c r="D91" s="1"/>
      <c r="E91" s="1"/>
      <c r="F91" s="1"/>
      <c r="G91" s="1"/>
      <c r="H91" s="1"/>
      <c r="I91" s="1"/>
      <c r="J91" s="1"/>
      <c r="K91" s="1"/>
      <c r="L91" s="1"/>
      <c r="M91" s="1"/>
      <c r="N91" s="1"/>
      <c r="O91" s="1"/>
      <c r="P91" s="1"/>
    </row>
    <row r="92" spans="1:16" ht="16.5">
      <c r="A92" s="1"/>
      <c r="B92" s="1"/>
      <c r="C92" s="1"/>
      <c r="D92" s="1"/>
      <c r="E92" s="1"/>
      <c r="F92" s="1"/>
      <c r="G92" s="1"/>
      <c r="H92" s="1"/>
      <c r="I92" s="1"/>
      <c r="J92" s="1"/>
      <c r="K92" s="1"/>
      <c r="L92" s="1"/>
      <c r="M92" s="1"/>
      <c r="N92" s="1"/>
      <c r="O92" s="1"/>
      <c r="P92" s="1"/>
    </row>
    <row r="93" spans="1:16" ht="16.5">
      <c r="A93" s="1"/>
      <c r="B93" s="1"/>
      <c r="C93" s="1"/>
      <c r="D93" s="1"/>
      <c r="E93" s="1"/>
      <c r="F93" s="1"/>
      <c r="G93" s="1"/>
      <c r="H93" s="1"/>
      <c r="I93" s="1"/>
      <c r="J93" s="1"/>
      <c r="K93" s="1"/>
      <c r="L93" s="1"/>
      <c r="M93" s="1"/>
      <c r="N93" s="1"/>
      <c r="O93" s="1"/>
      <c r="P93" s="1"/>
    </row>
    <row r="94" spans="1:16" ht="16.5">
      <c r="A94" s="1"/>
      <c r="B94" s="1"/>
      <c r="C94" s="1"/>
      <c r="D94" s="1"/>
      <c r="E94" s="1"/>
      <c r="F94" s="1"/>
      <c r="G94" s="1"/>
      <c r="H94" s="1"/>
      <c r="I94" s="1"/>
      <c r="J94" s="1"/>
      <c r="K94" s="1"/>
      <c r="L94" s="1"/>
      <c r="M94" s="1"/>
      <c r="N94" s="1"/>
      <c r="O94" s="1"/>
      <c r="P94" s="1"/>
    </row>
    <row r="95" spans="1:16" ht="16.5">
      <c r="A95" s="1"/>
      <c r="B95" s="1"/>
      <c r="C95" s="1"/>
      <c r="D95" s="1"/>
      <c r="E95" s="1"/>
      <c r="F95" s="1"/>
      <c r="G95" s="1"/>
      <c r="H95" s="1"/>
      <c r="I95" s="1"/>
      <c r="J95" s="1"/>
      <c r="K95" s="1"/>
      <c r="L95" s="1"/>
      <c r="M95" s="1"/>
      <c r="N95" s="1"/>
      <c r="O95" s="1"/>
      <c r="P95" s="1"/>
    </row>
    <row r="96" spans="1:16" ht="16.5">
      <c r="A96" s="1"/>
      <c r="B96" s="1"/>
      <c r="C96" s="1"/>
      <c r="D96" s="1"/>
      <c r="E96" s="1"/>
      <c r="F96" s="1"/>
      <c r="G96" s="1"/>
      <c r="H96" s="1"/>
      <c r="I96" s="1"/>
      <c r="J96" s="1"/>
      <c r="K96" s="1"/>
      <c r="L96" s="1"/>
      <c r="M96" s="1"/>
      <c r="N96" s="1"/>
      <c r="O96" s="1"/>
      <c r="P96" s="1"/>
    </row>
    <row r="97" spans="1:16" ht="16.5">
      <c r="A97" s="1"/>
      <c r="B97" s="1"/>
      <c r="C97" s="1"/>
      <c r="D97" s="1"/>
      <c r="E97" s="1"/>
      <c r="F97" s="1"/>
      <c r="G97" s="1"/>
      <c r="H97" s="1"/>
      <c r="I97" s="1"/>
      <c r="J97" s="1"/>
      <c r="K97" s="1"/>
      <c r="L97" s="1"/>
      <c r="M97" s="1"/>
      <c r="N97" s="1"/>
      <c r="O97" s="1"/>
      <c r="P97" s="1"/>
    </row>
    <row r="98" spans="1:16" ht="16.5">
      <c r="A98" s="1"/>
      <c r="B98" s="1"/>
      <c r="C98" s="1"/>
      <c r="D98" s="1"/>
      <c r="E98" s="1"/>
      <c r="F98" s="1"/>
      <c r="G98" s="1"/>
      <c r="H98" s="1"/>
      <c r="I98" s="1"/>
      <c r="J98" s="1"/>
      <c r="K98" s="1"/>
      <c r="L98" s="1"/>
      <c r="M98" s="1"/>
      <c r="N98" s="1"/>
      <c r="O98" s="1"/>
      <c r="P98" s="1"/>
    </row>
    <row r="99" spans="1:16" ht="16.5">
      <c r="A99" s="1"/>
      <c r="B99" s="1"/>
      <c r="C99" s="1"/>
      <c r="D99" s="1"/>
      <c r="E99" s="1"/>
      <c r="F99" s="1"/>
      <c r="G99" s="1"/>
      <c r="H99" s="1"/>
      <c r="I99" s="1"/>
      <c r="J99" s="1"/>
      <c r="K99" s="1"/>
      <c r="L99" s="1"/>
      <c r="M99" s="1"/>
      <c r="N99" s="1"/>
      <c r="O99" s="1"/>
      <c r="P99" s="1"/>
    </row>
    <row r="100" spans="1:16" ht="16.5">
      <c r="A100" s="1"/>
      <c r="B100" s="1"/>
      <c r="C100" s="1"/>
      <c r="D100" s="1"/>
      <c r="E100" s="1"/>
      <c r="F100" s="1"/>
      <c r="G100" s="1"/>
      <c r="H100" s="1"/>
      <c r="I100" s="1"/>
      <c r="J100" s="1"/>
      <c r="K100" s="1"/>
      <c r="L100" s="1"/>
      <c r="M100" s="1"/>
      <c r="N100" s="1"/>
      <c r="O100" s="1"/>
      <c r="P100" s="1"/>
    </row>
    <row r="101" spans="1:16" ht="16.5">
      <c r="A101" s="1"/>
      <c r="B101" s="1"/>
      <c r="C101" s="1"/>
      <c r="D101" s="1"/>
      <c r="E101" s="1"/>
      <c r="F101" s="1"/>
      <c r="G101" s="1"/>
      <c r="H101" s="1"/>
      <c r="I101" s="1"/>
      <c r="J101" s="1"/>
      <c r="K101" s="1"/>
      <c r="L101" s="1"/>
      <c r="M101" s="1"/>
      <c r="N101" s="1"/>
      <c r="O101" s="1"/>
      <c r="P101" s="1"/>
    </row>
    <row r="102" spans="1:16" ht="16.5">
      <c r="A102" s="1"/>
      <c r="B102" s="1"/>
      <c r="C102" s="1"/>
      <c r="D102" s="1"/>
      <c r="E102" s="1"/>
      <c r="F102" s="1"/>
      <c r="G102" s="1"/>
      <c r="H102" s="1"/>
      <c r="I102" s="1"/>
      <c r="J102" s="1"/>
      <c r="K102" s="1"/>
      <c r="L102" s="1"/>
      <c r="M102" s="1"/>
      <c r="N102" s="1"/>
      <c r="O102" s="1"/>
      <c r="P102" s="1"/>
    </row>
    <row r="103" spans="1:16" ht="16.5">
      <c r="A103" s="1"/>
      <c r="B103" s="1"/>
      <c r="C103" s="1"/>
      <c r="D103" s="1"/>
      <c r="E103" s="1"/>
      <c r="F103" s="1"/>
      <c r="G103" s="1"/>
      <c r="H103" s="1"/>
      <c r="I103" s="1"/>
      <c r="J103" s="1"/>
      <c r="K103" s="1"/>
      <c r="L103" s="1"/>
      <c r="M103" s="1"/>
      <c r="N103" s="1"/>
      <c r="O103" s="1"/>
      <c r="P103" s="1"/>
    </row>
    <row r="104" spans="1:16" ht="16.5">
      <c r="A104" s="1"/>
      <c r="B104" s="1"/>
      <c r="C104" s="1"/>
      <c r="D104" s="1"/>
      <c r="E104" s="1"/>
      <c r="F104" s="1"/>
      <c r="G104" s="1"/>
      <c r="H104" s="1"/>
      <c r="I104" s="1"/>
      <c r="J104" s="1"/>
      <c r="K104" s="1"/>
      <c r="L104" s="1"/>
      <c r="M104" s="1"/>
      <c r="N104" s="1"/>
      <c r="O104" s="1"/>
      <c r="P104" s="1"/>
    </row>
    <row r="105" spans="1:16" ht="16.5">
      <c r="A105" s="1"/>
      <c r="B105" s="1"/>
      <c r="C105" s="1"/>
      <c r="D105" s="1"/>
      <c r="E105" s="1"/>
      <c r="F105" s="1"/>
      <c r="G105" s="1"/>
      <c r="H105" s="1"/>
      <c r="I105" s="1"/>
      <c r="J105" s="1"/>
      <c r="K105" s="1"/>
      <c r="L105" s="1"/>
      <c r="M105" s="1"/>
      <c r="N105" s="1"/>
      <c r="O105" s="1"/>
      <c r="P105" s="1"/>
    </row>
    <row r="106" spans="1:16" ht="16.5">
      <c r="A106" s="1"/>
      <c r="B106" s="1"/>
      <c r="C106" s="1"/>
      <c r="D106" s="1"/>
      <c r="E106" s="1"/>
      <c r="F106" s="1"/>
      <c r="G106" s="1"/>
      <c r="H106" s="1"/>
      <c r="I106" s="1"/>
      <c r="J106" s="1"/>
      <c r="K106" s="1"/>
      <c r="L106" s="1"/>
      <c r="M106" s="1"/>
      <c r="N106" s="1"/>
      <c r="O106" s="1"/>
      <c r="P106" s="1"/>
    </row>
    <row r="107" spans="1:16" ht="16.5">
      <c r="A107" s="1"/>
      <c r="B107" s="1"/>
      <c r="C107" s="1"/>
      <c r="D107" s="1"/>
      <c r="E107" s="1"/>
      <c r="F107" s="1"/>
      <c r="G107" s="1"/>
      <c r="H107" s="1"/>
      <c r="I107" s="1"/>
      <c r="J107" s="1"/>
      <c r="K107" s="1"/>
      <c r="L107" s="1"/>
      <c r="M107" s="1"/>
      <c r="N107" s="1"/>
      <c r="O107" s="1"/>
      <c r="P107" s="1"/>
    </row>
    <row r="108" spans="1:16" ht="16.5">
      <c r="A108" s="1"/>
      <c r="B108" s="1"/>
      <c r="C108" s="1"/>
      <c r="D108" s="1"/>
      <c r="E108" s="1"/>
      <c r="F108" s="1"/>
      <c r="G108" s="1"/>
      <c r="H108" s="1"/>
      <c r="I108" s="1"/>
      <c r="J108" s="1"/>
      <c r="K108" s="1"/>
      <c r="L108" s="1"/>
      <c r="M108" s="1"/>
      <c r="N108" s="1"/>
      <c r="O108" s="1"/>
      <c r="P108" s="1"/>
    </row>
    <row r="109" spans="1:16" ht="16.5">
      <c r="A109" s="1"/>
      <c r="B109" s="1"/>
      <c r="C109" s="1"/>
      <c r="D109" s="1"/>
      <c r="E109" s="1"/>
      <c r="F109" s="1"/>
      <c r="G109" s="1"/>
      <c r="H109" s="1"/>
      <c r="I109" s="1"/>
      <c r="J109" s="1"/>
      <c r="K109" s="1"/>
      <c r="L109" s="1"/>
      <c r="M109" s="1"/>
      <c r="N109" s="1"/>
      <c r="O109" s="1"/>
      <c r="P109" s="1"/>
    </row>
    <row r="110" spans="1:16" ht="16.5">
      <c r="A110" s="1"/>
      <c r="B110" s="1"/>
      <c r="C110" s="1"/>
      <c r="D110" s="1"/>
      <c r="E110" s="1"/>
      <c r="F110" s="1"/>
      <c r="G110" s="1"/>
      <c r="H110" s="1"/>
      <c r="I110" s="1"/>
      <c r="J110" s="1"/>
      <c r="K110" s="1"/>
      <c r="L110" s="1"/>
      <c r="M110" s="1"/>
      <c r="N110" s="1"/>
      <c r="O110" s="1"/>
      <c r="P110" s="1"/>
    </row>
    <row r="111" spans="1:16" ht="16.5">
      <c r="A111" s="1"/>
      <c r="B111" s="1"/>
      <c r="C111" s="1"/>
      <c r="D111" s="1"/>
      <c r="E111" s="1"/>
      <c r="F111" s="1"/>
      <c r="G111" s="1"/>
      <c r="H111" s="1"/>
      <c r="I111" s="1"/>
      <c r="J111" s="1"/>
      <c r="K111" s="1"/>
      <c r="L111" s="1"/>
      <c r="M111" s="1"/>
      <c r="N111" s="1"/>
      <c r="O111" s="1"/>
      <c r="P111" s="1"/>
    </row>
    <row r="112" spans="1:16" ht="16.5">
      <c r="A112" s="1"/>
      <c r="B112" s="1"/>
      <c r="C112" s="1"/>
      <c r="D112" s="1"/>
      <c r="E112" s="1"/>
      <c r="F112" s="1"/>
      <c r="G112" s="1"/>
      <c r="H112" s="1"/>
      <c r="I112" s="1"/>
      <c r="J112" s="1"/>
      <c r="K112" s="1"/>
      <c r="L112" s="1"/>
      <c r="M112" s="1"/>
      <c r="N112" s="1"/>
      <c r="O112" s="1"/>
      <c r="P112" s="1"/>
    </row>
    <row r="113" spans="1:16" ht="16.5">
      <c r="A113" s="1"/>
      <c r="B113" s="1"/>
      <c r="C113" s="1"/>
      <c r="D113" s="1"/>
      <c r="E113" s="1"/>
      <c r="F113" s="1"/>
      <c r="G113" s="1"/>
      <c r="H113" s="1"/>
      <c r="I113" s="1"/>
      <c r="J113" s="1"/>
      <c r="K113" s="1"/>
      <c r="L113" s="1"/>
      <c r="M113" s="1"/>
      <c r="N113" s="1"/>
      <c r="O113" s="1"/>
      <c r="P113" s="1"/>
    </row>
    <row r="114" spans="1:16" ht="16.5">
      <c r="A114" s="1"/>
      <c r="B114" s="1"/>
      <c r="C114" s="1"/>
      <c r="D114" s="1"/>
      <c r="E114" s="1"/>
      <c r="F114" s="1"/>
      <c r="G114" s="1"/>
      <c r="H114" s="1"/>
      <c r="I114" s="1"/>
      <c r="J114" s="1"/>
      <c r="K114" s="1"/>
      <c r="L114" s="1"/>
      <c r="M114" s="1"/>
      <c r="N114" s="1"/>
      <c r="O114" s="1"/>
      <c r="P114" s="1"/>
    </row>
    <row r="115" spans="1:16" ht="16.5">
      <c r="A115" s="1"/>
      <c r="B115" s="1"/>
      <c r="C115" s="1"/>
      <c r="D115" s="1"/>
      <c r="E115" s="1"/>
      <c r="F115" s="1"/>
      <c r="G115" s="1"/>
      <c r="H115" s="1"/>
      <c r="I115" s="1"/>
      <c r="J115" s="1"/>
      <c r="K115" s="1"/>
      <c r="L115" s="1"/>
      <c r="M115" s="1"/>
      <c r="N115" s="1"/>
      <c r="O115" s="1"/>
      <c r="P115" s="1"/>
    </row>
    <row r="116" spans="1:16" ht="16.5">
      <c r="A116" s="1"/>
      <c r="B116" s="1"/>
      <c r="C116" s="1"/>
      <c r="D116" s="1"/>
      <c r="E116" s="1"/>
      <c r="F116" s="1"/>
      <c r="G116" s="1"/>
      <c r="H116" s="1"/>
      <c r="I116" s="1"/>
      <c r="J116" s="1"/>
      <c r="K116" s="1"/>
      <c r="L116" s="1"/>
      <c r="M116" s="1"/>
      <c r="N116" s="1"/>
      <c r="O116" s="1"/>
      <c r="P116" s="1"/>
    </row>
    <row r="117" spans="1:16" ht="16.5">
      <c r="A117" s="1"/>
      <c r="B117" s="1"/>
      <c r="C117" s="1"/>
      <c r="D117" s="1"/>
      <c r="E117" s="1"/>
      <c r="F117" s="1"/>
      <c r="G117" s="1"/>
      <c r="H117" s="1"/>
      <c r="I117" s="1"/>
      <c r="J117" s="1"/>
      <c r="K117" s="1"/>
      <c r="L117" s="1"/>
      <c r="M117" s="1"/>
      <c r="N117" s="1"/>
      <c r="O117" s="1"/>
      <c r="P117" s="1"/>
    </row>
    <row r="118" spans="1:16" ht="16.5">
      <c r="A118" s="1"/>
      <c r="B118" s="1"/>
      <c r="C118" s="1"/>
      <c r="D118" s="1"/>
      <c r="E118" s="1"/>
      <c r="F118" s="1"/>
      <c r="G118" s="1"/>
      <c r="H118" s="1"/>
      <c r="I118" s="1"/>
      <c r="J118" s="1"/>
      <c r="K118" s="1"/>
      <c r="L118" s="1"/>
      <c r="M118" s="1"/>
      <c r="N118" s="1"/>
      <c r="O118" s="1"/>
      <c r="P118" s="1"/>
    </row>
    <row r="119" spans="1:16" ht="16.5">
      <c r="A119" s="1"/>
      <c r="B119" s="1"/>
      <c r="C119" s="1"/>
      <c r="D119" s="1"/>
      <c r="E119" s="1"/>
      <c r="F119" s="1"/>
      <c r="G119" s="1"/>
      <c r="H119" s="1"/>
      <c r="I119" s="1"/>
      <c r="J119" s="1"/>
      <c r="K119" s="1"/>
      <c r="L119" s="1"/>
      <c r="M119" s="1"/>
      <c r="N119" s="1"/>
      <c r="O119" s="1"/>
      <c r="P119" s="1"/>
    </row>
    <row r="120" spans="1:16" ht="16.5">
      <c r="A120" s="1"/>
      <c r="B120" s="1"/>
      <c r="C120" s="1"/>
      <c r="D120" s="1"/>
      <c r="E120" s="1"/>
      <c r="F120" s="1"/>
      <c r="G120" s="1"/>
      <c r="H120" s="1"/>
      <c r="I120" s="1"/>
      <c r="J120" s="1"/>
      <c r="K120" s="1"/>
      <c r="L120" s="1"/>
      <c r="M120" s="1"/>
      <c r="N120" s="1"/>
      <c r="O120" s="1"/>
      <c r="P120" s="1"/>
    </row>
    <row r="121" spans="1:16" ht="16.5">
      <c r="A121" s="1"/>
      <c r="B121" s="1"/>
      <c r="C121" s="1"/>
      <c r="D121" s="1"/>
      <c r="E121" s="1"/>
      <c r="F121" s="1"/>
      <c r="G121" s="1"/>
      <c r="H121" s="1"/>
      <c r="I121" s="1"/>
      <c r="J121" s="1"/>
      <c r="K121" s="1"/>
      <c r="L121" s="1"/>
      <c r="M121" s="1"/>
      <c r="N121" s="1"/>
      <c r="O121" s="1"/>
      <c r="P121" s="1"/>
    </row>
    <row r="122" spans="1:16" ht="16.5">
      <c r="A122" s="1"/>
      <c r="B122" s="1"/>
      <c r="C122" s="1"/>
      <c r="D122" s="1"/>
      <c r="E122" s="1"/>
      <c r="F122" s="1"/>
      <c r="G122" s="1"/>
      <c r="H122" s="1"/>
      <c r="I122" s="1"/>
      <c r="J122" s="1"/>
      <c r="K122" s="1"/>
      <c r="L122" s="1"/>
      <c r="M122" s="1"/>
      <c r="N122" s="1"/>
      <c r="O122" s="1"/>
      <c r="P122" s="1"/>
    </row>
    <row r="123" spans="1:16" ht="16.5">
      <c r="A123" s="1"/>
      <c r="B123" s="1"/>
      <c r="C123" s="1"/>
      <c r="D123" s="1"/>
      <c r="E123" s="1"/>
      <c r="F123" s="1"/>
      <c r="G123" s="1"/>
      <c r="H123" s="1"/>
      <c r="I123" s="1"/>
      <c r="J123" s="1"/>
      <c r="K123" s="1"/>
      <c r="L123" s="1"/>
      <c r="M123" s="1"/>
      <c r="N123" s="1"/>
      <c r="O123" s="1"/>
      <c r="P123" s="1"/>
    </row>
    <row r="124" spans="1:16" ht="16.5">
      <c r="A124" s="1"/>
      <c r="B124" s="1"/>
      <c r="C124" s="1"/>
      <c r="D124" s="1"/>
      <c r="E124" s="1"/>
      <c r="F124" s="1"/>
      <c r="G124" s="1"/>
      <c r="H124" s="1"/>
      <c r="I124" s="1"/>
      <c r="J124" s="1"/>
      <c r="K124" s="1"/>
      <c r="L124" s="1"/>
      <c r="M124" s="1"/>
      <c r="N124" s="1"/>
      <c r="O124" s="1"/>
      <c r="P124" s="1"/>
    </row>
    <row r="125" spans="1:16" ht="16.5">
      <c r="A125" s="1"/>
      <c r="B125" s="1"/>
      <c r="C125" s="1"/>
      <c r="D125" s="1"/>
      <c r="E125" s="1"/>
      <c r="F125" s="1"/>
      <c r="G125" s="1"/>
      <c r="H125" s="1"/>
      <c r="I125" s="1"/>
      <c r="J125" s="1"/>
      <c r="K125" s="1"/>
      <c r="L125" s="1"/>
      <c r="M125" s="1"/>
      <c r="N125" s="1"/>
      <c r="O125" s="1"/>
      <c r="P125" s="1"/>
    </row>
    <row r="126" spans="1:16" ht="16.5">
      <c r="A126" s="1"/>
      <c r="B126" s="1"/>
      <c r="C126" s="1"/>
      <c r="D126" s="1"/>
      <c r="E126" s="1"/>
      <c r="F126" s="1"/>
      <c r="G126" s="1"/>
      <c r="H126" s="1"/>
      <c r="I126" s="1"/>
      <c r="J126" s="1"/>
      <c r="K126" s="1"/>
      <c r="L126" s="1"/>
      <c r="M126" s="1"/>
      <c r="N126" s="1"/>
      <c r="O126" s="1"/>
      <c r="P126" s="1"/>
    </row>
    <row r="127" spans="1:16" ht="16.5">
      <c r="A127" s="1"/>
      <c r="B127" s="1"/>
      <c r="C127" s="1"/>
      <c r="D127" s="1"/>
      <c r="E127" s="1"/>
      <c r="F127" s="1"/>
      <c r="G127" s="1"/>
      <c r="H127" s="1"/>
      <c r="I127" s="1"/>
      <c r="J127" s="1"/>
      <c r="K127" s="1"/>
      <c r="L127" s="1"/>
      <c r="M127" s="1"/>
      <c r="N127" s="1"/>
      <c r="O127" s="1"/>
      <c r="P127" s="1"/>
    </row>
    <row r="128" spans="1:16" ht="16.5">
      <c r="A128" s="1"/>
      <c r="B128" s="1"/>
      <c r="C128" s="1"/>
      <c r="D128" s="1"/>
      <c r="E128" s="1"/>
      <c r="F128" s="1"/>
      <c r="G128" s="1"/>
      <c r="H128" s="1"/>
      <c r="I128" s="1"/>
      <c r="J128" s="1"/>
      <c r="K128" s="1"/>
      <c r="L128" s="1"/>
      <c r="M128" s="1"/>
      <c r="N128" s="1"/>
      <c r="O128" s="1"/>
      <c r="P128" s="1"/>
    </row>
    <row r="129" spans="1:16" ht="16.5">
      <c r="A129" s="1"/>
      <c r="B129" s="1"/>
      <c r="C129" s="1"/>
      <c r="D129" s="1"/>
      <c r="E129" s="1"/>
      <c r="F129" s="1"/>
      <c r="G129" s="1"/>
      <c r="H129" s="1"/>
      <c r="I129" s="1"/>
      <c r="J129" s="1"/>
      <c r="K129" s="1"/>
      <c r="L129" s="1"/>
      <c r="M129" s="1"/>
      <c r="N129" s="1"/>
      <c r="O129" s="1"/>
      <c r="P129" s="1"/>
    </row>
    <row r="130" spans="1:16" ht="16.5">
      <c r="A130" s="1"/>
      <c r="B130" s="1"/>
      <c r="C130" s="1"/>
      <c r="D130" s="1"/>
      <c r="E130" s="1"/>
      <c r="F130" s="1"/>
      <c r="G130" s="1"/>
      <c r="H130" s="1"/>
      <c r="I130" s="1"/>
      <c r="J130" s="1"/>
      <c r="K130" s="1"/>
      <c r="L130" s="1"/>
      <c r="M130" s="1"/>
      <c r="N130" s="1"/>
      <c r="O130" s="1"/>
      <c r="P130" s="1"/>
    </row>
    <row r="131" spans="1:16" ht="16.5">
      <c r="A131" s="1"/>
      <c r="B131" s="1"/>
      <c r="C131" s="1"/>
      <c r="D131" s="1"/>
      <c r="E131" s="1"/>
      <c r="F131" s="1"/>
      <c r="G131" s="1"/>
      <c r="H131" s="1"/>
      <c r="I131" s="1"/>
      <c r="J131" s="1"/>
      <c r="K131" s="1"/>
      <c r="L131" s="1"/>
      <c r="M131" s="1"/>
      <c r="N131" s="1"/>
      <c r="O131" s="1"/>
      <c r="P131" s="1"/>
    </row>
    <row r="132" spans="1:16" ht="16.5">
      <c r="A132" s="1"/>
      <c r="B132" s="1"/>
      <c r="C132" s="1"/>
      <c r="D132" s="1"/>
      <c r="E132" s="1"/>
      <c r="F132" s="1"/>
      <c r="G132" s="1"/>
      <c r="H132" s="1"/>
      <c r="I132" s="1"/>
      <c r="J132" s="1"/>
      <c r="K132" s="1"/>
      <c r="L132" s="1"/>
      <c r="M132" s="1"/>
      <c r="N132" s="1"/>
      <c r="O132" s="1"/>
      <c r="P132" s="1"/>
    </row>
    <row r="133" spans="1:16" ht="16.5">
      <c r="A133" s="1"/>
      <c r="B133" s="1"/>
      <c r="C133" s="1"/>
      <c r="D133" s="1"/>
      <c r="E133" s="1"/>
      <c r="F133" s="1"/>
      <c r="G133" s="1"/>
      <c r="H133" s="1"/>
      <c r="I133" s="1"/>
      <c r="J133" s="1"/>
      <c r="K133" s="1"/>
      <c r="L133" s="1"/>
      <c r="M133" s="1"/>
      <c r="N133" s="1"/>
      <c r="O133" s="1"/>
      <c r="P133" s="1"/>
    </row>
    <row r="134" spans="1:16" ht="16.5">
      <c r="A134" s="1"/>
      <c r="B134" s="1"/>
      <c r="C134" s="1"/>
      <c r="D134" s="1"/>
      <c r="E134" s="1"/>
      <c r="F134" s="1"/>
      <c r="G134" s="1"/>
      <c r="H134" s="1"/>
      <c r="I134" s="1"/>
      <c r="J134" s="1"/>
      <c r="K134" s="1"/>
      <c r="L134" s="1"/>
      <c r="M134" s="1"/>
      <c r="N134" s="1"/>
      <c r="O134" s="1"/>
      <c r="P134" s="1"/>
    </row>
    <row r="135" spans="1:16" ht="16.5">
      <c r="A135" s="1"/>
      <c r="B135" s="1"/>
      <c r="C135" s="1"/>
      <c r="D135" s="1"/>
      <c r="E135" s="1"/>
      <c r="F135" s="1"/>
      <c r="G135" s="1"/>
      <c r="H135" s="1"/>
      <c r="I135" s="1"/>
      <c r="J135" s="1"/>
      <c r="K135" s="1"/>
      <c r="L135" s="1"/>
      <c r="M135" s="1"/>
      <c r="N135" s="1"/>
      <c r="O135" s="1"/>
      <c r="P135" s="1"/>
    </row>
    <row r="136" spans="1:16" ht="16.5">
      <c r="A136" s="1"/>
      <c r="B136" s="1"/>
      <c r="C136" s="1"/>
      <c r="D136" s="1"/>
      <c r="E136" s="1"/>
      <c r="F136" s="1"/>
      <c r="G136" s="1"/>
      <c r="H136" s="1"/>
      <c r="I136" s="1"/>
      <c r="J136" s="1"/>
      <c r="K136" s="1"/>
      <c r="L136" s="1"/>
      <c r="M136" s="1"/>
      <c r="N136" s="1"/>
      <c r="O136" s="1"/>
      <c r="P136" s="1"/>
    </row>
    <row r="137" spans="1:16" ht="16.5">
      <c r="A137" s="1"/>
      <c r="B137" s="1"/>
      <c r="C137" s="1"/>
      <c r="D137" s="1"/>
      <c r="E137" s="1"/>
      <c r="F137" s="1"/>
      <c r="G137" s="1"/>
      <c r="H137" s="1"/>
      <c r="I137" s="1"/>
      <c r="J137" s="1"/>
      <c r="K137" s="1"/>
      <c r="L137" s="1"/>
      <c r="M137" s="1"/>
      <c r="N137" s="1"/>
      <c r="O137" s="1"/>
      <c r="P137" s="1"/>
    </row>
    <row r="138" spans="1:16" ht="16.5">
      <c r="A138" s="1"/>
      <c r="B138" s="1"/>
      <c r="C138" s="1"/>
      <c r="D138" s="1"/>
      <c r="E138" s="1"/>
      <c r="F138" s="1"/>
      <c r="G138" s="1"/>
      <c r="H138" s="1"/>
      <c r="I138" s="1"/>
      <c r="J138" s="1"/>
      <c r="K138" s="1"/>
      <c r="L138" s="1"/>
      <c r="M138" s="1"/>
      <c r="N138" s="1"/>
      <c r="O138" s="1"/>
      <c r="P138" s="1"/>
    </row>
    <row r="139" spans="1:16" ht="16.5">
      <c r="A139" s="1"/>
      <c r="B139" s="1"/>
      <c r="C139" s="1"/>
      <c r="D139" s="1"/>
      <c r="E139" s="1"/>
      <c r="F139" s="1"/>
      <c r="G139" s="1"/>
      <c r="H139" s="1"/>
      <c r="I139" s="1"/>
      <c r="J139" s="1"/>
      <c r="K139" s="1"/>
      <c r="L139" s="1"/>
      <c r="M139" s="1"/>
      <c r="N139" s="1"/>
      <c r="O139" s="1"/>
      <c r="P139" s="1"/>
    </row>
    <row r="140" spans="1:16" ht="16.5">
      <c r="A140" s="1"/>
      <c r="B140" s="1"/>
      <c r="C140" s="1"/>
      <c r="D140" s="1"/>
      <c r="E140" s="1"/>
      <c r="F140" s="1"/>
      <c r="G140" s="1"/>
      <c r="H140" s="1"/>
      <c r="I140" s="1"/>
      <c r="J140" s="1"/>
      <c r="K140" s="1"/>
      <c r="L140" s="1"/>
      <c r="M140" s="1"/>
      <c r="N140" s="1"/>
      <c r="O140" s="1"/>
      <c r="P140" s="1"/>
    </row>
    <row r="141" spans="1:16" ht="16.5">
      <c r="A141" s="1"/>
      <c r="B141" s="1"/>
      <c r="C141" s="1"/>
      <c r="D141" s="1"/>
      <c r="E141" s="1"/>
      <c r="F141" s="1"/>
      <c r="G141" s="1"/>
      <c r="H141" s="1"/>
      <c r="I141" s="1"/>
      <c r="J141" s="1"/>
      <c r="K141" s="1"/>
      <c r="L141" s="1"/>
      <c r="M141" s="1"/>
      <c r="N141" s="1"/>
      <c r="O141" s="1"/>
      <c r="P141" s="1"/>
    </row>
    <row r="142" spans="1:16" ht="16.5">
      <c r="A142" s="1"/>
      <c r="B142" s="1"/>
      <c r="C142" s="1"/>
      <c r="D142" s="1"/>
      <c r="E142" s="1"/>
      <c r="F142" s="1"/>
      <c r="G142" s="1"/>
      <c r="H142" s="1"/>
      <c r="I142" s="1"/>
      <c r="J142" s="1"/>
      <c r="K142" s="1"/>
      <c r="L142" s="1"/>
      <c r="M142" s="1"/>
      <c r="N142" s="1"/>
      <c r="O142" s="1"/>
      <c r="P142" s="1"/>
    </row>
    <row r="143" spans="1:16" ht="16.5">
      <c r="A143" s="1"/>
      <c r="B143" s="1"/>
      <c r="C143" s="1"/>
      <c r="D143" s="1"/>
      <c r="E143" s="1"/>
      <c r="F143" s="1"/>
      <c r="G143" s="1"/>
      <c r="H143" s="1"/>
      <c r="I143" s="1"/>
      <c r="J143" s="1"/>
      <c r="K143" s="1"/>
      <c r="L143" s="1"/>
      <c r="M143" s="1"/>
      <c r="N143" s="1"/>
      <c r="O143" s="1"/>
      <c r="P143" s="1"/>
    </row>
    <row r="144" spans="1:16" ht="16.5">
      <c r="A144" s="1"/>
      <c r="B144" s="1"/>
      <c r="C144" s="1"/>
      <c r="D144" s="1"/>
      <c r="E144" s="1"/>
      <c r="F144" s="1"/>
      <c r="G144" s="1"/>
      <c r="H144" s="1"/>
      <c r="I144" s="1"/>
      <c r="J144" s="1"/>
      <c r="K144" s="1"/>
      <c r="L144" s="1"/>
      <c r="M144" s="1"/>
      <c r="N144" s="1"/>
      <c r="O144" s="1"/>
      <c r="P144" s="1"/>
    </row>
    <row r="145" spans="1:16" ht="16.5">
      <c r="A145" s="1"/>
      <c r="B145" s="1"/>
      <c r="C145" s="1"/>
      <c r="D145" s="1"/>
      <c r="E145" s="1"/>
      <c r="F145" s="1"/>
      <c r="G145" s="1"/>
      <c r="H145" s="1"/>
      <c r="I145" s="1"/>
      <c r="J145" s="1"/>
      <c r="K145" s="1"/>
      <c r="L145" s="1"/>
      <c r="M145" s="1"/>
      <c r="N145" s="1"/>
      <c r="O145" s="1"/>
      <c r="P145" s="1"/>
    </row>
    <row r="146" spans="1:16" ht="16.5">
      <c r="A146" s="1"/>
      <c r="B146" s="1"/>
      <c r="C146" s="1"/>
      <c r="D146" s="1"/>
      <c r="E146" s="1"/>
      <c r="F146" s="1"/>
      <c r="G146" s="1"/>
      <c r="H146" s="1"/>
      <c r="I146" s="1"/>
      <c r="J146" s="1"/>
      <c r="K146" s="1"/>
      <c r="L146" s="1"/>
      <c r="M146" s="1"/>
      <c r="N146" s="1"/>
      <c r="O146" s="1"/>
      <c r="P146" s="1"/>
    </row>
    <row r="147" spans="1:16" ht="16.5">
      <c r="A147" s="1"/>
      <c r="B147" s="1"/>
      <c r="C147" s="1"/>
      <c r="D147" s="1"/>
      <c r="E147" s="1"/>
      <c r="F147" s="1"/>
      <c r="G147" s="1"/>
      <c r="H147" s="1"/>
      <c r="I147" s="1"/>
      <c r="J147" s="1"/>
      <c r="K147" s="1"/>
      <c r="L147" s="1"/>
      <c r="M147" s="1"/>
      <c r="N147" s="1"/>
      <c r="O147" s="1"/>
      <c r="P147" s="1"/>
    </row>
    <row r="148" spans="1:16" ht="16.5">
      <c r="A148" s="1"/>
      <c r="B148" s="1"/>
      <c r="C148" s="1"/>
      <c r="D148" s="1"/>
      <c r="E148" s="1"/>
      <c r="F148" s="1"/>
      <c r="G148" s="1"/>
      <c r="H148" s="1"/>
      <c r="I148" s="1"/>
      <c r="J148" s="1"/>
      <c r="K148" s="1"/>
      <c r="L148" s="1"/>
      <c r="M148" s="1"/>
      <c r="N148" s="1"/>
      <c r="O148" s="1"/>
      <c r="P148" s="1"/>
    </row>
    <row r="149" spans="1:16" ht="16.5">
      <c r="A149" s="1"/>
      <c r="B149" s="1"/>
      <c r="C149" s="1"/>
      <c r="D149" s="1"/>
      <c r="E149" s="1"/>
      <c r="F149" s="1"/>
      <c r="G149" s="1"/>
      <c r="H149" s="1"/>
      <c r="I149" s="1"/>
      <c r="J149" s="1"/>
      <c r="K149" s="1"/>
      <c r="L149" s="1"/>
      <c r="M149" s="1"/>
      <c r="N149" s="1"/>
      <c r="O149" s="1"/>
      <c r="P149" s="1"/>
    </row>
    <row r="150" spans="1:16" ht="16.5">
      <c r="A150" s="1"/>
      <c r="B150" s="1"/>
      <c r="C150" s="1"/>
      <c r="D150" s="1"/>
      <c r="E150" s="1"/>
      <c r="F150" s="1"/>
      <c r="G150" s="1"/>
      <c r="H150" s="1"/>
      <c r="I150" s="1"/>
      <c r="J150" s="1"/>
      <c r="K150" s="1"/>
      <c r="L150" s="1"/>
      <c r="M150" s="1"/>
      <c r="N150" s="1"/>
      <c r="O150" s="1"/>
      <c r="P150" s="1"/>
    </row>
    <row r="151" spans="1:16" ht="16.5">
      <c r="A151" s="1"/>
      <c r="B151" s="1"/>
      <c r="C151" s="1"/>
      <c r="D151" s="1"/>
      <c r="E151" s="1"/>
      <c r="F151" s="1"/>
      <c r="G151" s="1"/>
      <c r="H151" s="1"/>
      <c r="I151" s="1"/>
      <c r="J151" s="1"/>
      <c r="K151" s="1"/>
      <c r="L151" s="1"/>
      <c r="M151" s="1"/>
      <c r="N151" s="1"/>
      <c r="O151" s="1"/>
      <c r="P151" s="1"/>
    </row>
    <row r="152" spans="1:16" ht="16.5">
      <c r="A152" s="1"/>
      <c r="B152" s="1"/>
      <c r="C152" s="1"/>
      <c r="D152" s="1"/>
      <c r="E152" s="1"/>
      <c r="F152" s="1"/>
      <c r="G152" s="1"/>
      <c r="H152" s="1"/>
      <c r="I152" s="1"/>
      <c r="J152" s="1"/>
      <c r="K152" s="1"/>
      <c r="L152" s="1"/>
      <c r="M152" s="1"/>
      <c r="N152" s="1"/>
      <c r="O152" s="1"/>
      <c r="P152" s="1"/>
    </row>
    <row r="153" spans="1:16" ht="16.5">
      <c r="A153" s="1"/>
      <c r="B153" s="1"/>
      <c r="C153" s="1"/>
      <c r="D153" s="1"/>
      <c r="E153" s="1"/>
      <c r="F153" s="1"/>
      <c r="G153" s="1"/>
      <c r="H153" s="1"/>
      <c r="I153" s="1"/>
      <c r="J153" s="1"/>
      <c r="K153" s="1"/>
      <c r="L153" s="1"/>
      <c r="M153" s="1"/>
      <c r="N153" s="1"/>
      <c r="O153" s="1"/>
      <c r="P153" s="1"/>
    </row>
    <row r="154" spans="1:16" ht="16.5">
      <c r="A154" s="1"/>
      <c r="B154" s="1"/>
      <c r="C154" s="1"/>
      <c r="D154" s="1"/>
      <c r="E154" s="1"/>
      <c r="F154" s="1"/>
      <c r="G154" s="1"/>
      <c r="H154" s="1"/>
      <c r="I154" s="1"/>
      <c r="J154" s="1"/>
      <c r="K154" s="1"/>
      <c r="L154" s="1"/>
      <c r="M154" s="1"/>
      <c r="N154" s="1"/>
      <c r="O154" s="1"/>
      <c r="P154" s="1"/>
    </row>
    <row r="155" spans="1:16" ht="16.5">
      <c r="A155" s="1"/>
      <c r="B155" s="1"/>
      <c r="C155" s="1"/>
      <c r="D155" s="1"/>
      <c r="E155" s="1"/>
      <c r="F155" s="1"/>
      <c r="G155" s="1"/>
      <c r="H155" s="1"/>
      <c r="I155" s="1"/>
      <c r="J155" s="1"/>
      <c r="K155" s="1"/>
      <c r="L155" s="1"/>
      <c r="M155" s="1"/>
      <c r="N155" s="1"/>
      <c r="O155" s="1"/>
      <c r="P155" s="1"/>
    </row>
    <row r="156" spans="1:16" ht="16.5">
      <c r="A156" s="1"/>
      <c r="B156" s="1"/>
      <c r="C156" s="1"/>
      <c r="D156" s="1"/>
      <c r="E156" s="1"/>
      <c r="F156" s="1"/>
      <c r="G156" s="1"/>
      <c r="H156" s="1"/>
      <c r="I156" s="1"/>
      <c r="J156" s="1"/>
      <c r="K156" s="1"/>
      <c r="L156" s="1"/>
      <c r="M156" s="1"/>
      <c r="N156" s="1"/>
      <c r="O156" s="1"/>
      <c r="P156" s="1"/>
    </row>
    <row r="157" spans="1:16" ht="16.5">
      <c r="A157" s="1"/>
      <c r="B157" s="1"/>
      <c r="C157" s="1"/>
      <c r="D157" s="1"/>
      <c r="E157" s="1"/>
      <c r="F157" s="1"/>
      <c r="G157" s="1"/>
      <c r="H157" s="1"/>
      <c r="I157" s="1"/>
      <c r="J157" s="1"/>
      <c r="K157" s="1"/>
      <c r="L157" s="1"/>
      <c r="M157" s="1"/>
      <c r="N157" s="1"/>
      <c r="O157" s="1"/>
      <c r="P157" s="1"/>
    </row>
    <row r="158" spans="1:16" ht="16.5">
      <c r="A158" s="1"/>
      <c r="B158" s="1"/>
      <c r="C158" s="1"/>
      <c r="D158" s="1"/>
      <c r="E158" s="1"/>
      <c r="F158" s="1"/>
      <c r="G158" s="1"/>
      <c r="H158" s="1"/>
      <c r="I158" s="1"/>
      <c r="J158" s="1"/>
      <c r="K158" s="1"/>
      <c r="L158" s="1"/>
      <c r="M158" s="1"/>
      <c r="N158" s="1"/>
      <c r="O158" s="1"/>
      <c r="P158" s="1"/>
    </row>
    <row r="159" spans="1:16" ht="16.5">
      <c r="A159" s="1"/>
      <c r="B159" s="1"/>
      <c r="C159" s="1"/>
      <c r="D159" s="1"/>
      <c r="E159" s="1"/>
      <c r="F159" s="1"/>
      <c r="G159" s="1"/>
      <c r="H159" s="1"/>
      <c r="I159" s="1"/>
      <c r="J159" s="1"/>
      <c r="K159" s="1"/>
      <c r="L159" s="1"/>
      <c r="M159" s="1"/>
      <c r="N159" s="1"/>
      <c r="O159" s="1"/>
      <c r="P159" s="1"/>
    </row>
    <row r="160" spans="1:16" ht="16.5">
      <c r="A160" s="1"/>
      <c r="B160" s="1"/>
      <c r="C160" s="1"/>
      <c r="D160" s="1"/>
      <c r="E160" s="1"/>
      <c r="F160" s="1"/>
      <c r="G160" s="1"/>
      <c r="H160" s="1"/>
      <c r="I160" s="1"/>
      <c r="J160" s="1"/>
      <c r="K160" s="1"/>
      <c r="L160" s="1"/>
      <c r="M160" s="1"/>
      <c r="N160" s="1"/>
      <c r="O160" s="1"/>
      <c r="P160" s="1"/>
    </row>
    <row r="161" spans="1:16" ht="16.5">
      <c r="A161" s="1"/>
      <c r="B161" s="1"/>
      <c r="C161" s="1"/>
      <c r="D161" s="1"/>
      <c r="E161" s="1"/>
      <c r="F161" s="1"/>
      <c r="G161" s="1"/>
      <c r="H161" s="1"/>
      <c r="I161" s="1"/>
      <c r="J161" s="1"/>
      <c r="K161" s="1"/>
      <c r="L161" s="1"/>
      <c r="M161" s="1"/>
      <c r="N161" s="1"/>
      <c r="O161" s="1"/>
      <c r="P161" s="1"/>
    </row>
    <row r="162" spans="1:16" ht="16.5">
      <c r="A162" s="1"/>
      <c r="B162" s="1"/>
      <c r="C162" s="1"/>
      <c r="D162" s="1"/>
      <c r="E162" s="1"/>
      <c r="F162" s="1"/>
      <c r="G162" s="1"/>
      <c r="H162" s="1"/>
      <c r="I162" s="1"/>
      <c r="J162" s="1"/>
      <c r="K162" s="1"/>
      <c r="L162" s="1"/>
      <c r="M162" s="1"/>
      <c r="N162" s="1"/>
      <c r="O162" s="1"/>
      <c r="P162" s="1"/>
    </row>
    <row r="163" spans="1:16" ht="16.5">
      <c r="A163" s="1"/>
      <c r="B163" s="1"/>
      <c r="C163" s="1"/>
      <c r="D163" s="1"/>
      <c r="E163" s="1"/>
      <c r="F163" s="1"/>
      <c r="G163" s="1"/>
      <c r="H163" s="1"/>
      <c r="I163" s="1"/>
      <c r="J163" s="1"/>
      <c r="K163" s="1"/>
      <c r="L163" s="1"/>
      <c r="M163" s="1"/>
      <c r="N163" s="1"/>
      <c r="O163" s="1"/>
      <c r="P163" s="1"/>
    </row>
    <row r="164" spans="1:16" ht="16.5">
      <c r="A164" s="1"/>
      <c r="B164" s="1"/>
      <c r="C164" s="1"/>
      <c r="D164" s="1"/>
      <c r="E164" s="1"/>
      <c r="F164" s="1"/>
      <c r="G164" s="1"/>
      <c r="H164" s="1"/>
      <c r="I164" s="1"/>
      <c r="J164" s="1"/>
      <c r="K164" s="1"/>
      <c r="L164" s="1"/>
      <c r="M164" s="1"/>
      <c r="N164" s="1"/>
      <c r="O164" s="1"/>
      <c r="P164" s="1"/>
    </row>
    <row r="165" spans="1:16" ht="16.5">
      <c r="A165" s="1"/>
      <c r="B165" s="1"/>
      <c r="C165" s="1"/>
      <c r="D165" s="1"/>
      <c r="E165" s="1"/>
      <c r="F165" s="1"/>
      <c r="G165" s="1"/>
      <c r="H165" s="1"/>
      <c r="I165" s="1"/>
      <c r="J165" s="1"/>
      <c r="K165" s="1"/>
      <c r="L165" s="1"/>
      <c r="M165" s="1"/>
      <c r="N165" s="1"/>
      <c r="O165" s="1"/>
      <c r="P165" s="1"/>
    </row>
    <row r="166" spans="1:16" ht="16.5">
      <c r="A166" s="1"/>
      <c r="B166" s="1"/>
      <c r="C166" s="1"/>
      <c r="D166" s="1"/>
      <c r="E166" s="1"/>
      <c r="F166" s="1"/>
      <c r="G166" s="1"/>
      <c r="H166" s="1"/>
      <c r="I166" s="1"/>
      <c r="J166" s="1"/>
      <c r="K166" s="1"/>
      <c r="L166" s="1"/>
      <c r="M166" s="1"/>
      <c r="N166" s="1"/>
      <c r="O166" s="1"/>
      <c r="P166" s="1"/>
    </row>
    <row r="167" spans="1:16" ht="16.5">
      <c r="A167" s="1"/>
      <c r="B167" s="1"/>
      <c r="C167" s="1"/>
      <c r="D167" s="1"/>
      <c r="E167" s="1"/>
      <c r="F167" s="1"/>
      <c r="G167" s="1"/>
      <c r="H167" s="1"/>
      <c r="I167" s="1"/>
      <c r="J167" s="1"/>
      <c r="K167" s="1"/>
      <c r="L167" s="1"/>
      <c r="M167" s="1"/>
      <c r="N167" s="1"/>
      <c r="O167" s="1"/>
      <c r="P167" s="1"/>
    </row>
    <row r="168" spans="1:16" ht="16.5">
      <c r="A168" s="1"/>
      <c r="B168" s="1"/>
      <c r="C168" s="1"/>
      <c r="D168" s="1"/>
      <c r="E168" s="1"/>
      <c r="F168" s="1"/>
      <c r="G168" s="1"/>
      <c r="H168" s="1"/>
      <c r="I168" s="1"/>
      <c r="J168" s="1"/>
      <c r="K168" s="1"/>
      <c r="L168" s="1"/>
      <c r="M168" s="1"/>
      <c r="N168" s="1"/>
      <c r="O168" s="1"/>
      <c r="P168" s="1"/>
    </row>
    <row r="169" spans="1:16" ht="16.5">
      <c r="A169" s="1"/>
      <c r="B169" s="1"/>
      <c r="C169" s="1"/>
      <c r="D169" s="1"/>
      <c r="E169" s="1"/>
      <c r="F169" s="1"/>
      <c r="G169" s="1"/>
      <c r="H169" s="1"/>
      <c r="I169" s="1"/>
      <c r="J169" s="1"/>
      <c r="K169" s="1"/>
      <c r="L169" s="1"/>
      <c r="M169" s="1"/>
      <c r="N169" s="1"/>
      <c r="O169" s="1"/>
      <c r="P169" s="1"/>
    </row>
    <row r="170" spans="1:16" ht="16.5">
      <c r="A170" s="1"/>
      <c r="B170" s="1"/>
      <c r="C170" s="1"/>
      <c r="D170" s="1"/>
      <c r="E170" s="1"/>
      <c r="F170" s="1"/>
      <c r="G170" s="1"/>
      <c r="H170" s="1"/>
      <c r="I170" s="1"/>
      <c r="J170" s="1"/>
      <c r="K170" s="1"/>
      <c r="L170" s="1"/>
      <c r="M170" s="1"/>
      <c r="N170" s="1"/>
      <c r="O170" s="1"/>
      <c r="P170" s="1"/>
    </row>
    <row r="171" spans="1:16" ht="16.5">
      <c r="A171" s="1"/>
      <c r="B171" s="1"/>
      <c r="C171" s="1"/>
      <c r="D171" s="1"/>
      <c r="E171" s="1"/>
      <c r="F171" s="1"/>
      <c r="G171" s="1"/>
      <c r="H171" s="1"/>
      <c r="I171" s="1"/>
      <c r="J171" s="1"/>
      <c r="K171" s="1"/>
      <c r="L171" s="1"/>
      <c r="M171" s="1"/>
      <c r="N171" s="1"/>
      <c r="O171" s="1"/>
      <c r="P171" s="1"/>
    </row>
    <row r="172" spans="1:16" ht="16.5">
      <c r="A172" s="1"/>
      <c r="B172" s="1"/>
      <c r="C172" s="1"/>
      <c r="D172" s="1"/>
      <c r="E172" s="1"/>
      <c r="F172" s="1"/>
      <c r="G172" s="1"/>
      <c r="H172" s="1"/>
      <c r="I172" s="1"/>
      <c r="J172" s="1"/>
      <c r="K172" s="1"/>
      <c r="L172" s="1"/>
      <c r="M172" s="1"/>
      <c r="N172" s="1"/>
      <c r="O172" s="1"/>
      <c r="P172" s="1"/>
    </row>
    <row r="173" spans="1:16" ht="16.5">
      <c r="A173" s="1"/>
      <c r="B173" s="1"/>
      <c r="C173" s="1"/>
      <c r="D173" s="1"/>
      <c r="E173" s="1"/>
      <c r="F173" s="1"/>
      <c r="G173" s="1"/>
      <c r="H173" s="1"/>
      <c r="I173" s="1"/>
      <c r="J173" s="1"/>
      <c r="K173" s="1"/>
      <c r="L173" s="1"/>
      <c r="M173" s="1"/>
      <c r="N173" s="1"/>
      <c r="O173" s="1"/>
      <c r="P173" s="1"/>
    </row>
    <row r="174" spans="1:16" ht="16.5">
      <c r="A174" s="1"/>
      <c r="B174" s="1"/>
      <c r="C174" s="1"/>
      <c r="D174" s="1"/>
      <c r="E174" s="1"/>
      <c r="F174" s="1"/>
      <c r="G174" s="1"/>
      <c r="H174" s="1"/>
      <c r="I174" s="1"/>
      <c r="J174" s="1"/>
      <c r="K174" s="1"/>
      <c r="L174" s="1"/>
      <c r="M174" s="1"/>
      <c r="N174" s="1"/>
      <c r="O174" s="1"/>
      <c r="P174" s="1"/>
    </row>
    <row r="175" spans="1:16" ht="16.5">
      <c r="A175" s="1"/>
      <c r="B175" s="1"/>
      <c r="C175" s="1"/>
      <c r="D175" s="1"/>
      <c r="E175" s="1"/>
      <c r="F175" s="1"/>
      <c r="G175" s="1"/>
      <c r="H175" s="1"/>
      <c r="I175" s="1"/>
      <c r="J175" s="1"/>
      <c r="K175" s="1"/>
      <c r="L175" s="1"/>
      <c r="M175" s="1"/>
      <c r="N175" s="1"/>
      <c r="O175" s="1"/>
      <c r="P175" s="1"/>
    </row>
    <row r="176" spans="1:16" ht="16.5">
      <c r="A176" s="1"/>
      <c r="B176" s="1"/>
      <c r="C176" s="1"/>
      <c r="D176" s="1"/>
      <c r="E176" s="1"/>
      <c r="F176" s="1"/>
      <c r="G176" s="1"/>
      <c r="H176" s="1"/>
      <c r="I176" s="1"/>
      <c r="J176" s="1"/>
      <c r="K176" s="1"/>
      <c r="L176" s="1"/>
      <c r="M176" s="1"/>
      <c r="N176" s="1"/>
      <c r="O176" s="1"/>
      <c r="P176" s="1"/>
    </row>
    <row r="177" spans="1:16" ht="16.5">
      <c r="A177" s="1"/>
      <c r="B177" s="1"/>
      <c r="C177" s="1"/>
      <c r="D177" s="1"/>
      <c r="E177" s="1"/>
      <c r="F177" s="1"/>
      <c r="G177" s="1"/>
      <c r="H177" s="1"/>
      <c r="I177" s="1"/>
      <c r="J177" s="1"/>
      <c r="K177" s="1"/>
      <c r="L177" s="1"/>
      <c r="M177" s="1"/>
      <c r="N177" s="1"/>
      <c r="O177" s="1"/>
      <c r="P177" s="1"/>
    </row>
    <row r="178" spans="1:16" ht="16.5">
      <c r="A178" s="1"/>
      <c r="B178" s="1"/>
      <c r="C178" s="1"/>
      <c r="D178" s="1"/>
      <c r="E178" s="1"/>
      <c r="F178" s="1"/>
      <c r="G178" s="1"/>
      <c r="H178" s="1"/>
      <c r="I178" s="1"/>
      <c r="J178" s="1"/>
      <c r="K178" s="1"/>
      <c r="L178" s="1"/>
      <c r="M178" s="1"/>
      <c r="N178" s="1"/>
      <c r="O178" s="1"/>
      <c r="P178" s="1"/>
    </row>
    <row r="179" spans="1:16" ht="16.5">
      <c r="A179" s="1"/>
      <c r="B179" s="1"/>
      <c r="C179" s="1"/>
      <c r="D179" s="1"/>
      <c r="E179" s="1"/>
      <c r="F179" s="1"/>
      <c r="G179" s="1"/>
      <c r="H179" s="1"/>
      <c r="I179" s="1"/>
      <c r="J179" s="1"/>
      <c r="K179" s="1"/>
      <c r="L179" s="1"/>
      <c r="M179" s="1"/>
      <c r="N179" s="1"/>
      <c r="O179" s="1"/>
      <c r="P179" s="1"/>
    </row>
    <row r="180" spans="1:16" ht="16.5">
      <c r="A180" s="1"/>
      <c r="B180" s="1"/>
      <c r="C180" s="1"/>
      <c r="D180" s="1"/>
      <c r="E180" s="1"/>
      <c r="F180" s="1"/>
      <c r="G180" s="1"/>
      <c r="H180" s="1"/>
      <c r="I180" s="1"/>
      <c r="J180" s="1"/>
      <c r="K180" s="1"/>
      <c r="L180" s="1"/>
      <c r="M180" s="1"/>
      <c r="N180" s="1"/>
      <c r="O180" s="1"/>
      <c r="P180" s="1"/>
    </row>
    <row r="181" spans="1:16" ht="16.5">
      <c r="A181" s="1"/>
      <c r="B181" s="1"/>
      <c r="C181" s="1"/>
      <c r="D181" s="1"/>
      <c r="E181" s="1"/>
      <c r="F181" s="1"/>
      <c r="G181" s="1"/>
      <c r="H181" s="1"/>
      <c r="I181" s="1"/>
      <c r="J181" s="1"/>
      <c r="K181" s="1"/>
      <c r="L181" s="1"/>
      <c r="M181" s="1"/>
      <c r="N181" s="1"/>
      <c r="O181" s="1"/>
      <c r="P181" s="1"/>
    </row>
    <row r="182" spans="1:16" ht="16.5">
      <c r="A182" s="1"/>
      <c r="B182" s="1"/>
      <c r="C182" s="1"/>
      <c r="D182" s="1"/>
      <c r="E182" s="1"/>
      <c r="F182" s="1"/>
      <c r="G182" s="1"/>
      <c r="H182" s="1"/>
      <c r="I182" s="1"/>
      <c r="J182" s="1"/>
      <c r="K182" s="1"/>
      <c r="L182" s="1"/>
      <c r="M182" s="1"/>
      <c r="N182" s="1"/>
      <c r="O182" s="1"/>
      <c r="P182" s="1"/>
    </row>
    <row r="183" spans="1:16" ht="16.5">
      <c r="A183" s="1"/>
      <c r="B183" s="1"/>
      <c r="C183" s="1"/>
      <c r="D183" s="1"/>
      <c r="E183" s="1"/>
      <c r="F183" s="1"/>
      <c r="G183" s="1"/>
      <c r="H183" s="1"/>
      <c r="I183" s="1"/>
      <c r="J183" s="1"/>
      <c r="K183" s="1"/>
      <c r="L183" s="1"/>
      <c r="M183" s="1"/>
      <c r="N183" s="1"/>
      <c r="O183" s="1"/>
      <c r="P183" s="1"/>
    </row>
    <row r="184" spans="1:16" ht="16.5">
      <c r="A184" s="1"/>
      <c r="B184" s="1"/>
      <c r="C184" s="1"/>
      <c r="D184" s="1"/>
      <c r="E184" s="1"/>
      <c r="F184" s="1"/>
      <c r="G184" s="1"/>
      <c r="H184" s="1"/>
      <c r="I184" s="1"/>
      <c r="J184" s="1"/>
      <c r="K184" s="1"/>
      <c r="L184" s="1"/>
      <c r="M184" s="1"/>
      <c r="N184" s="1"/>
      <c r="O184" s="1"/>
      <c r="P184" s="1"/>
    </row>
    <row r="185" spans="1:16" ht="16.5">
      <c r="A185" s="1"/>
      <c r="B185" s="1"/>
      <c r="C185" s="1"/>
      <c r="D185" s="1"/>
      <c r="E185" s="1"/>
      <c r="F185" s="1"/>
      <c r="G185" s="1"/>
      <c r="H185" s="1"/>
      <c r="I185" s="1"/>
      <c r="J185" s="1"/>
      <c r="K185" s="1"/>
      <c r="L185" s="1"/>
      <c r="M185" s="1"/>
      <c r="N185" s="1"/>
      <c r="O185" s="1"/>
      <c r="P185" s="1"/>
    </row>
    <row r="186" spans="1:16" ht="16.5">
      <c r="A186" s="1"/>
      <c r="B186" s="1"/>
      <c r="C186" s="1"/>
      <c r="D186" s="1"/>
      <c r="E186" s="1"/>
      <c r="F186" s="1"/>
      <c r="G186" s="1"/>
      <c r="H186" s="1"/>
      <c r="I186" s="1"/>
      <c r="J186" s="1"/>
      <c r="K186" s="1"/>
      <c r="L186" s="1"/>
      <c r="M186" s="1"/>
      <c r="N186" s="1"/>
      <c r="O186" s="1"/>
      <c r="P186" s="1"/>
    </row>
    <row r="187" spans="1:16" ht="16.5">
      <c r="A187" s="1"/>
      <c r="B187" s="1"/>
      <c r="C187" s="1"/>
      <c r="D187" s="1"/>
      <c r="E187" s="1"/>
      <c r="F187" s="1"/>
      <c r="G187" s="1"/>
      <c r="H187" s="1"/>
      <c r="I187" s="1"/>
      <c r="J187" s="1"/>
      <c r="K187" s="1"/>
      <c r="L187" s="1"/>
      <c r="M187" s="1"/>
      <c r="N187" s="1"/>
      <c r="O187" s="1"/>
      <c r="P187" s="1"/>
    </row>
    <row r="188" spans="1:16" ht="16.5">
      <c r="A188" s="1"/>
      <c r="B188" s="1"/>
      <c r="C188" s="1"/>
      <c r="D188" s="1"/>
      <c r="E188" s="1"/>
      <c r="F188" s="1"/>
      <c r="G188" s="1"/>
      <c r="H188" s="1"/>
      <c r="I188" s="1"/>
      <c r="J188" s="1"/>
      <c r="K188" s="1"/>
      <c r="L188" s="1"/>
      <c r="M188" s="1"/>
      <c r="N188" s="1"/>
      <c r="O188" s="1"/>
      <c r="P188" s="1"/>
    </row>
    <row r="189" spans="1:16" ht="16.5">
      <c r="A189" s="1"/>
      <c r="B189" s="1"/>
      <c r="C189" s="1"/>
      <c r="D189" s="1"/>
      <c r="E189" s="1"/>
      <c r="F189" s="1"/>
      <c r="G189" s="1"/>
      <c r="H189" s="1"/>
      <c r="I189" s="1"/>
      <c r="J189" s="1"/>
      <c r="K189" s="1"/>
      <c r="L189" s="1"/>
      <c r="M189" s="1"/>
      <c r="N189" s="1"/>
      <c r="O189" s="1"/>
      <c r="P189" s="1"/>
    </row>
    <row r="190" spans="1:16" ht="16.5">
      <c r="A190" s="1"/>
      <c r="B190" s="1"/>
      <c r="C190" s="1"/>
      <c r="D190" s="1"/>
      <c r="E190" s="1"/>
      <c r="F190" s="1"/>
      <c r="G190" s="1"/>
      <c r="H190" s="1"/>
      <c r="I190" s="1"/>
      <c r="J190" s="1"/>
      <c r="K190" s="1"/>
      <c r="L190" s="1"/>
      <c r="M190" s="1"/>
      <c r="N190" s="1"/>
      <c r="O190" s="1"/>
      <c r="P190" s="1"/>
    </row>
    <row r="191" spans="1:16" ht="16.5">
      <c r="A191" s="1"/>
      <c r="B191" s="1"/>
      <c r="C191" s="1"/>
      <c r="D191" s="1"/>
      <c r="E191" s="1"/>
      <c r="F191" s="1"/>
      <c r="G191" s="1"/>
      <c r="H191" s="1"/>
      <c r="I191" s="1"/>
      <c r="J191" s="1"/>
      <c r="K191" s="1"/>
      <c r="L191" s="1"/>
      <c r="M191" s="1"/>
      <c r="N191" s="1"/>
      <c r="O191" s="1"/>
      <c r="P191" s="1"/>
    </row>
    <row r="192" spans="1:16" ht="16.5">
      <c r="A192" s="1"/>
      <c r="B192" s="1"/>
      <c r="C192" s="1"/>
      <c r="D192" s="1"/>
      <c r="E192" s="1"/>
      <c r="F192" s="1"/>
      <c r="G192" s="1"/>
      <c r="H192" s="1"/>
      <c r="I192" s="1"/>
      <c r="J192" s="1"/>
      <c r="K192" s="1"/>
      <c r="L192" s="1"/>
      <c r="M192" s="1"/>
      <c r="N192" s="1"/>
      <c r="O192" s="1"/>
      <c r="P192" s="1"/>
    </row>
    <row r="193" spans="1:16" ht="16.5">
      <c r="A193" s="1"/>
      <c r="B193" s="1"/>
      <c r="C193" s="1"/>
      <c r="D193" s="1"/>
      <c r="E193" s="1"/>
      <c r="F193" s="1"/>
      <c r="G193" s="1"/>
      <c r="H193" s="1"/>
      <c r="I193" s="1"/>
      <c r="J193" s="1"/>
      <c r="K193" s="1"/>
      <c r="L193" s="1"/>
      <c r="M193" s="1"/>
      <c r="N193" s="1"/>
      <c r="O193" s="1"/>
      <c r="P193" s="1"/>
    </row>
    <row r="194" spans="1:16" ht="16.5">
      <c r="A194" s="1"/>
      <c r="B194" s="1"/>
      <c r="C194" s="1"/>
      <c r="D194" s="1"/>
      <c r="E194" s="1"/>
      <c r="F194" s="1"/>
      <c r="G194" s="1"/>
      <c r="H194" s="1"/>
      <c r="I194" s="1"/>
      <c r="J194" s="1"/>
      <c r="K194" s="1"/>
      <c r="L194" s="1"/>
      <c r="M194" s="1"/>
      <c r="N194" s="1"/>
      <c r="O194" s="1"/>
      <c r="P194" s="1"/>
    </row>
    <row r="195" spans="1:16" ht="16.5">
      <c r="A195" s="1"/>
      <c r="B195" s="1"/>
      <c r="C195" s="1"/>
      <c r="D195" s="1"/>
      <c r="E195" s="1"/>
      <c r="F195" s="1"/>
      <c r="G195" s="1"/>
      <c r="H195" s="1"/>
      <c r="I195" s="1"/>
      <c r="J195" s="1"/>
      <c r="K195" s="1"/>
      <c r="L195" s="1"/>
      <c r="M195" s="1"/>
      <c r="N195" s="1"/>
      <c r="O195" s="1"/>
      <c r="P195" s="1"/>
    </row>
    <row r="196" spans="1:16" ht="16.5">
      <c r="A196" s="1"/>
      <c r="B196" s="1"/>
      <c r="C196" s="1"/>
      <c r="D196" s="1"/>
      <c r="E196" s="1"/>
      <c r="F196" s="1"/>
      <c r="G196" s="1"/>
      <c r="H196" s="1"/>
      <c r="I196" s="1"/>
      <c r="J196" s="1"/>
      <c r="K196" s="1"/>
      <c r="L196" s="1"/>
      <c r="M196" s="1"/>
      <c r="N196" s="1"/>
      <c r="O196" s="1"/>
      <c r="P196" s="1"/>
    </row>
    <row r="197" spans="1:16" ht="16.5">
      <c r="A197" s="1"/>
      <c r="B197" s="1"/>
      <c r="C197" s="1"/>
      <c r="D197" s="1"/>
      <c r="E197" s="1"/>
      <c r="F197" s="1"/>
      <c r="G197" s="1"/>
      <c r="H197" s="1"/>
      <c r="I197" s="1"/>
      <c r="J197" s="1"/>
      <c r="K197" s="1"/>
      <c r="L197" s="1"/>
      <c r="M197" s="1"/>
      <c r="N197" s="1"/>
      <c r="O197" s="1"/>
      <c r="P197" s="1"/>
    </row>
    <row r="198" spans="1:16" ht="16.5">
      <c r="A198" s="1"/>
      <c r="B198" s="1"/>
      <c r="C198" s="1"/>
      <c r="D198" s="1"/>
      <c r="E198" s="1"/>
      <c r="F198" s="1"/>
      <c r="G198" s="1"/>
      <c r="H198" s="1"/>
      <c r="I198" s="1"/>
      <c r="J198" s="1"/>
      <c r="K198" s="1"/>
      <c r="L198" s="1"/>
      <c r="M198" s="1"/>
      <c r="N198" s="1"/>
      <c r="O198" s="1"/>
      <c r="P198" s="1"/>
    </row>
    <row r="199" spans="1:16" ht="16.5">
      <c r="A199" s="1"/>
      <c r="B199" s="1"/>
      <c r="C199" s="1"/>
      <c r="D199" s="1"/>
      <c r="E199" s="1"/>
      <c r="F199" s="1"/>
      <c r="G199" s="1"/>
      <c r="H199" s="1"/>
      <c r="I199" s="1"/>
      <c r="J199" s="1"/>
      <c r="K199" s="1"/>
      <c r="L199" s="1"/>
      <c r="M199" s="1"/>
      <c r="N199" s="1"/>
      <c r="O199" s="1"/>
      <c r="P199" s="1"/>
    </row>
    <row r="200" spans="1:16" ht="16.5">
      <c r="A200" s="1"/>
      <c r="B200" s="1"/>
      <c r="C200" s="1"/>
      <c r="D200" s="1"/>
      <c r="E200" s="1"/>
      <c r="F200" s="1"/>
      <c r="G200" s="1"/>
      <c r="H200" s="1"/>
      <c r="I200" s="1"/>
      <c r="J200" s="1"/>
      <c r="K200" s="1"/>
      <c r="L200" s="1"/>
      <c r="M200" s="1"/>
      <c r="N200" s="1"/>
      <c r="O200" s="1"/>
      <c r="P200" s="1"/>
    </row>
    <row r="201" spans="1:16" ht="16.5">
      <c r="A201" s="1"/>
      <c r="B201" s="1"/>
      <c r="C201" s="1"/>
      <c r="D201" s="1"/>
      <c r="E201" s="1"/>
      <c r="F201" s="1"/>
      <c r="G201" s="1"/>
      <c r="H201" s="1"/>
      <c r="I201" s="1"/>
      <c r="J201" s="1"/>
      <c r="K201" s="1"/>
      <c r="L201" s="1"/>
      <c r="M201" s="1"/>
      <c r="N201" s="1"/>
      <c r="O201" s="1"/>
      <c r="P201" s="1"/>
    </row>
    <row r="202" spans="1:16" ht="16.5">
      <c r="A202" s="1"/>
      <c r="B202" s="1"/>
      <c r="C202" s="1"/>
      <c r="D202" s="1"/>
      <c r="E202" s="1"/>
      <c r="F202" s="1"/>
      <c r="G202" s="1"/>
      <c r="H202" s="1"/>
      <c r="I202" s="1"/>
      <c r="J202" s="1"/>
      <c r="K202" s="1"/>
      <c r="L202" s="1"/>
      <c r="M202" s="1"/>
      <c r="N202" s="1"/>
      <c r="O202" s="1"/>
      <c r="P202" s="1"/>
    </row>
    <row r="203" spans="1:16" ht="16.5">
      <c r="A203" s="1"/>
      <c r="B203" s="1"/>
      <c r="C203" s="1"/>
      <c r="D203" s="1"/>
      <c r="E203" s="1"/>
      <c r="F203" s="1"/>
      <c r="G203" s="1"/>
      <c r="H203" s="1"/>
      <c r="I203" s="1"/>
      <c r="J203" s="1"/>
      <c r="K203" s="1"/>
      <c r="L203" s="1"/>
      <c r="M203" s="1"/>
      <c r="N203" s="1"/>
      <c r="O203" s="1"/>
      <c r="P203" s="1"/>
    </row>
    <row r="204" spans="1:16" ht="16.5">
      <c r="A204" s="1"/>
      <c r="B204" s="1"/>
      <c r="C204" s="1"/>
      <c r="D204" s="1"/>
      <c r="E204" s="1"/>
      <c r="F204" s="1"/>
      <c r="G204" s="1"/>
      <c r="H204" s="1"/>
      <c r="I204" s="1"/>
      <c r="J204" s="1"/>
      <c r="K204" s="1"/>
      <c r="L204" s="1"/>
      <c r="M204" s="1"/>
      <c r="N204" s="1"/>
      <c r="O204" s="1"/>
      <c r="P204" s="1"/>
    </row>
    <row r="205" spans="1:16" ht="16.5">
      <c r="A205" s="1"/>
      <c r="B205" s="1"/>
      <c r="C205" s="1"/>
      <c r="D205" s="1"/>
      <c r="E205" s="1"/>
      <c r="F205" s="1"/>
      <c r="G205" s="1"/>
      <c r="H205" s="1"/>
      <c r="I205" s="1"/>
      <c r="J205" s="1"/>
      <c r="K205" s="1"/>
      <c r="L205" s="1"/>
      <c r="M205" s="1"/>
      <c r="N205" s="1"/>
      <c r="O205" s="1"/>
      <c r="P205" s="1"/>
    </row>
    <row r="206" spans="1:16" ht="16.5">
      <c r="A206" s="1"/>
      <c r="B206" s="1"/>
      <c r="C206" s="1"/>
      <c r="D206" s="1"/>
      <c r="E206" s="1"/>
      <c r="F206" s="1"/>
      <c r="G206" s="1"/>
      <c r="H206" s="1"/>
      <c r="I206" s="1"/>
      <c r="J206" s="1"/>
      <c r="K206" s="1"/>
      <c r="L206" s="1"/>
      <c r="M206" s="1"/>
      <c r="N206" s="1"/>
      <c r="O206" s="1"/>
      <c r="P206" s="1"/>
    </row>
    <row r="207" spans="1:16" ht="16.5">
      <c r="A207" s="1"/>
      <c r="B207" s="1"/>
      <c r="C207" s="1"/>
      <c r="D207" s="1"/>
      <c r="E207" s="1"/>
      <c r="F207" s="1"/>
      <c r="G207" s="1"/>
      <c r="H207" s="1"/>
      <c r="I207" s="1"/>
      <c r="J207" s="1"/>
      <c r="K207" s="1"/>
      <c r="L207" s="1"/>
      <c r="M207" s="1"/>
      <c r="N207" s="1"/>
      <c r="O207" s="1"/>
      <c r="P207" s="1"/>
    </row>
    <row r="208" spans="1:16" ht="16.5">
      <c r="A208" s="1"/>
      <c r="B208" s="1"/>
      <c r="C208" s="1"/>
      <c r="D208" s="1"/>
      <c r="E208" s="1"/>
      <c r="F208" s="1"/>
      <c r="G208" s="1"/>
      <c r="H208" s="1"/>
      <c r="I208" s="1"/>
      <c r="J208" s="1"/>
      <c r="K208" s="1"/>
      <c r="L208" s="1"/>
      <c r="M208" s="1"/>
      <c r="N208" s="1"/>
      <c r="O208" s="1"/>
      <c r="P208" s="1"/>
    </row>
    <row r="209" spans="1:16" ht="16.5">
      <c r="A209" s="1"/>
      <c r="B209" s="1"/>
      <c r="C209" s="1"/>
      <c r="D209" s="1"/>
      <c r="E209" s="1"/>
      <c r="F209" s="1"/>
      <c r="G209" s="1"/>
      <c r="H209" s="1"/>
      <c r="I209" s="1"/>
      <c r="J209" s="1"/>
      <c r="K209" s="1"/>
      <c r="L209" s="1"/>
      <c r="M209" s="1"/>
      <c r="N209" s="1"/>
      <c r="O209" s="1"/>
      <c r="P209" s="1"/>
    </row>
    <row r="210" spans="1:16" ht="16.5">
      <c r="A210" s="1"/>
      <c r="B210" s="1"/>
      <c r="C210" s="1"/>
      <c r="D210" s="1"/>
      <c r="E210" s="1"/>
      <c r="F210" s="1"/>
      <c r="G210" s="1"/>
      <c r="H210" s="1"/>
      <c r="I210" s="1"/>
      <c r="J210" s="1"/>
      <c r="K210" s="1"/>
      <c r="L210" s="1"/>
      <c r="M210" s="1"/>
      <c r="N210" s="1"/>
      <c r="O210" s="1"/>
      <c r="P210" s="1"/>
    </row>
    <row r="211" spans="1:16" ht="16.5">
      <c r="A211" s="1"/>
      <c r="B211" s="1"/>
      <c r="C211" s="1"/>
      <c r="D211" s="1"/>
      <c r="E211" s="1"/>
      <c r="F211" s="1"/>
      <c r="G211" s="1"/>
      <c r="H211" s="1"/>
      <c r="I211" s="1"/>
      <c r="J211" s="1"/>
      <c r="K211" s="1"/>
      <c r="L211" s="1"/>
      <c r="M211" s="1"/>
      <c r="N211" s="1"/>
      <c r="O211" s="1"/>
      <c r="P211" s="1"/>
    </row>
    <row r="212" spans="1:16" ht="16.5">
      <c r="A212" s="1"/>
      <c r="B212" s="1"/>
      <c r="C212" s="1"/>
      <c r="D212" s="1"/>
      <c r="E212" s="1"/>
      <c r="F212" s="1"/>
      <c r="G212" s="1"/>
      <c r="H212" s="1"/>
      <c r="I212" s="1"/>
      <c r="J212" s="1"/>
      <c r="K212" s="1"/>
      <c r="L212" s="1"/>
      <c r="M212" s="1"/>
      <c r="N212" s="1"/>
      <c r="O212" s="1"/>
      <c r="P212" s="1"/>
    </row>
    <row r="213" spans="1:16" ht="16.5">
      <c r="A213" s="1"/>
      <c r="B213" s="1"/>
      <c r="C213" s="1"/>
      <c r="D213" s="1"/>
      <c r="E213" s="1"/>
      <c r="F213" s="1"/>
      <c r="G213" s="1"/>
      <c r="H213" s="1"/>
      <c r="I213" s="1"/>
      <c r="J213" s="1"/>
      <c r="K213" s="1"/>
      <c r="L213" s="1"/>
      <c r="M213" s="1"/>
      <c r="N213" s="1"/>
      <c r="O213" s="1"/>
      <c r="P213" s="1"/>
    </row>
    <row r="214" spans="1:16" ht="16.5">
      <c r="A214" s="1"/>
      <c r="B214" s="1"/>
      <c r="C214" s="1"/>
      <c r="D214" s="1"/>
      <c r="E214" s="1"/>
      <c r="F214" s="1"/>
      <c r="G214" s="1"/>
      <c r="H214" s="1"/>
      <c r="I214" s="1"/>
      <c r="J214" s="1"/>
      <c r="K214" s="1"/>
      <c r="L214" s="1"/>
      <c r="M214" s="1"/>
      <c r="N214" s="1"/>
      <c r="O214" s="1"/>
      <c r="P214" s="1"/>
    </row>
    <row r="215" spans="1:16" ht="16.5">
      <c r="A215" s="1"/>
      <c r="B215" s="1"/>
      <c r="C215" s="1"/>
      <c r="D215" s="1"/>
      <c r="E215" s="1"/>
      <c r="F215" s="1"/>
      <c r="G215" s="1"/>
      <c r="H215" s="1"/>
      <c r="I215" s="1"/>
      <c r="J215" s="1"/>
      <c r="K215" s="1"/>
      <c r="L215" s="1"/>
      <c r="M215" s="1"/>
      <c r="N215" s="1"/>
      <c r="O215" s="1"/>
      <c r="P215" s="1"/>
    </row>
    <row r="216" spans="1:16" ht="16.5">
      <c r="A216" s="1"/>
      <c r="B216" s="1"/>
      <c r="C216" s="1"/>
      <c r="D216" s="1"/>
      <c r="E216" s="1"/>
      <c r="F216" s="1"/>
      <c r="G216" s="1"/>
      <c r="H216" s="1"/>
      <c r="I216" s="1"/>
      <c r="J216" s="1"/>
      <c r="K216" s="1"/>
      <c r="L216" s="1"/>
      <c r="M216" s="1"/>
      <c r="N216" s="1"/>
      <c r="O216" s="1"/>
      <c r="P216" s="1"/>
    </row>
    <row r="217" spans="1:16" ht="16.5">
      <c r="A217" s="1"/>
      <c r="B217" s="1"/>
      <c r="C217" s="1"/>
      <c r="D217" s="1"/>
      <c r="E217" s="1"/>
      <c r="F217" s="1"/>
      <c r="G217" s="1"/>
      <c r="H217" s="1"/>
      <c r="I217" s="1"/>
      <c r="J217" s="1"/>
      <c r="K217" s="1"/>
      <c r="L217" s="1"/>
      <c r="M217" s="1"/>
      <c r="N217" s="1"/>
      <c r="O217" s="1"/>
      <c r="P217" s="1"/>
    </row>
    <row r="218" spans="1:16" ht="16.5">
      <c r="A218" s="1"/>
      <c r="B218" s="1"/>
      <c r="C218" s="1"/>
      <c r="D218" s="1"/>
      <c r="E218" s="1"/>
      <c r="F218" s="1"/>
      <c r="G218" s="1"/>
      <c r="H218" s="1"/>
      <c r="I218" s="1"/>
      <c r="J218" s="1"/>
      <c r="K218" s="1"/>
      <c r="L218" s="1"/>
      <c r="M218" s="1"/>
      <c r="N218" s="1"/>
      <c r="O218" s="1"/>
      <c r="P218" s="1"/>
    </row>
    <row r="219" spans="1:16" ht="16.5">
      <c r="A219" s="1"/>
      <c r="B219" s="1"/>
      <c r="C219" s="1"/>
      <c r="D219" s="1"/>
      <c r="E219" s="1"/>
      <c r="F219" s="1"/>
      <c r="G219" s="1"/>
      <c r="H219" s="1"/>
      <c r="I219" s="1"/>
      <c r="J219" s="1"/>
      <c r="K219" s="1"/>
      <c r="L219" s="1"/>
      <c r="M219" s="1"/>
      <c r="N219" s="1"/>
      <c r="O219" s="1"/>
      <c r="P219" s="1"/>
    </row>
    <row r="220" spans="1:16" ht="16.5">
      <c r="A220" s="1"/>
      <c r="B220" s="1"/>
      <c r="C220" s="1"/>
      <c r="D220" s="1"/>
      <c r="E220" s="1"/>
      <c r="F220" s="1"/>
      <c r="G220" s="1"/>
      <c r="H220" s="1"/>
      <c r="I220" s="1"/>
      <c r="J220" s="1"/>
      <c r="K220" s="1"/>
      <c r="L220" s="1"/>
      <c r="M220" s="1"/>
      <c r="N220" s="1"/>
      <c r="O220" s="1"/>
      <c r="P220" s="1"/>
    </row>
    <row r="221" spans="1:16" ht="16.5">
      <c r="A221" s="1"/>
      <c r="B221" s="1"/>
      <c r="C221" s="1"/>
      <c r="D221" s="1"/>
      <c r="E221" s="1"/>
      <c r="F221" s="1"/>
      <c r="G221" s="1"/>
      <c r="H221" s="1"/>
      <c r="I221" s="1"/>
      <c r="J221" s="1"/>
      <c r="K221" s="1"/>
      <c r="L221" s="1"/>
      <c r="M221" s="1"/>
      <c r="N221" s="1"/>
      <c r="O221" s="1"/>
      <c r="P221" s="1"/>
    </row>
    <row r="222" spans="1:16" ht="16.5">
      <c r="A222" s="1"/>
      <c r="B222" s="1"/>
      <c r="C222" s="1"/>
      <c r="D222" s="1"/>
      <c r="E222" s="1"/>
      <c r="F222" s="1"/>
      <c r="G222" s="1"/>
      <c r="H222" s="1"/>
      <c r="I222" s="1"/>
      <c r="J222" s="1"/>
      <c r="K222" s="1"/>
      <c r="L222" s="1"/>
      <c r="M222" s="1"/>
      <c r="N222" s="1"/>
      <c r="O222" s="1"/>
      <c r="P222" s="1"/>
    </row>
    <row r="223" spans="1:16" ht="16.5">
      <c r="A223" s="1"/>
      <c r="B223" s="1"/>
      <c r="C223" s="1"/>
      <c r="D223" s="1"/>
      <c r="E223" s="1"/>
      <c r="F223" s="1"/>
      <c r="G223" s="1"/>
      <c r="H223" s="1"/>
      <c r="I223" s="1"/>
      <c r="J223" s="1"/>
      <c r="K223" s="1"/>
      <c r="L223" s="1"/>
      <c r="M223" s="1"/>
      <c r="N223" s="1"/>
      <c r="O223" s="1"/>
      <c r="P223" s="1"/>
    </row>
    <row r="224" spans="1:16" ht="16.5">
      <c r="A224" s="1"/>
      <c r="B224" s="1"/>
      <c r="C224" s="1"/>
      <c r="D224" s="1"/>
      <c r="E224" s="1"/>
      <c r="F224" s="1"/>
      <c r="G224" s="1"/>
      <c r="H224" s="1"/>
      <c r="I224" s="1"/>
      <c r="J224" s="1"/>
      <c r="K224" s="1"/>
      <c r="L224" s="1"/>
      <c r="M224" s="1"/>
      <c r="N224" s="1"/>
      <c r="O224" s="1"/>
      <c r="P224" s="1"/>
    </row>
    <row r="225" spans="1:16" ht="16.5">
      <c r="A225" s="1"/>
      <c r="B225" s="1"/>
      <c r="C225" s="1"/>
      <c r="D225" s="1"/>
      <c r="E225" s="1"/>
      <c r="F225" s="1"/>
      <c r="G225" s="1"/>
      <c r="H225" s="1"/>
      <c r="I225" s="1"/>
      <c r="J225" s="1"/>
      <c r="K225" s="1"/>
      <c r="L225" s="1"/>
      <c r="M225" s="1"/>
      <c r="N225" s="1"/>
      <c r="O225" s="1"/>
      <c r="P225" s="1"/>
    </row>
    <row r="226" spans="1:16" ht="16.5">
      <c r="A226" s="1"/>
      <c r="B226" s="1"/>
      <c r="C226" s="1"/>
      <c r="D226" s="1"/>
      <c r="E226" s="1"/>
      <c r="F226" s="1"/>
      <c r="G226" s="1"/>
      <c r="H226" s="1"/>
      <c r="I226" s="1"/>
      <c r="J226" s="1"/>
      <c r="K226" s="1"/>
      <c r="L226" s="1"/>
      <c r="M226" s="1"/>
      <c r="N226" s="1"/>
      <c r="O226" s="1"/>
      <c r="P226" s="1"/>
    </row>
    <row r="227" spans="1:16" ht="16.5">
      <c r="A227" s="1"/>
      <c r="B227" s="1"/>
      <c r="C227" s="1"/>
      <c r="D227" s="1"/>
      <c r="E227" s="1"/>
      <c r="F227" s="1"/>
      <c r="G227" s="1"/>
      <c r="H227" s="1"/>
      <c r="I227" s="1"/>
      <c r="J227" s="1"/>
      <c r="K227" s="1"/>
      <c r="L227" s="1"/>
      <c r="M227" s="1"/>
      <c r="N227" s="1"/>
      <c r="O227" s="1"/>
      <c r="P227" s="1"/>
    </row>
    <row r="228" spans="1:16" ht="16.5">
      <c r="A228" s="1"/>
      <c r="B228" s="1"/>
      <c r="C228" s="1"/>
      <c r="D228" s="1"/>
      <c r="E228" s="1"/>
      <c r="F228" s="1"/>
      <c r="G228" s="1"/>
      <c r="H228" s="1"/>
      <c r="I228" s="1"/>
      <c r="J228" s="1"/>
      <c r="K228" s="1"/>
      <c r="L228" s="1"/>
      <c r="M228" s="1"/>
      <c r="N228" s="1"/>
      <c r="O228" s="1"/>
      <c r="P228" s="1"/>
    </row>
    <row r="229" spans="1:16" ht="16.5">
      <c r="A229" s="1"/>
      <c r="B229" s="1"/>
      <c r="C229" s="1"/>
      <c r="D229" s="1"/>
      <c r="E229" s="1"/>
      <c r="F229" s="1"/>
      <c r="G229" s="1"/>
      <c r="H229" s="1"/>
      <c r="I229" s="1"/>
      <c r="J229" s="1"/>
      <c r="K229" s="1"/>
      <c r="L229" s="1"/>
      <c r="M229" s="1"/>
      <c r="N229" s="1"/>
      <c r="O229" s="1"/>
      <c r="P229" s="1"/>
    </row>
    <row r="230" spans="1:16" ht="16.5">
      <c r="A230" s="1"/>
      <c r="B230" s="1"/>
      <c r="C230" s="1"/>
      <c r="D230" s="1"/>
      <c r="E230" s="1"/>
      <c r="F230" s="1"/>
      <c r="G230" s="1"/>
      <c r="H230" s="1"/>
      <c r="I230" s="1"/>
      <c r="J230" s="1"/>
      <c r="K230" s="1"/>
      <c r="L230" s="1"/>
      <c r="M230" s="1"/>
      <c r="N230" s="1"/>
      <c r="O230" s="1"/>
      <c r="P230" s="1"/>
    </row>
    <row r="231" spans="1:16" ht="16.5">
      <c r="A231" s="1"/>
      <c r="B231" s="1"/>
      <c r="C231" s="1"/>
      <c r="D231" s="1"/>
      <c r="E231" s="1"/>
      <c r="F231" s="1"/>
      <c r="G231" s="1"/>
      <c r="H231" s="1"/>
      <c r="I231" s="1"/>
      <c r="J231" s="1"/>
      <c r="K231" s="1"/>
      <c r="L231" s="1"/>
      <c r="M231" s="1"/>
      <c r="N231" s="1"/>
      <c r="O231" s="1"/>
      <c r="P231" s="1"/>
    </row>
    <row r="232" spans="1:16" ht="16.5">
      <c r="A232" s="1"/>
      <c r="B232" s="1"/>
      <c r="C232" s="1"/>
      <c r="D232" s="1"/>
      <c r="E232" s="1"/>
      <c r="F232" s="1"/>
      <c r="G232" s="1"/>
      <c r="H232" s="1"/>
      <c r="I232" s="1"/>
      <c r="J232" s="1"/>
      <c r="K232" s="1"/>
      <c r="L232" s="1"/>
      <c r="M232" s="1"/>
      <c r="N232" s="1"/>
      <c r="O232" s="1"/>
      <c r="P232" s="1"/>
    </row>
    <row r="233" spans="1:16" ht="16.5">
      <c r="A233" s="1"/>
      <c r="B233" s="1"/>
      <c r="C233" s="1"/>
      <c r="D233" s="1"/>
      <c r="E233" s="1"/>
      <c r="F233" s="1"/>
      <c r="G233" s="1"/>
      <c r="H233" s="1"/>
      <c r="I233" s="1"/>
      <c r="J233" s="1"/>
      <c r="K233" s="1"/>
      <c r="L233" s="1"/>
      <c r="M233" s="1"/>
      <c r="N233" s="1"/>
      <c r="O233" s="1"/>
      <c r="P233" s="1"/>
    </row>
    <row r="234" spans="1:16" ht="16.5">
      <c r="A234" s="1"/>
      <c r="B234" s="1"/>
      <c r="C234" s="1"/>
      <c r="D234" s="1"/>
      <c r="E234" s="1"/>
      <c r="F234" s="1"/>
      <c r="G234" s="1"/>
      <c r="H234" s="1"/>
      <c r="I234" s="1"/>
      <c r="J234" s="1"/>
      <c r="K234" s="1"/>
      <c r="L234" s="1"/>
      <c r="M234" s="1"/>
      <c r="N234" s="1"/>
      <c r="O234" s="1"/>
      <c r="P234" s="1"/>
    </row>
    <row r="235" spans="1:16" ht="16.5">
      <c r="A235" s="1"/>
      <c r="B235" s="1"/>
      <c r="C235" s="1"/>
      <c r="D235" s="1"/>
      <c r="E235" s="1"/>
      <c r="F235" s="1"/>
      <c r="G235" s="1"/>
      <c r="H235" s="1"/>
      <c r="I235" s="1"/>
      <c r="J235" s="1"/>
      <c r="K235" s="1"/>
      <c r="L235" s="1"/>
      <c r="M235" s="1"/>
      <c r="N235" s="1"/>
      <c r="O235" s="1"/>
      <c r="P235" s="1"/>
    </row>
    <row r="236" spans="1:16" ht="16.5">
      <c r="A236" s="1"/>
      <c r="B236" s="1"/>
      <c r="C236" s="1"/>
      <c r="D236" s="1"/>
      <c r="E236" s="1"/>
      <c r="F236" s="1"/>
      <c r="G236" s="1"/>
      <c r="H236" s="1"/>
      <c r="I236" s="1"/>
      <c r="J236" s="1"/>
      <c r="K236" s="1"/>
      <c r="L236" s="1"/>
      <c r="M236" s="1"/>
      <c r="N236" s="1"/>
      <c r="O236" s="1"/>
      <c r="P236" s="1"/>
    </row>
    <row r="237" spans="1:16" ht="16.5">
      <c r="A237" s="1"/>
      <c r="B237" s="1"/>
      <c r="C237" s="1"/>
      <c r="D237" s="1"/>
      <c r="E237" s="1"/>
      <c r="F237" s="1"/>
      <c r="G237" s="1"/>
      <c r="H237" s="1"/>
      <c r="I237" s="1"/>
      <c r="J237" s="1"/>
      <c r="K237" s="1"/>
      <c r="L237" s="1"/>
      <c r="M237" s="1"/>
      <c r="N237" s="1"/>
      <c r="O237" s="1"/>
      <c r="P237" s="1"/>
    </row>
    <row r="238" spans="1:16" ht="16.5">
      <c r="A238" s="1"/>
      <c r="B238" s="1"/>
      <c r="C238" s="1"/>
      <c r="D238" s="1"/>
      <c r="E238" s="1"/>
      <c r="F238" s="1"/>
      <c r="G238" s="1"/>
      <c r="H238" s="1"/>
      <c r="I238" s="1"/>
      <c r="J238" s="1"/>
      <c r="K238" s="1"/>
      <c r="L238" s="1"/>
      <c r="M238" s="1"/>
      <c r="N238" s="1"/>
      <c r="O238" s="1"/>
      <c r="P238" s="1"/>
    </row>
    <row r="239" spans="1:16" ht="16.5">
      <c r="A239" s="1"/>
      <c r="B239" s="1"/>
      <c r="C239" s="1"/>
      <c r="D239" s="1"/>
      <c r="E239" s="1"/>
      <c r="F239" s="1"/>
      <c r="G239" s="1"/>
      <c r="H239" s="1"/>
      <c r="I239" s="1"/>
      <c r="J239" s="1"/>
      <c r="K239" s="1"/>
      <c r="L239" s="1"/>
      <c r="M239" s="1"/>
      <c r="N239" s="1"/>
      <c r="O239" s="1"/>
      <c r="P239" s="1"/>
    </row>
    <row r="240" spans="1:16" ht="16.5">
      <c r="A240" s="1"/>
      <c r="B240" s="1"/>
      <c r="C240" s="1"/>
      <c r="D240" s="1"/>
      <c r="E240" s="1"/>
      <c r="F240" s="1"/>
      <c r="G240" s="1"/>
      <c r="H240" s="1"/>
      <c r="I240" s="1"/>
      <c r="J240" s="1"/>
      <c r="K240" s="1"/>
      <c r="L240" s="1"/>
      <c r="M240" s="1"/>
      <c r="N240" s="1"/>
      <c r="O240" s="1"/>
      <c r="P240" s="1"/>
    </row>
    <row r="241" spans="1:16" ht="16.5">
      <c r="A241" s="1"/>
      <c r="B241" s="1"/>
      <c r="C241" s="1"/>
      <c r="D241" s="1"/>
      <c r="E241" s="1"/>
      <c r="F241" s="1"/>
      <c r="G241" s="1"/>
      <c r="H241" s="1"/>
      <c r="I241" s="1"/>
      <c r="J241" s="1"/>
      <c r="K241" s="1"/>
      <c r="L241" s="1"/>
      <c r="M241" s="1"/>
      <c r="N241" s="1"/>
      <c r="O241" s="1"/>
      <c r="P241" s="1"/>
    </row>
    <row r="242" spans="1:16" ht="16.5">
      <c r="A242" s="1"/>
      <c r="B242" s="1"/>
      <c r="C242" s="1"/>
      <c r="D242" s="1"/>
      <c r="E242" s="1"/>
      <c r="F242" s="1"/>
      <c r="G242" s="1"/>
      <c r="H242" s="1"/>
      <c r="I242" s="1"/>
      <c r="J242" s="1"/>
      <c r="K242" s="1"/>
      <c r="L242" s="1"/>
      <c r="M242" s="1"/>
      <c r="N242" s="1"/>
      <c r="O242" s="1"/>
      <c r="P242" s="1"/>
    </row>
    <row r="243" spans="1:16" ht="16.5">
      <c r="A243" s="1"/>
      <c r="B243" s="1"/>
      <c r="C243" s="1"/>
      <c r="D243" s="1"/>
      <c r="E243" s="1"/>
      <c r="F243" s="1"/>
      <c r="G243" s="1"/>
      <c r="H243" s="1"/>
      <c r="I243" s="1"/>
      <c r="J243" s="1"/>
      <c r="K243" s="1"/>
      <c r="L243" s="1"/>
      <c r="M243" s="1"/>
      <c r="N243" s="1"/>
      <c r="O243" s="1"/>
      <c r="P243" s="1"/>
    </row>
    <row r="244" spans="1:16" ht="16.5">
      <c r="A244" s="1"/>
      <c r="B244" s="1"/>
      <c r="C244" s="1"/>
      <c r="D244" s="1"/>
      <c r="E244" s="1"/>
      <c r="F244" s="1"/>
      <c r="G244" s="1"/>
      <c r="H244" s="1"/>
      <c r="I244" s="1"/>
      <c r="J244" s="1"/>
      <c r="K244" s="1"/>
      <c r="L244" s="1"/>
      <c r="M244" s="1"/>
      <c r="N244" s="1"/>
      <c r="O244" s="1"/>
      <c r="P244" s="1"/>
    </row>
    <row r="245" spans="1:16" ht="16.5">
      <c r="A245" s="1"/>
      <c r="B245" s="1"/>
      <c r="C245" s="1"/>
      <c r="D245" s="1"/>
      <c r="E245" s="1"/>
      <c r="F245" s="1"/>
      <c r="G245" s="1"/>
      <c r="H245" s="1"/>
      <c r="I245" s="1"/>
      <c r="J245" s="1"/>
      <c r="K245" s="1"/>
      <c r="L245" s="1"/>
      <c r="M245" s="1"/>
      <c r="N245" s="1"/>
      <c r="O245" s="1"/>
      <c r="P245" s="1"/>
    </row>
    <row r="246" spans="1:16" ht="16.5">
      <c r="A246" s="1"/>
      <c r="B246" s="1"/>
      <c r="C246" s="1"/>
      <c r="D246" s="1"/>
      <c r="E246" s="1"/>
      <c r="F246" s="1"/>
      <c r="G246" s="1"/>
      <c r="H246" s="1"/>
      <c r="I246" s="1"/>
      <c r="J246" s="1"/>
      <c r="K246" s="1"/>
      <c r="L246" s="1"/>
      <c r="M246" s="1"/>
      <c r="N246" s="1"/>
      <c r="O246" s="1"/>
      <c r="P246" s="1"/>
    </row>
    <row r="247" spans="1:16" ht="16.5">
      <c r="A247" s="1"/>
      <c r="B247" s="1"/>
      <c r="C247" s="1"/>
      <c r="D247" s="1"/>
      <c r="E247" s="1"/>
      <c r="F247" s="1"/>
      <c r="G247" s="1"/>
      <c r="H247" s="1"/>
      <c r="I247" s="1"/>
      <c r="J247" s="1"/>
      <c r="K247" s="1"/>
      <c r="L247" s="1"/>
      <c r="M247" s="1"/>
      <c r="N247" s="1"/>
      <c r="O247" s="1"/>
      <c r="P247" s="1"/>
    </row>
    <row r="248" spans="1:16" ht="16.5">
      <c r="A248" s="1"/>
      <c r="B248" s="1"/>
      <c r="C248" s="1"/>
      <c r="D248" s="1"/>
      <c r="E248" s="1"/>
      <c r="F248" s="1"/>
      <c r="G248" s="1"/>
      <c r="H248" s="1"/>
      <c r="I248" s="1"/>
      <c r="J248" s="1"/>
      <c r="K248" s="1"/>
      <c r="L248" s="1"/>
      <c r="M248" s="1"/>
      <c r="N248" s="1"/>
      <c r="O248" s="1"/>
      <c r="P248" s="1"/>
    </row>
    <row r="249" spans="1:16" ht="16.5">
      <c r="A249" s="1"/>
      <c r="B249" s="1"/>
      <c r="C249" s="1"/>
      <c r="D249" s="1"/>
      <c r="E249" s="1"/>
      <c r="F249" s="1"/>
      <c r="G249" s="1"/>
      <c r="H249" s="1"/>
      <c r="I249" s="1"/>
      <c r="J249" s="1"/>
      <c r="K249" s="1"/>
      <c r="L249" s="1"/>
      <c r="M249" s="1"/>
      <c r="N249" s="1"/>
      <c r="O249" s="1"/>
      <c r="P249" s="1"/>
    </row>
    <row r="250" spans="1:16" ht="16.5">
      <c r="A250" s="1"/>
      <c r="B250" s="1"/>
      <c r="C250" s="1"/>
      <c r="D250" s="1"/>
      <c r="E250" s="1"/>
      <c r="F250" s="1"/>
      <c r="G250" s="1"/>
      <c r="H250" s="1"/>
      <c r="I250" s="1"/>
      <c r="J250" s="1"/>
      <c r="K250" s="1"/>
      <c r="L250" s="1"/>
      <c r="M250" s="1"/>
      <c r="N250" s="1"/>
      <c r="O250" s="1"/>
      <c r="P250" s="1"/>
    </row>
    <row r="251" spans="1:16" ht="16.5">
      <c r="A251" s="1"/>
      <c r="B251" s="1"/>
      <c r="C251" s="1"/>
      <c r="D251" s="1"/>
      <c r="E251" s="1"/>
      <c r="F251" s="1"/>
      <c r="G251" s="1"/>
      <c r="H251" s="1"/>
      <c r="I251" s="1"/>
      <c r="J251" s="1"/>
      <c r="K251" s="1"/>
      <c r="L251" s="1"/>
      <c r="M251" s="1"/>
      <c r="N251" s="1"/>
      <c r="O251" s="1"/>
      <c r="P251" s="1"/>
    </row>
    <row r="252" spans="1:16" ht="16.5">
      <c r="A252" s="1"/>
      <c r="B252" s="1"/>
      <c r="C252" s="1"/>
      <c r="D252" s="1"/>
      <c r="E252" s="1"/>
      <c r="F252" s="1"/>
      <c r="G252" s="1"/>
      <c r="H252" s="1"/>
      <c r="I252" s="1"/>
      <c r="J252" s="1"/>
      <c r="K252" s="1"/>
      <c r="L252" s="1"/>
      <c r="M252" s="1"/>
      <c r="N252" s="1"/>
      <c r="O252" s="1"/>
      <c r="P252" s="1"/>
    </row>
    <row r="253" spans="1:16" ht="16.5">
      <c r="A253" s="1"/>
      <c r="B253" s="1"/>
      <c r="C253" s="1"/>
      <c r="D253" s="1"/>
      <c r="E253" s="1"/>
      <c r="F253" s="1"/>
      <c r="G253" s="1"/>
      <c r="H253" s="1"/>
      <c r="I253" s="1"/>
      <c r="J253" s="1"/>
      <c r="K253" s="1"/>
      <c r="L253" s="1"/>
      <c r="M253" s="1"/>
      <c r="N253" s="1"/>
      <c r="O253" s="1"/>
      <c r="P253" s="1"/>
    </row>
    <row r="254" spans="1:16" ht="16.5">
      <c r="A254" s="1"/>
      <c r="B254" s="1"/>
      <c r="C254" s="1"/>
      <c r="D254" s="1"/>
      <c r="E254" s="1"/>
      <c r="F254" s="1"/>
      <c r="G254" s="1"/>
      <c r="H254" s="1"/>
      <c r="I254" s="1"/>
      <c r="J254" s="1"/>
      <c r="K254" s="1"/>
      <c r="L254" s="1"/>
      <c r="M254" s="1"/>
      <c r="N254" s="1"/>
      <c r="O254" s="1"/>
      <c r="P254" s="1"/>
    </row>
    <row r="255" spans="1:16" ht="16.5">
      <c r="A255" s="1"/>
      <c r="B255" s="1"/>
      <c r="C255" s="1"/>
      <c r="D255" s="1"/>
      <c r="E255" s="1"/>
      <c r="F255" s="1"/>
      <c r="G255" s="1"/>
      <c r="H255" s="1"/>
      <c r="I255" s="1"/>
      <c r="J255" s="1"/>
      <c r="K255" s="1"/>
      <c r="L255" s="1"/>
      <c r="M255" s="1"/>
      <c r="N255" s="1"/>
      <c r="O255" s="1"/>
      <c r="P255" s="1"/>
    </row>
    <row r="256" spans="1:16" ht="16.5">
      <c r="A256" s="1"/>
      <c r="B256" s="1"/>
      <c r="C256" s="1"/>
      <c r="D256" s="1"/>
      <c r="E256" s="1"/>
      <c r="F256" s="1"/>
      <c r="G256" s="1"/>
      <c r="H256" s="1"/>
      <c r="I256" s="1"/>
      <c r="J256" s="1"/>
      <c r="K256" s="1"/>
      <c r="L256" s="1"/>
      <c r="M256" s="1"/>
      <c r="N256" s="1"/>
      <c r="O256" s="1"/>
      <c r="P256" s="1"/>
    </row>
    <row r="257" spans="1:16" ht="16.5">
      <c r="A257" s="1"/>
      <c r="B257" s="1"/>
      <c r="C257" s="1"/>
      <c r="D257" s="1"/>
      <c r="E257" s="1"/>
      <c r="F257" s="1"/>
      <c r="G257" s="1"/>
      <c r="H257" s="1"/>
      <c r="I257" s="1"/>
      <c r="J257" s="1"/>
      <c r="K257" s="1"/>
      <c r="L257" s="1"/>
      <c r="M257" s="1"/>
      <c r="N257" s="1"/>
      <c r="O257" s="1"/>
      <c r="P257" s="1"/>
    </row>
    <row r="258" spans="1:16" ht="16.5">
      <c r="A258" s="1"/>
      <c r="B258" s="1"/>
      <c r="C258" s="1"/>
      <c r="D258" s="1"/>
      <c r="E258" s="1"/>
      <c r="F258" s="1"/>
      <c r="G258" s="1"/>
      <c r="H258" s="1"/>
      <c r="I258" s="1"/>
      <c r="J258" s="1"/>
      <c r="K258" s="1"/>
      <c r="L258" s="1"/>
      <c r="M258" s="1"/>
      <c r="N258" s="1"/>
      <c r="O258" s="1"/>
      <c r="P258" s="1"/>
    </row>
    <row r="259" spans="1:16" ht="16.5">
      <c r="A259" s="1"/>
      <c r="B259" s="1"/>
      <c r="C259" s="1"/>
      <c r="D259" s="1"/>
      <c r="E259" s="1"/>
      <c r="F259" s="1"/>
      <c r="G259" s="1"/>
      <c r="H259" s="1"/>
      <c r="I259" s="1"/>
      <c r="J259" s="1"/>
      <c r="K259" s="1"/>
      <c r="L259" s="1"/>
      <c r="M259" s="1"/>
      <c r="N259" s="1"/>
      <c r="O259" s="1"/>
      <c r="P259" s="1"/>
    </row>
    <row r="260" spans="1:16" ht="16.5">
      <c r="A260" s="1"/>
      <c r="B260" s="1"/>
      <c r="C260" s="1"/>
      <c r="D260" s="1"/>
      <c r="E260" s="1"/>
      <c r="F260" s="1"/>
      <c r="G260" s="1"/>
      <c r="H260" s="1"/>
      <c r="I260" s="1"/>
      <c r="J260" s="1"/>
      <c r="K260" s="1"/>
      <c r="L260" s="1"/>
      <c r="M260" s="1"/>
      <c r="N260" s="1"/>
      <c r="O260" s="1"/>
      <c r="P260" s="1"/>
    </row>
    <row r="261" spans="1:16" ht="16.5">
      <c r="A261" s="1"/>
      <c r="B261" s="1"/>
      <c r="C261" s="1"/>
      <c r="D261" s="1"/>
      <c r="E261" s="1"/>
      <c r="F261" s="1"/>
      <c r="G261" s="1"/>
      <c r="H261" s="1"/>
      <c r="I261" s="1"/>
      <c r="J261" s="1"/>
      <c r="K261" s="1"/>
      <c r="L261" s="1"/>
      <c r="M261" s="1"/>
      <c r="N261" s="1"/>
      <c r="O261" s="1"/>
      <c r="P261" s="1"/>
    </row>
    <row r="262" spans="1:16" ht="16.5">
      <c r="A262" s="1"/>
      <c r="B262" s="1"/>
      <c r="C262" s="1"/>
      <c r="D262" s="1"/>
      <c r="E262" s="1"/>
      <c r="F262" s="1"/>
      <c r="G262" s="1"/>
      <c r="H262" s="1"/>
      <c r="I262" s="1"/>
      <c r="J262" s="1"/>
      <c r="K262" s="1"/>
      <c r="L262" s="1"/>
      <c r="M262" s="1"/>
      <c r="N262" s="1"/>
      <c r="O262" s="1"/>
      <c r="P262" s="1"/>
    </row>
    <row r="263" spans="1:16" ht="16.5">
      <c r="A263" s="1"/>
      <c r="B263" s="1"/>
      <c r="C263" s="1"/>
      <c r="D263" s="1"/>
      <c r="E263" s="1"/>
      <c r="F263" s="1"/>
      <c r="G263" s="1"/>
      <c r="H263" s="1"/>
      <c r="I263" s="1"/>
      <c r="J263" s="1"/>
      <c r="K263" s="1"/>
      <c r="L263" s="1"/>
      <c r="M263" s="1"/>
      <c r="N263" s="1"/>
      <c r="O263" s="1"/>
      <c r="P263" s="1"/>
    </row>
    <row r="264" spans="1:16" ht="16.5">
      <c r="A264" s="1"/>
      <c r="B264" s="1"/>
      <c r="C264" s="1"/>
      <c r="D264" s="1"/>
      <c r="E264" s="1"/>
      <c r="F264" s="1"/>
      <c r="G264" s="1"/>
      <c r="H264" s="1"/>
      <c r="I264" s="1"/>
      <c r="J264" s="1"/>
      <c r="K264" s="1"/>
      <c r="L264" s="1"/>
      <c r="M264" s="1"/>
      <c r="N264" s="1"/>
      <c r="O264" s="1"/>
      <c r="P264" s="1"/>
    </row>
    <row r="265" spans="1:16" ht="16.5">
      <c r="A265" s="1"/>
      <c r="B265" s="1"/>
      <c r="C265" s="1"/>
      <c r="D265" s="1"/>
      <c r="E265" s="1"/>
      <c r="F265" s="1"/>
      <c r="G265" s="1"/>
      <c r="H265" s="1"/>
      <c r="I265" s="1"/>
      <c r="J265" s="1"/>
      <c r="K265" s="1"/>
      <c r="L265" s="1"/>
      <c r="M265" s="1"/>
      <c r="N265" s="1"/>
      <c r="O265" s="1"/>
      <c r="P265" s="1"/>
    </row>
    <row r="266" spans="1:16" ht="16.5">
      <c r="A266" s="1"/>
      <c r="B266" s="1"/>
      <c r="C266" s="1"/>
      <c r="D266" s="1"/>
      <c r="E266" s="1"/>
      <c r="F266" s="1"/>
      <c r="G266" s="1"/>
      <c r="H266" s="1"/>
      <c r="I266" s="1"/>
      <c r="J266" s="1"/>
      <c r="K266" s="1"/>
      <c r="L266" s="1"/>
      <c r="M266" s="1"/>
      <c r="N266" s="1"/>
      <c r="O266" s="1"/>
      <c r="P266" s="1"/>
    </row>
    <row r="267" spans="1:16" ht="16.5">
      <c r="A267" s="1"/>
      <c r="B267" s="1"/>
      <c r="C267" s="1"/>
      <c r="D267" s="1"/>
      <c r="E267" s="1"/>
      <c r="F267" s="1"/>
      <c r="G267" s="1"/>
      <c r="H267" s="1"/>
      <c r="I267" s="1"/>
      <c r="J267" s="1"/>
      <c r="K267" s="1"/>
      <c r="L267" s="1"/>
      <c r="M267" s="1"/>
      <c r="N267" s="1"/>
      <c r="O267" s="1"/>
      <c r="P267" s="1"/>
    </row>
    <row r="268" spans="1:16" ht="16.5">
      <c r="A268" s="1"/>
      <c r="B268" s="1"/>
      <c r="C268" s="1"/>
      <c r="D268" s="1"/>
      <c r="E268" s="1"/>
      <c r="F268" s="1"/>
      <c r="G268" s="1"/>
      <c r="H268" s="1"/>
      <c r="I268" s="1"/>
      <c r="J268" s="1"/>
      <c r="K268" s="1"/>
      <c r="L268" s="1"/>
      <c r="M268" s="1"/>
      <c r="N268" s="1"/>
      <c r="O268" s="1"/>
      <c r="P268" s="1"/>
    </row>
    <row r="269" spans="1:16" ht="16.5">
      <c r="A269" s="1"/>
      <c r="B269" s="1"/>
      <c r="C269" s="1"/>
      <c r="D269" s="1"/>
      <c r="E269" s="1"/>
      <c r="F269" s="1"/>
      <c r="G269" s="1"/>
      <c r="H269" s="1"/>
      <c r="I269" s="1"/>
      <c r="J269" s="1"/>
      <c r="K269" s="1"/>
      <c r="L269" s="1"/>
      <c r="M269" s="1"/>
      <c r="N269" s="1"/>
      <c r="O269" s="1"/>
      <c r="P269" s="1"/>
    </row>
    <row r="270" spans="1:16" ht="16.5">
      <c r="A270" s="1"/>
      <c r="B270" s="1"/>
      <c r="C270" s="1"/>
      <c r="D270" s="1"/>
      <c r="E270" s="1"/>
      <c r="F270" s="1"/>
      <c r="G270" s="1"/>
      <c r="H270" s="1"/>
      <c r="I270" s="1"/>
      <c r="J270" s="1"/>
      <c r="K270" s="1"/>
      <c r="L270" s="1"/>
      <c r="M270" s="1"/>
      <c r="N270" s="1"/>
      <c r="O270" s="1"/>
      <c r="P270" s="1"/>
    </row>
    <row r="271" spans="1:16" ht="16.5">
      <c r="A271" s="1"/>
      <c r="B271" s="1"/>
      <c r="C271" s="1"/>
      <c r="D271" s="1"/>
      <c r="E271" s="1"/>
      <c r="F271" s="1"/>
      <c r="G271" s="1"/>
      <c r="H271" s="1"/>
      <c r="I271" s="1"/>
      <c r="J271" s="1"/>
      <c r="K271" s="1"/>
      <c r="L271" s="1"/>
      <c r="M271" s="1"/>
      <c r="N271" s="1"/>
      <c r="O271" s="1"/>
      <c r="P271" s="1"/>
    </row>
    <row r="272" spans="1:16" ht="16.5">
      <c r="A272" s="1"/>
      <c r="B272" s="1"/>
      <c r="C272" s="1"/>
      <c r="D272" s="1"/>
      <c r="E272" s="1"/>
      <c r="F272" s="1"/>
      <c r="G272" s="1"/>
      <c r="H272" s="1"/>
      <c r="I272" s="1"/>
      <c r="J272" s="1"/>
      <c r="K272" s="1"/>
      <c r="L272" s="1"/>
      <c r="M272" s="1"/>
      <c r="N272" s="1"/>
      <c r="O272" s="1"/>
      <c r="P272" s="1"/>
    </row>
    <row r="273" spans="1:16" ht="16.5">
      <c r="A273" s="1"/>
      <c r="B273" s="1"/>
      <c r="C273" s="1"/>
      <c r="D273" s="1"/>
      <c r="E273" s="1"/>
      <c r="F273" s="1"/>
      <c r="G273" s="1"/>
      <c r="H273" s="1"/>
      <c r="I273" s="1"/>
      <c r="J273" s="1"/>
      <c r="K273" s="1"/>
      <c r="L273" s="1"/>
      <c r="M273" s="1"/>
      <c r="N273" s="1"/>
      <c r="O273" s="1"/>
      <c r="P273" s="1"/>
    </row>
    <row r="274" spans="1:16" ht="16.5">
      <c r="A274" s="1"/>
      <c r="B274" s="1"/>
      <c r="C274" s="1"/>
      <c r="D274" s="1"/>
      <c r="E274" s="1"/>
      <c r="F274" s="1"/>
      <c r="G274" s="1"/>
      <c r="H274" s="1"/>
      <c r="I274" s="1"/>
      <c r="J274" s="1"/>
      <c r="K274" s="1"/>
      <c r="L274" s="1"/>
      <c r="M274" s="1"/>
      <c r="N274" s="1"/>
      <c r="O274" s="1"/>
      <c r="P274" s="1"/>
    </row>
    <row r="275" spans="1:16" ht="16.5">
      <c r="A275" s="1"/>
      <c r="B275" s="1"/>
      <c r="C275" s="1"/>
      <c r="D275" s="1"/>
      <c r="E275" s="1"/>
      <c r="F275" s="1"/>
      <c r="G275" s="1"/>
      <c r="H275" s="1"/>
      <c r="I275" s="1"/>
      <c r="J275" s="1"/>
      <c r="K275" s="1"/>
      <c r="L275" s="1"/>
      <c r="M275" s="1"/>
      <c r="N275" s="1"/>
      <c r="O275" s="1"/>
      <c r="P275" s="1"/>
    </row>
    <row r="276" spans="1:16" ht="16.5">
      <c r="A276" s="1"/>
      <c r="B276" s="1"/>
      <c r="C276" s="1"/>
      <c r="D276" s="1"/>
      <c r="E276" s="1"/>
      <c r="F276" s="1"/>
      <c r="G276" s="1"/>
      <c r="H276" s="1"/>
      <c r="I276" s="1"/>
      <c r="J276" s="1"/>
      <c r="K276" s="1"/>
      <c r="L276" s="1"/>
      <c r="M276" s="1"/>
      <c r="N276" s="1"/>
      <c r="O276" s="1"/>
      <c r="P276" s="1"/>
    </row>
    <row r="277" spans="1:16" ht="16.5">
      <c r="A277" s="1"/>
      <c r="B277" s="1"/>
      <c r="C277" s="1"/>
      <c r="D277" s="1"/>
      <c r="E277" s="1"/>
      <c r="F277" s="1"/>
      <c r="G277" s="1"/>
      <c r="H277" s="1"/>
      <c r="I277" s="1"/>
      <c r="J277" s="1"/>
      <c r="K277" s="1"/>
      <c r="L277" s="1"/>
      <c r="M277" s="1"/>
      <c r="N277" s="1"/>
      <c r="O277" s="1"/>
      <c r="P277" s="1"/>
    </row>
    <row r="278" spans="1:16" ht="16.5">
      <c r="A278" s="1"/>
      <c r="B278" s="1"/>
      <c r="C278" s="1"/>
      <c r="D278" s="1"/>
      <c r="E278" s="1"/>
      <c r="F278" s="1"/>
      <c r="G278" s="1"/>
      <c r="H278" s="1"/>
      <c r="I278" s="1"/>
      <c r="J278" s="1"/>
      <c r="K278" s="1"/>
      <c r="L278" s="1"/>
      <c r="M278" s="1"/>
      <c r="N278" s="1"/>
      <c r="O278" s="1"/>
      <c r="P278" s="1"/>
    </row>
    <row r="279" spans="1:16" ht="16.5">
      <c r="A279" s="1"/>
      <c r="B279" s="1"/>
      <c r="C279" s="1"/>
      <c r="D279" s="1"/>
      <c r="E279" s="1"/>
      <c r="F279" s="1"/>
      <c r="G279" s="1"/>
      <c r="H279" s="1"/>
      <c r="I279" s="1"/>
      <c r="J279" s="1"/>
      <c r="K279" s="1"/>
      <c r="L279" s="1"/>
      <c r="M279" s="1"/>
      <c r="N279" s="1"/>
      <c r="O279" s="1"/>
      <c r="P279" s="1"/>
    </row>
    <row r="280" spans="1:16" ht="16.5">
      <c r="A280" s="1"/>
      <c r="B280" s="1"/>
      <c r="C280" s="1"/>
      <c r="D280" s="1"/>
      <c r="E280" s="1"/>
      <c r="F280" s="1"/>
      <c r="G280" s="1"/>
      <c r="H280" s="1"/>
      <c r="I280" s="1"/>
      <c r="J280" s="1"/>
      <c r="K280" s="1"/>
      <c r="L280" s="1"/>
      <c r="M280" s="1"/>
      <c r="N280" s="1"/>
      <c r="O280" s="1"/>
      <c r="P280" s="1"/>
    </row>
    <row r="281" spans="1:16" ht="16.5">
      <c r="A281" s="1"/>
      <c r="B281" s="1"/>
      <c r="C281" s="1"/>
      <c r="D281" s="1"/>
      <c r="E281" s="1"/>
      <c r="F281" s="1"/>
      <c r="G281" s="1"/>
      <c r="H281" s="1"/>
      <c r="I281" s="1"/>
      <c r="J281" s="1"/>
      <c r="K281" s="1"/>
      <c r="L281" s="1"/>
      <c r="M281" s="1"/>
      <c r="N281" s="1"/>
      <c r="O281" s="1"/>
      <c r="P281" s="1"/>
    </row>
    <row r="282" spans="1:16" ht="16.5">
      <c r="A282" s="1"/>
      <c r="B282" s="1"/>
      <c r="C282" s="1"/>
      <c r="D282" s="1"/>
      <c r="E282" s="1"/>
      <c r="F282" s="1"/>
      <c r="G282" s="1"/>
      <c r="H282" s="1"/>
      <c r="I282" s="1"/>
      <c r="J282" s="1"/>
      <c r="K282" s="1"/>
      <c r="L282" s="1"/>
      <c r="M282" s="1"/>
      <c r="N282" s="1"/>
      <c r="O282" s="1"/>
      <c r="P282" s="1"/>
    </row>
    <row r="283" spans="1:16" ht="16.5">
      <c r="A283" s="1"/>
      <c r="B283" s="1"/>
      <c r="C283" s="1"/>
      <c r="D283" s="1"/>
      <c r="E283" s="1"/>
      <c r="F283" s="1"/>
      <c r="G283" s="1"/>
      <c r="H283" s="1"/>
      <c r="I283" s="1"/>
      <c r="J283" s="1"/>
      <c r="K283" s="1"/>
      <c r="L283" s="1"/>
      <c r="M283" s="1"/>
      <c r="N283" s="1"/>
      <c r="O283" s="1"/>
      <c r="P283" s="1"/>
    </row>
    <row r="284" spans="1:16" ht="16.5">
      <c r="A284" s="1"/>
      <c r="B284" s="1"/>
      <c r="C284" s="1"/>
      <c r="D284" s="1"/>
      <c r="E284" s="1"/>
      <c r="F284" s="1"/>
      <c r="G284" s="1"/>
      <c r="H284" s="1"/>
      <c r="I284" s="1"/>
      <c r="J284" s="1"/>
      <c r="K284" s="1"/>
      <c r="L284" s="1"/>
      <c r="M284" s="1"/>
      <c r="N284" s="1"/>
      <c r="O284" s="1"/>
      <c r="P284" s="1"/>
    </row>
    <row r="285" spans="1:16" ht="16.5">
      <c r="A285" s="1"/>
      <c r="B285" s="1"/>
      <c r="C285" s="1"/>
      <c r="D285" s="1"/>
      <c r="E285" s="1"/>
      <c r="F285" s="1"/>
      <c r="G285" s="1"/>
      <c r="H285" s="1"/>
      <c r="I285" s="1"/>
      <c r="J285" s="1"/>
      <c r="K285" s="1"/>
      <c r="L285" s="1"/>
      <c r="M285" s="1"/>
      <c r="N285" s="1"/>
      <c r="O285" s="1"/>
      <c r="P285" s="1"/>
    </row>
    <row r="286" spans="1:16" ht="16.5">
      <c r="A286" s="1"/>
      <c r="B286" s="1"/>
      <c r="C286" s="1"/>
      <c r="D286" s="1"/>
      <c r="E286" s="1"/>
      <c r="F286" s="1"/>
      <c r="G286" s="1"/>
      <c r="H286" s="1"/>
      <c r="I286" s="1"/>
      <c r="J286" s="1"/>
      <c r="K286" s="1"/>
      <c r="L286" s="1"/>
      <c r="M286" s="1"/>
      <c r="N286" s="1"/>
      <c r="O286" s="1"/>
      <c r="P286" s="1"/>
    </row>
    <row r="287" spans="1:16" ht="16.5">
      <c r="A287" s="1"/>
      <c r="B287" s="1"/>
      <c r="C287" s="1"/>
      <c r="D287" s="1"/>
      <c r="E287" s="1"/>
      <c r="F287" s="1"/>
      <c r="G287" s="1"/>
      <c r="H287" s="1"/>
      <c r="I287" s="1"/>
      <c r="J287" s="1"/>
      <c r="K287" s="1"/>
      <c r="L287" s="1"/>
      <c r="M287" s="1"/>
      <c r="N287" s="1"/>
      <c r="O287" s="1"/>
      <c r="P287" s="1"/>
    </row>
    <row r="288" spans="1:16" ht="16.5">
      <c r="A288" s="1"/>
      <c r="B288" s="1"/>
      <c r="C288" s="1"/>
      <c r="D288" s="1"/>
      <c r="E288" s="1"/>
      <c r="F288" s="1"/>
      <c r="G288" s="1"/>
      <c r="H288" s="1"/>
      <c r="I288" s="1"/>
      <c r="J288" s="1"/>
      <c r="K288" s="1"/>
      <c r="L288" s="1"/>
      <c r="M288" s="1"/>
      <c r="N288" s="1"/>
      <c r="O288" s="1"/>
      <c r="P288" s="1"/>
    </row>
    <row r="289" spans="1:16" ht="16.5">
      <c r="A289" s="1"/>
      <c r="B289" s="1"/>
      <c r="C289" s="1"/>
      <c r="D289" s="1"/>
      <c r="E289" s="1"/>
      <c r="F289" s="1"/>
      <c r="G289" s="1"/>
      <c r="H289" s="1"/>
      <c r="I289" s="1"/>
      <c r="J289" s="1"/>
      <c r="K289" s="1"/>
      <c r="L289" s="1"/>
      <c r="M289" s="1"/>
      <c r="N289" s="1"/>
      <c r="O289" s="1"/>
      <c r="P289" s="1"/>
    </row>
    <row r="290" spans="1:16" ht="16.5">
      <c r="A290" s="1"/>
      <c r="B290" s="1"/>
      <c r="C290" s="1"/>
      <c r="D290" s="1"/>
      <c r="E290" s="1"/>
      <c r="F290" s="1"/>
      <c r="G290" s="1"/>
      <c r="H290" s="1"/>
      <c r="I290" s="1"/>
      <c r="J290" s="1"/>
      <c r="K290" s="1"/>
      <c r="L290" s="1"/>
      <c r="M290" s="1"/>
      <c r="N290" s="1"/>
      <c r="O290" s="1"/>
      <c r="P290" s="1"/>
    </row>
    <row r="291" spans="1:16" ht="16.5">
      <c r="A291" s="1"/>
      <c r="B291" s="1"/>
      <c r="C291" s="1"/>
      <c r="D291" s="1"/>
      <c r="E291" s="1"/>
      <c r="F291" s="1"/>
      <c r="G291" s="1"/>
      <c r="H291" s="1"/>
      <c r="I291" s="1"/>
      <c r="J291" s="1"/>
      <c r="K291" s="1"/>
      <c r="L291" s="1"/>
      <c r="M291" s="1"/>
      <c r="N291" s="1"/>
      <c r="O291" s="1"/>
      <c r="P291" s="1"/>
    </row>
    <row r="292" spans="1:16" ht="16.5">
      <c r="A292" s="1"/>
      <c r="B292" s="1"/>
      <c r="C292" s="1"/>
      <c r="D292" s="1"/>
      <c r="E292" s="1"/>
      <c r="F292" s="1"/>
      <c r="G292" s="1"/>
      <c r="H292" s="1"/>
      <c r="I292" s="1"/>
      <c r="J292" s="1"/>
      <c r="K292" s="1"/>
      <c r="L292" s="1"/>
      <c r="M292" s="1"/>
      <c r="N292" s="1"/>
      <c r="O292" s="1"/>
      <c r="P292" s="1"/>
    </row>
    <row r="293" spans="1:16" ht="16.5">
      <c r="A293" s="1"/>
      <c r="B293" s="1"/>
      <c r="C293" s="1"/>
      <c r="D293" s="1"/>
      <c r="E293" s="1"/>
      <c r="F293" s="1"/>
      <c r="G293" s="1"/>
      <c r="H293" s="1"/>
      <c r="I293" s="1"/>
      <c r="J293" s="1"/>
      <c r="K293" s="1"/>
      <c r="L293" s="1"/>
      <c r="M293" s="1"/>
      <c r="N293" s="1"/>
      <c r="O293" s="1"/>
      <c r="P293" s="1"/>
    </row>
    <row r="294" spans="1:16" ht="16.5">
      <c r="A294" s="1"/>
      <c r="B294" s="1"/>
      <c r="C294" s="1"/>
      <c r="D294" s="1"/>
      <c r="E294" s="1"/>
      <c r="F294" s="1"/>
      <c r="G294" s="1"/>
      <c r="H294" s="1"/>
      <c r="I294" s="1"/>
      <c r="J294" s="1"/>
      <c r="K294" s="1"/>
      <c r="L294" s="1"/>
      <c r="M294" s="1"/>
      <c r="N294" s="1"/>
      <c r="O294" s="1"/>
      <c r="P294" s="1"/>
    </row>
    <row r="295" spans="1:16" ht="16.5">
      <c r="A295" s="1"/>
      <c r="B295" s="1"/>
      <c r="C295" s="1"/>
      <c r="D295" s="1"/>
      <c r="E295" s="1"/>
      <c r="F295" s="1"/>
      <c r="G295" s="1"/>
      <c r="H295" s="1"/>
      <c r="I295" s="1"/>
      <c r="J295" s="1"/>
      <c r="K295" s="1"/>
      <c r="L295" s="1"/>
      <c r="M295" s="1"/>
      <c r="N295" s="1"/>
      <c r="O295" s="1"/>
      <c r="P295" s="1"/>
    </row>
    <row r="296" spans="1:16" ht="16.5">
      <c r="A296" s="1"/>
      <c r="B296" s="1"/>
      <c r="C296" s="1"/>
      <c r="D296" s="1"/>
      <c r="E296" s="1"/>
      <c r="F296" s="1"/>
      <c r="G296" s="1"/>
      <c r="H296" s="1"/>
      <c r="I296" s="1"/>
      <c r="J296" s="1"/>
      <c r="K296" s="1"/>
      <c r="L296" s="1"/>
      <c r="M296" s="1"/>
      <c r="N296" s="1"/>
      <c r="O296" s="1"/>
      <c r="P296" s="1"/>
    </row>
    <row r="297" spans="1:16" ht="16.5">
      <c r="A297" s="1"/>
      <c r="B297" s="1"/>
      <c r="C297" s="1"/>
      <c r="D297" s="1"/>
      <c r="E297" s="1"/>
      <c r="F297" s="1"/>
      <c r="G297" s="1"/>
      <c r="H297" s="1"/>
      <c r="I297" s="1"/>
      <c r="J297" s="1"/>
      <c r="K297" s="1"/>
      <c r="L297" s="1"/>
      <c r="M297" s="1"/>
      <c r="N297" s="1"/>
      <c r="O297" s="1"/>
      <c r="P297" s="1"/>
    </row>
    <row r="298" spans="1:16" ht="16.5">
      <c r="A298" s="1"/>
      <c r="B298" s="1"/>
      <c r="C298" s="1"/>
      <c r="D298" s="1"/>
      <c r="E298" s="1"/>
      <c r="F298" s="1"/>
      <c r="G298" s="1"/>
      <c r="H298" s="1"/>
      <c r="I298" s="1"/>
      <c r="J298" s="1"/>
      <c r="K298" s="1"/>
      <c r="L298" s="1"/>
      <c r="M298" s="1"/>
      <c r="N298" s="1"/>
      <c r="O298" s="1"/>
      <c r="P298" s="1"/>
    </row>
    <row r="299" spans="1:16" ht="16.5">
      <c r="A299" s="1"/>
      <c r="B299" s="1"/>
      <c r="C299" s="1"/>
      <c r="D299" s="1"/>
      <c r="E299" s="1"/>
      <c r="F299" s="1"/>
      <c r="G299" s="1"/>
      <c r="H299" s="1"/>
      <c r="I299" s="1"/>
      <c r="J299" s="1"/>
      <c r="K299" s="1"/>
      <c r="L299" s="1"/>
      <c r="M299" s="1"/>
      <c r="N299" s="1"/>
      <c r="O299" s="1"/>
      <c r="P299" s="1"/>
    </row>
    <row r="300" spans="1:16" ht="16.5">
      <c r="A300" s="1"/>
      <c r="B300" s="1"/>
      <c r="C300" s="1"/>
      <c r="D300" s="1"/>
      <c r="E300" s="1"/>
      <c r="F300" s="1"/>
      <c r="G300" s="1"/>
      <c r="H300" s="1"/>
      <c r="I300" s="1"/>
      <c r="J300" s="1"/>
      <c r="K300" s="1"/>
      <c r="L300" s="1"/>
      <c r="M300" s="1"/>
      <c r="N300" s="1"/>
      <c r="O300" s="1"/>
      <c r="P300" s="1"/>
    </row>
    <row r="301" spans="1:16" ht="16.5">
      <c r="A301" s="1"/>
      <c r="B301" s="1"/>
      <c r="C301" s="1"/>
      <c r="D301" s="1"/>
      <c r="E301" s="1"/>
      <c r="F301" s="1"/>
      <c r="G301" s="1"/>
      <c r="H301" s="1"/>
      <c r="I301" s="1"/>
      <c r="J301" s="1"/>
      <c r="K301" s="1"/>
      <c r="L301" s="1"/>
      <c r="M301" s="1"/>
      <c r="N301" s="1"/>
      <c r="O301" s="1"/>
      <c r="P301" s="1"/>
    </row>
    <row r="302" spans="1:16" ht="16.5">
      <c r="A302" s="1"/>
      <c r="B302" s="1"/>
      <c r="C302" s="1"/>
      <c r="D302" s="1"/>
      <c r="E302" s="1"/>
      <c r="F302" s="1"/>
      <c r="G302" s="1"/>
      <c r="H302" s="1"/>
      <c r="I302" s="1"/>
      <c r="J302" s="1"/>
      <c r="K302" s="1"/>
      <c r="L302" s="1"/>
      <c r="M302" s="1"/>
      <c r="N302" s="1"/>
      <c r="O302" s="1"/>
      <c r="P302" s="1"/>
    </row>
    <row r="303" spans="1:16" ht="16.5">
      <c r="A303" s="1"/>
      <c r="B303" s="1"/>
      <c r="C303" s="1"/>
      <c r="D303" s="1"/>
      <c r="E303" s="1"/>
      <c r="F303" s="1"/>
      <c r="G303" s="1"/>
      <c r="H303" s="1"/>
      <c r="I303" s="1"/>
      <c r="J303" s="1"/>
      <c r="K303" s="1"/>
      <c r="L303" s="1"/>
      <c r="M303" s="1"/>
      <c r="N303" s="1"/>
      <c r="O303" s="1"/>
      <c r="P303" s="1"/>
    </row>
    <row r="304" spans="1:16" ht="16.5">
      <c r="A304" s="1"/>
      <c r="B304" s="1"/>
      <c r="C304" s="1"/>
      <c r="D304" s="1"/>
      <c r="E304" s="1"/>
      <c r="F304" s="1"/>
      <c r="G304" s="1"/>
      <c r="H304" s="1"/>
      <c r="I304" s="1"/>
      <c r="J304" s="1"/>
      <c r="K304" s="1"/>
      <c r="L304" s="1"/>
      <c r="M304" s="1"/>
      <c r="N304" s="1"/>
      <c r="O304" s="1"/>
      <c r="P304" s="1"/>
    </row>
    <row r="305" spans="1:16" ht="16.5">
      <c r="A305" s="1"/>
      <c r="B305" s="1"/>
      <c r="C305" s="1"/>
      <c r="D305" s="1"/>
      <c r="E305" s="1"/>
      <c r="F305" s="1"/>
      <c r="G305" s="1"/>
      <c r="H305" s="1"/>
      <c r="I305" s="1"/>
      <c r="J305" s="1"/>
      <c r="K305" s="1"/>
      <c r="L305" s="1"/>
      <c r="M305" s="1"/>
      <c r="N305" s="1"/>
      <c r="O305" s="1"/>
      <c r="P305" s="1"/>
    </row>
    <row r="306" spans="1:16" ht="16.5">
      <c r="A306" s="1"/>
      <c r="B306" s="1"/>
      <c r="C306" s="1"/>
      <c r="D306" s="1"/>
      <c r="E306" s="1"/>
      <c r="F306" s="1"/>
      <c r="G306" s="1"/>
      <c r="H306" s="1"/>
      <c r="I306" s="1"/>
      <c r="J306" s="1"/>
      <c r="K306" s="1"/>
      <c r="L306" s="1"/>
      <c r="M306" s="1"/>
      <c r="N306" s="1"/>
      <c r="O306" s="1"/>
      <c r="P306" s="1"/>
    </row>
    <row r="307" spans="1:16" ht="16.5">
      <c r="A307" s="1"/>
      <c r="B307" s="1"/>
      <c r="C307" s="1"/>
      <c r="D307" s="1"/>
      <c r="E307" s="1"/>
      <c r="F307" s="1"/>
      <c r="G307" s="1"/>
      <c r="H307" s="1"/>
      <c r="I307" s="1"/>
      <c r="J307" s="1"/>
      <c r="K307" s="1"/>
      <c r="L307" s="1"/>
      <c r="M307" s="1"/>
      <c r="N307" s="1"/>
      <c r="O307" s="1"/>
      <c r="P307" s="1"/>
    </row>
    <row r="308" spans="1:16" ht="16.5">
      <c r="A308" s="1"/>
      <c r="B308" s="1"/>
      <c r="C308" s="1"/>
      <c r="D308" s="1"/>
      <c r="E308" s="1"/>
      <c r="F308" s="1"/>
      <c r="G308" s="1"/>
      <c r="H308" s="1"/>
      <c r="I308" s="1"/>
      <c r="J308" s="1"/>
      <c r="K308" s="1"/>
      <c r="L308" s="1"/>
      <c r="M308" s="1"/>
      <c r="N308" s="1"/>
      <c r="O308" s="1"/>
      <c r="P308" s="1"/>
    </row>
    <row r="309" spans="1:16" ht="16.5">
      <c r="A309" s="1"/>
      <c r="B309" s="1"/>
      <c r="C309" s="1"/>
      <c r="D309" s="1"/>
      <c r="E309" s="1"/>
      <c r="F309" s="1"/>
      <c r="G309" s="1"/>
      <c r="H309" s="1"/>
      <c r="I309" s="1"/>
      <c r="J309" s="1"/>
      <c r="K309" s="1"/>
      <c r="L309" s="1"/>
      <c r="M309" s="1"/>
      <c r="N309" s="1"/>
      <c r="O309" s="1"/>
      <c r="P309" s="1"/>
    </row>
    <row r="310" spans="1:16" ht="16.5">
      <c r="A310" s="1"/>
      <c r="B310" s="1"/>
      <c r="C310" s="1"/>
      <c r="D310" s="1"/>
      <c r="E310" s="1"/>
      <c r="F310" s="1"/>
      <c r="G310" s="1"/>
      <c r="H310" s="1"/>
      <c r="I310" s="1"/>
      <c r="J310" s="1"/>
      <c r="K310" s="1"/>
      <c r="L310" s="1"/>
      <c r="M310" s="1"/>
      <c r="N310" s="1"/>
      <c r="O310" s="1"/>
      <c r="P310" s="1"/>
    </row>
    <row r="311" spans="1:16" ht="16.5">
      <c r="A311" s="1"/>
      <c r="B311" s="1"/>
      <c r="C311" s="1"/>
      <c r="D311" s="1"/>
      <c r="E311" s="1"/>
      <c r="F311" s="1"/>
      <c r="G311" s="1"/>
      <c r="H311" s="1"/>
      <c r="I311" s="1"/>
      <c r="J311" s="1"/>
      <c r="K311" s="1"/>
      <c r="L311" s="1"/>
      <c r="M311" s="1"/>
      <c r="N311" s="1"/>
      <c r="O311" s="1"/>
      <c r="P311" s="1"/>
    </row>
    <row r="312" spans="1:16" ht="16.5">
      <c r="A312" s="1"/>
      <c r="B312" s="1"/>
      <c r="C312" s="1"/>
      <c r="D312" s="1"/>
      <c r="E312" s="1"/>
      <c r="F312" s="1"/>
      <c r="G312" s="1"/>
      <c r="H312" s="1"/>
      <c r="I312" s="1"/>
      <c r="J312" s="1"/>
      <c r="K312" s="1"/>
      <c r="L312" s="1"/>
      <c r="M312" s="1"/>
      <c r="N312" s="1"/>
      <c r="O312" s="1"/>
      <c r="P312" s="1"/>
    </row>
    <row r="313" spans="1:16" ht="16.5">
      <c r="A313" s="1"/>
      <c r="B313" s="1"/>
      <c r="C313" s="1"/>
      <c r="D313" s="1"/>
      <c r="E313" s="1"/>
      <c r="F313" s="1"/>
      <c r="G313" s="1"/>
      <c r="H313" s="1"/>
      <c r="I313" s="1"/>
      <c r="J313" s="1"/>
      <c r="K313" s="1"/>
      <c r="L313" s="1"/>
      <c r="M313" s="1"/>
      <c r="N313" s="1"/>
      <c r="O313" s="1"/>
      <c r="P313" s="1"/>
    </row>
    <row r="314" spans="1:16" ht="16.5">
      <c r="A314" s="1"/>
      <c r="B314" s="1"/>
      <c r="C314" s="1"/>
      <c r="D314" s="1"/>
      <c r="E314" s="1"/>
      <c r="F314" s="1"/>
      <c r="G314" s="1"/>
      <c r="H314" s="1"/>
      <c r="I314" s="1"/>
      <c r="J314" s="1"/>
      <c r="K314" s="1"/>
      <c r="L314" s="1"/>
      <c r="M314" s="1"/>
      <c r="N314" s="1"/>
      <c r="O314" s="1"/>
      <c r="P314" s="1"/>
    </row>
    <row r="315" spans="1:16" ht="16.5">
      <c r="A315" s="1"/>
      <c r="B315" s="1"/>
      <c r="C315" s="1"/>
      <c r="D315" s="1"/>
      <c r="E315" s="1"/>
      <c r="F315" s="1"/>
      <c r="G315" s="1"/>
      <c r="H315" s="1"/>
      <c r="I315" s="1"/>
      <c r="J315" s="1"/>
      <c r="K315" s="1"/>
      <c r="L315" s="1"/>
      <c r="M315" s="1"/>
      <c r="N315" s="1"/>
      <c r="O315" s="1"/>
      <c r="P315" s="1"/>
    </row>
    <row r="316" spans="1:16" ht="16.5">
      <c r="A316" s="1"/>
      <c r="B316" s="1"/>
      <c r="C316" s="1"/>
      <c r="D316" s="1"/>
      <c r="E316" s="1"/>
      <c r="F316" s="1"/>
      <c r="G316" s="1"/>
      <c r="H316" s="1"/>
      <c r="I316" s="1"/>
      <c r="J316" s="1"/>
      <c r="K316" s="1"/>
      <c r="L316" s="1"/>
      <c r="M316" s="1"/>
      <c r="N316" s="1"/>
      <c r="O316" s="1"/>
      <c r="P316" s="1"/>
    </row>
    <row r="317" spans="1:16" ht="16.5">
      <c r="A317" s="1"/>
      <c r="B317" s="1"/>
      <c r="C317" s="1"/>
      <c r="D317" s="1"/>
      <c r="E317" s="1"/>
      <c r="F317" s="1"/>
      <c r="G317" s="1"/>
      <c r="H317" s="1"/>
      <c r="I317" s="1"/>
      <c r="J317" s="1"/>
      <c r="K317" s="1"/>
      <c r="L317" s="1"/>
      <c r="M317" s="1"/>
      <c r="N317" s="1"/>
      <c r="O317" s="1"/>
      <c r="P317" s="1"/>
    </row>
    <row r="318" spans="1:16" ht="16.5">
      <c r="A318" s="1"/>
      <c r="B318" s="1"/>
      <c r="C318" s="1"/>
      <c r="D318" s="1"/>
      <c r="E318" s="1"/>
      <c r="F318" s="1"/>
      <c r="G318" s="1"/>
      <c r="H318" s="1"/>
      <c r="I318" s="1"/>
      <c r="J318" s="1"/>
      <c r="K318" s="1"/>
      <c r="L318" s="1"/>
      <c r="M318" s="1"/>
      <c r="N318" s="1"/>
      <c r="O318" s="1"/>
      <c r="P318" s="1"/>
    </row>
    <row r="319" spans="1:16" ht="16.5">
      <c r="A319" s="1"/>
      <c r="B319" s="1"/>
      <c r="C319" s="1"/>
      <c r="D319" s="1"/>
      <c r="E319" s="1"/>
      <c r="F319" s="1"/>
      <c r="G319" s="1"/>
      <c r="H319" s="1"/>
      <c r="I319" s="1"/>
      <c r="J319" s="1"/>
      <c r="K319" s="1"/>
      <c r="L319" s="1"/>
      <c r="M319" s="1"/>
      <c r="N319" s="1"/>
      <c r="O319" s="1"/>
      <c r="P319" s="1"/>
    </row>
    <row r="320" spans="1:16" ht="16.5">
      <c r="A320" s="1"/>
      <c r="B320" s="1"/>
      <c r="C320" s="1"/>
      <c r="D320" s="1"/>
      <c r="E320" s="1"/>
      <c r="F320" s="1"/>
      <c r="G320" s="1"/>
      <c r="H320" s="1"/>
      <c r="I320" s="1"/>
      <c r="J320" s="1"/>
      <c r="K320" s="1"/>
      <c r="L320" s="1"/>
      <c r="M320" s="1"/>
      <c r="N320" s="1"/>
      <c r="O320" s="1"/>
      <c r="P320" s="1"/>
    </row>
    <row r="321" spans="1:16" ht="16.5">
      <c r="A321" s="1"/>
      <c r="B321" s="1"/>
      <c r="C321" s="1"/>
      <c r="D321" s="1"/>
      <c r="E321" s="1"/>
      <c r="F321" s="1"/>
      <c r="G321" s="1"/>
      <c r="H321" s="1"/>
      <c r="I321" s="1"/>
      <c r="J321" s="1"/>
      <c r="K321" s="1"/>
      <c r="L321" s="1"/>
      <c r="M321" s="1"/>
      <c r="N321" s="1"/>
      <c r="O321" s="1"/>
      <c r="P321" s="1"/>
    </row>
    <row r="322" spans="1:16" ht="16.5">
      <c r="A322" s="1"/>
      <c r="B322" s="1"/>
      <c r="C322" s="1"/>
      <c r="D322" s="1"/>
      <c r="E322" s="1"/>
      <c r="F322" s="1"/>
      <c r="G322" s="1"/>
      <c r="H322" s="1"/>
      <c r="I322" s="1"/>
      <c r="J322" s="1"/>
      <c r="K322" s="1"/>
      <c r="L322" s="1"/>
      <c r="M322" s="1"/>
      <c r="N322" s="1"/>
      <c r="O322" s="1"/>
      <c r="P322" s="1"/>
    </row>
    <row r="323" spans="1:16" ht="16.5">
      <c r="A323" s="1"/>
      <c r="B323" s="1"/>
      <c r="C323" s="1"/>
      <c r="D323" s="1"/>
      <c r="E323" s="1"/>
      <c r="F323" s="1"/>
      <c r="G323" s="1"/>
      <c r="H323" s="1"/>
      <c r="I323" s="1"/>
      <c r="J323" s="1"/>
      <c r="K323" s="1"/>
      <c r="L323" s="1"/>
      <c r="M323" s="1"/>
      <c r="N323" s="1"/>
      <c r="O323" s="1"/>
      <c r="P323" s="1"/>
    </row>
    <row r="324" spans="1:16" ht="16.5">
      <c r="A324" s="1"/>
      <c r="B324" s="1"/>
      <c r="C324" s="1"/>
      <c r="D324" s="1"/>
      <c r="E324" s="1"/>
      <c r="F324" s="1"/>
      <c r="G324" s="1"/>
      <c r="H324" s="1"/>
      <c r="I324" s="1"/>
      <c r="J324" s="1"/>
      <c r="K324" s="1"/>
      <c r="L324" s="1"/>
      <c r="M324" s="1"/>
      <c r="N324" s="1"/>
      <c r="O324" s="1"/>
      <c r="P324" s="1"/>
    </row>
    <row r="325" spans="1:16" ht="16.5">
      <c r="A325" s="1"/>
      <c r="B325" s="1"/>
      <c r="C325" s="1"/>
      <c r="D325" s="1"/>
      <c r="E325" s="1"/>
      <c r="F325" s="1"/>
      <c r="G325" s="1"/>
      <c r="H325" s="1"/>
      <c r="I325" s="1"/>
      <c r="J325" s="1"/>
      <c r="K325" s="1"/>
      <c r="L325" s="1"/>
      <c r="M325" s="1"/>
      <c r="N325" s="1"/>
      <c r="O325" s="1"/>
      <c r="P325" s="1"/>
    </row>
    <row r="326" spans="1:16" ht="16.5">
      <c r="A326" s="1"/>
      <c r="B326" s="1"/>
      <c r="C326" s="1"/>
      <c r="D326" s="1"/>
      <c r="E326" s="1"/>
      <c r="F326" s="1"/>
      <c r="G326" s="1"/>
      <c r="H326" s="1"/>
      <c r="I326" s="1"/>
      <c r="J326" s="1"/>
      <c r="K326" s="1"/>
      <c r="L326" s="1"/>
      <c r="M326" s="1"/>
      <c r="N326" s="1"/>
      <c r="O326" s="1"/>
      <c r="P326" s="1"/>
    </row>
    <row r="327" spans="1:16" ht="16.5">
      <c r="A327" s="1"/>
      <c r="B327" s="1"/>
      <c r="C327" s="1"/>
      <c r="D327" s="1"/>
      <c r="E327" s="1"/>
      <c r="F327" s="1"/>
      <c r="G327" s="1"/>
      <c r="H327" s="1"/>
      <c r="I327" s="1"/>
      <c r="J327" s="1"/>
      <c r="K327" s="1"/>
      <c r="L327" s="1"/>
      <c r="M327" s="1"/>
      <c r="N327" s="1"/>
      <c r="O327" s="1"/>
      <c r="P327" s="1"/>
    </row>
    <row r="328" spans="1:16" ht="16.5">
      <c r="A328" s="1"/>
      <c r="B328" s="1"/>
      <c r="C328" s="1"/>
      <c r="D328" s="1"/>
      <c r="E328" s="1"/>
      <c r="F328" s="1"/>
      <c r="G328" s="1"/>
      <c r="H328" s="1"/>
      <c r="I328" s="1"/>
      <c r="J328" s="1"/>
      <c r="K328" s="1"/>
      <c r="L328" s="1"/>
      <c r="M328" s="1"/>
      <c r="N328" s="1"/>
      <c r="O328" s="1"/>
      <c r="P328" s="1"/>
    </row>
    <row r="329" spans="1:16" ht="16.5">
      <c r="A329" s="1"/>
      <c r="B329" s="1"/>
      <c r="C329" s="1"/>
      <c r="D329" s="1"/>
      <c r="E329" s="1"/>
      <c r="F329" s="1"/>
      <c r="G329" s="1"/>
      <c r="H329" s="1"/>
      <c r="I329" s="1"/>
      <c r="J329" s="1"/>
      <c r="K329" s="1"/>
      <c r="L329" s="1"/>
      <c r="M329" s="1"/>
      <c r="N329" s="1"/>
      <c r="O329" s="1"/>
      <c r="P329" s="1"/>
    </row>
    <row r="330" spans="1:16" ht="16.5">
      <c r="A330" s="1"/>
      <c r="B330" s="1"/>
      <c r="C330" s="1"/>
      <c r="D330" s="1"/>
      <c r="E330" s="1"/>
      <c r="F330" s="1"/>
      <c r="G330" s="1"/>
      <c r="H330" s="1"/>
      <c r="I330" s="1"/>
      <c r="J330" s="1"/>
      <c r="K330" s="1"/>
      <c r="L330" s="1"/>
      <c r="M330" s="1"/>
      <c r="N330" s="1"/>
      <c r="O330" s="1"/>
      <c r="P330" s="1"/>
    </row>
    <row r="331" spans="1:16" ht="16.5">
      <c r="A331" s="1"/>
      <c r="B331" s="1"/>
      <c r="C331" s="1"/>
      <c r="D331" s="1"/>
      <c r="E331" s="1"/>
      <c r="F331" s="1"/>
      <c r="G331" s="1"/>
      <c r="H331" s="1"/>
      <c r="I331" s="1"/>
      <c r="J331" s="1"/>
      <c r="K331" s="1"/>
      <c r="L331" s="1"/>
      <c r="M331" s="1"/>
      <c r="N331" s="1"/>
      <c r="O331" s="1"/>
      <c r="P331" s="1"/>
    </row>
    <row r="332" spans="1:16" ht="16.5">
      <c r="A332" s="1"/>
      <c r="B332" s="1"/>
      <c r="C332" s="1"/>
      <c r="D332" s="1"/>
      <c r="E332" s="1"/>
      <c r="F332" s="1"/>
      <c r="G332" s="1"/>
      <c r="H332" s="1"/>
      <c r="I332" s="1"/>
      <c r="J332" s="1"/>
      <c r="K332" s="1"/>
      <c r="L332" s="1"/>
      <c r="M332" s="1"/>
      <c r="N332" s="1"/>
      <c r="O332" s="1"/>
      <c r="P332" s="1"/>
    </row>
    <row r="333" spans="1:16" ht="16.5">
      <c r="A333" s="1"/>
      <c r="B333" s="1"/>
      <c r="C333" s="1"/>
      <c r="D333" s="1"/>
      <c r="E333" s="1"/>
      <c r="F333" s="1"/>
      <c r="G333" s="1"/>
      <c r="H333" s="1"/>
      <c r="I333" s="1"/>
      <c r="J333" s="1"/>
      <c r="K333" s="1"/>
      <c r="L333" s="1"/>
      <c r="M333" s="1"/>
      <c r="N333" s="1"/>
      <c r="O333" s="1"/>
      <c r="P333" s="1"/>
    </row>
    <row r="334" spans="1:16" ht="16.5">
      <c r="A334" s="1"/>
      <c r="B334" s="1"/>
      <c r="C334" s="1"/>
      <c r="D334" s="1"/>
      <c r="E334" s="1"/>
      <c r="F334" s="1"/>
      <c r="G334" s="1"/>
      <c r="H334" s="1"/>
      <c r="I334" s="1"/>
      <c r="J334" s="1"/>
      <c r="K334" s="1"/>
      <c r="L334" s="1"/>
      <c r="M334" s="1"/>
      <c r="N334" s="1"/>
      <c r="O334" s="1"/>
      <c r="P334" s="1"/>
    </row>
    <row r="335" spans="1:16" ht="16.5">
      <c r="A335" s="1"/>
      <c r="B335" s="1"/>
      <c r="C335" s="1"/>
      <c r="D335" s="1"/>
      <c r="E335" s="1"/>
      <c r="F335" s="1"/>
      <c r="G335" s="1"/>
      <c r="H335" s="1"/>
      <c r="I335" s="1"/>
      <c r="J335" s="1"/>
      <c r="K335" s="1"/>
      <c r="L335" s="1"/>
      <c r="M335" s="1"/>
      <c r="N335" s="1"/>
      <c r="O335" s="1"/>
      <c r="P335" s="1"/>
    </row>
    <row r="336" spans="1:16" ht="16.5">
      <c r="A336" s="1"/>
      <c r="B336" s="1"/>
      <c r="C336" s="1"/>
      <c r="D336" s="1"/>
      <c r="E336" s="1"/>
      <c r="F336" s="1"/>
      <c r="G336" s="1"/>
      <c r="H336" s="1"/>
      <c r="I336" s="1"/>
      <c r="J336" s="1"/>
      <c r="K336" s="1"/>
      <c r="L336" s="1"/>
      <c r="M336" s="1"/>
      <c r="N336" s="1"/>
      <c r="O336" s="1"/>
      <c r="P336" s="1"/>
    </row>
    <row r="337" spans="1:16" ht="16.5">
      <c r="A337" s="1"/>
      <c r="B337" s="1"/>
      <c r="C337" s="1"/>
      <c r="D337" s="1"/>
      <c r="E337" s="1"/>
      <c r="F337" s="1"/>
      <c r="G337" s="1"/>
      <c r="H337" s="1"/>
      <c r="I337" s="1"/>
      <c r="J337" s="1"/>
      <c r="K337" s="1"/>
      <c r="L337" s="1"/>
      <c r="M337" s="1"/>
      <c r="N337" s="1"/>
      <c r="O337" s="1"/>
      <c r="P337" s="1"/>
    </row>
    <row r="338" spans="1:16" ht="16.5">
      <c r="A338" s="1"/>
      <c r="B338" s="1"/>
      <c r="C338" s="1"/>
      <c r="D338" s="1"/>
      <c r="E338" s="1"/>
      <c r="F338" s="1"/>
      <c r="G338" s="1"/>
      <c r="H338" s="1"/>
      <c r="I338" s="1"/>
      <c r="J338" s="1"/>
      <c r="K338" s="1"/>
      <c r="L338" s="1"/>
      <c r="M338" s="1"/>
      <c r="N338" s="1"/>
      <c r="O338" s="1"/>
      <c r="P338" s="1"/>
    </row>
    <row r="339" spans="1:16" ht="16.5">
      <c r="A339" s="1"/>
      <c r="B339" s="1"/>
      <c r="C339" s="1"/>
      <c r="D339" s="1"/>
      <c r="E339" s="1"/>
      <c r="F339" s="1"/>
      <c r="G339" s="1"/>
      <c r="H339" s="1"/>
      <c r="I339" s="1"/>
      <c r="J339" s="1"/>
      <c r="K339" s="1"/>
      <c r="L339" s="1"/>
      <c r="M339" s="1"/>
      <c r="N339" s="1"/>
      <c r="O339" s="1"/>
      <c r="P339" s="1"/>
    </row>
    <row r="340" spans="1:16" ht="16.5">
      <c r="A340" s="1"/>
      <c r="B340" s="1"/>
      <c r="C340" s="1"/>
      <c r="D340" s="1"/>
      <c r="E340" s="1"/>
      <c r="F340" s="1"/>
      <c r="G340" s="1"/>
      <c r="H340" s="1"/>
      <c r="I340" s="1"/>
      <c r="J340" s="1"/>
      <c r="K340" s="1"/>
      <c r="L340" s="1"/>
      <c r="M340" s="1"/>
      <c r="N340" s="1"/>
      <c r="O340" s="1"/>
      <c r="P340" s="1"/>
    </row>
    <row r="341" spans="1:16" ht="16.5">
      <c r="A341" s="1"/>
      <c r="B341" s="1"/>
      <c r="C341" s="1"/>
      <c r="D341" s="1"/>
      <c r="E341" s="1"/>
      <c r="F341" s="1"/>
      <c r="G341" s="1"/>
      <c r="H341" s="1"/>
      <c r="I341" s="1"/>
      <c r="J341" s="1"/>
      <c r="K341" s="1"/>
      <c r="L341" s="1"/>
      <c r="M341" s="1"/>
      <c r="N341" s="1"/>
      <c r="O341" s="1"/>
      <c r="P341" s="1"/>
    </row>
    <row r="342" spans="1:16" ht="16.5">
      <c r="A342" s="1"/>
      <c r="B342" s="1"/>
      <c r="C342" s="1"/>
      <c r="D342" s="1"/>
      <c r="E342" s="1"/>
      <c r="F342" s="1"/>
      <c r="G342" s="1"/>
      <c r="H342" s="1"/>
      <c r="I342" s="1"/>
      <c r="J342" s="1"/>
      <c r="K342" s="1"/>
      <c r="L342" s="1"/>
      <c r="M342" s="1"/>
      <c r="N342" s="1"/>
      <c r="O342" s="1"/>
      <c r="P342" s="1"/>
    </row>
    <row r="343" spans="1:16" ht="16.5">
      <c r="A343" s="1"/>
      <c r="B343" s="1"/>
      <c r="C343" s="1"/>
      <c r="D343" s="1"/>
      <c r="E343" s="1"/>
      <c r="F343" s="1"/>
      <c r="G343" s="1"/>
      <c r="H343" s="1"/>
      <c r="I343" s="1"/>
      <c r="J343" s="1"/>
      <c r="K343" s="1"/>
      <c r="L343" s="1"/>
      <c r="M343" s="1"/>
      <c r="N343" s="1"/>
      <c r="O343" s="1"/>
      <c r="P343" s="1"/>
    </row>
    <row r="344" spans="1:16" ht="16.5">
      <c r="A344" s="1"/>
      <c r="B344" s="1"/>
      <c r="C344" s="1"/>
      <c r="D344" s="1"/>
      <c r="E344" s="1"/>
      <c r="F344" s="1"/>
      <c r="G344" s="1"/>
      <c r="H344" s="1"/>
      <c r="I344" s="1"/>
      <c r="J344" s="1"/>
      <c r="K344" s="1"/>
      <c r="L344" s="1"/>
      <c r="M344" s="1"/>
      <c r="N344" s="1"/>
      <c r="O344" s="1"/>
      <c r="P344" s="1"/>
    </row>
    <row r="345" spans="1:16" ht="16.5">
      <c r="A345" s="1"/>
      <c r="B345" s="1"/>
      <c r="C345" s="1"/>
      <c r="D345" s="1"/>
      <c r="E345" s="1"/>
      <c r="F345" s="1"/>
      <c r="G345" s="1"/>
      <c r="H345" s="1"/>
      <c r="I345" s="1"/>
      <c r="J345" s="1"/>
      <c r="K345" s="1"/>
      <c r="L345" s="1"/>
      <c r="M345" s="1"/>
      <c r="N345" s="1"/>
      <c r="O345" s="1"/>
      <c r="P345" s="1"/>
    </row>
    <row r="346" spans="1:16" ht="16.5">
      <c r="A346" s="1"/>
      <c r="B346" s="1"/>
      <c r="C346" s="1"/>
      <c r="D346" s="1"/>
      <c r="E346" s="1"/>
      <c r="F346" s="1"/>
      <c r="G346" s="1"/>
      <c r="H346" s="1"/>
      <c r="I346" s="1"/>
      <c r="J346" s="1"/>
      <c r="K346" s="1"/>
      <c r="L346" s="1"/>
      <c r="M346" s="1"/>
      <c r="N346" s="1"/>
      <c r="O346" s="1"/>
      <c r="P346" s="1"/>
    </row>
    <row r="347" spans="1:16" ht="16.5">
      <c r="A347" s="1"/>
      <c r="B347" s="1"/>
      <c r="C347" s="1"/>
      <c r="D347" s="1"/>
      <c r="E347" s="1"/>
      <c r="F347" s="1"/>
      <c r="G347" s="1"/>
      <c r="H347" s="1"/>
      <c r="I347" s="1"/>
      <c r="J347" s="1"/>
      <c r="K347" s="1"/>
      <c r="L347" s="1"/>
      <c r="M347" s="1"/>
      <c r="N347" s="1"/>
      <c r="O347" s="1"/>
      <c r="P347" s="1"/>
    </row>
    <row r="348" spans="1:16" ht="16.5">
      <c r="A348" s="1"/>
      <c r="B348" s="1"/>
      <c r="C348" s="1"/>
      <c r="D348" s="1"/>
      <c r="E348" s="1"/>
      <c r="F348" s="1"/>
      <c r="G348" s="1"/>
      <c r="H348" s="1"/>
      <c r="I348" s="1"/>
      <c r="J348" s="1"/>
      <c r="K348" s="1"/>
      <c r="L348" s="1"/>
      <c r="M348" s="1"/>
      <c r="N348" s="1"/>
      <c r="O348" s="1"/>
      <c r="P348" s="1"/>
    </row>
    <row r="349" spans="1:16" ht="16.5">
      <c r="A349" s="1"/>
      <c r="B349" s="1"/>
      <c r="C349" s="1"/>
      <c r="D349" s="1"/>
      <c r="E349" s="1"/>
      <c r="F349" s="1"/>
      <c r="G349" s="1"/>
      <c r="H349" s="1"/>
      <c r="I349" s="1"/>
      <c r="J349" s="1"/>
      <c r="K349" s="1"/>
      <c r="L349" s="1"/>
      <c r="M349" s="1"/>
      <c r="N349" s="1"/>
      <c r="O349" s="1"/>
      <c r="P349" s="1"/>
    </row>
    <row r="350" spans="1:16" ht="16.5">
      <c r="A350" s="1"/>
      <c r="B350" s="1"/>
      <c r="C350" s="1"/>
      <c r="D350" s="1"/>
      <c r="E350" s="1"/>
      <c r="F350" s="1"/>
      <c r="G350" s="1"/>
      <c r="H350" s="1"/>
      <c r="I350" s="1"/>
      <c r="J350" s="1"/>
      <c r="K350" s="1"/>
      <c r="L350" s="1"/>
      <c r="M350" s="1"/>
      <c r="N350" s="1"/>
      <c r="O350" s="1"/>
      <c r="P350" s="1"/>
    </row>
    <row r="351" spans="1:16" ht="16.5">
      <c r="A351" s="1"/>
      <c r="B351" s="1"/>
      <c r="C351" s="1"/>
      <c r="D351" s="1"/>
      <c r="E351" s="1"/>
      <c r="F351" s="1"/>
      <c r="G351" s="1"/>
      <c r="H351" s="1"/>
      <c r="I351" s="1"/>
      <c r="J351" s="1"/>
      <c r="K351" s="1"/>
      <c r="L351" s="1"/>
      <c r="M351" s="1"/>
      <c r="N351" s="1"/>
      <c r="O351" s="1"/>
      <c r="P351" s="1"/>
    </row>
    <row r="352" spans="1:16" ht="16.5">
      <c r="A352" s="1"/>
      <c r="B352" s="1"/>
      <c r="C352" s="1"/>
      <c r="D352" s="1"/>
      <c r="E352" s="1"/>
      <c r="F352" s="1"/>
      <c r="G352" s="1"/>
      <c r="H352" s="1"/>
      <c r="I352" s="1"/>
      <c r="J352" s="1"/>
      <c r="K352" s="1"/>
      <c r="L352" s="1"/>
      <c r="M352" s="1"/>
      <c r="N352" s="1"/>
      <c r="O352" s="1"/>
      <c r="P352" s="1"/>
    </row>
    <row r="353" spans="1:16" ht="16.5">
      <c r="A353" s="1"/>
      <c r="B353" s="1"/>
      <c r="C353" s="1"/>
      <c r="D353" s="1"/>
      <c r="E353" s="1"/>
      <c r="F353" s="1"/>
      <c r="G353" s="1"/>
      <c r="H353" s="1"/>
      <c r="I353" s="1"/>
      <c r="J353" s="1"/>
      <c r="K353" s="1"/>
      <c r="L353" s="1"/>
      <c r="M353" s="1"/>
      <c r="N353" s="1"/>
      <c r="O353" s="1"/>
      <c r="P353" s="1"/>
    </row>
    <row r="354" spans="1:16" ht="16.5">
      <c r="A354" s="1"/>
      <c r="B354" s="1"/>
      <c r="C354" s="1"/>
      <c r="D354" s="1"/>
      <c r="E354" s="1"/>
      <c r="F354" s="1"/>
      <c r="G354" s="1"/>
      <c r="H354" s="1"/>
      <c r="I354" s="1"/>
      <c r="J354" s="1"/>
      <c r="K354" s="1"/>
      <c r="L354" s="1"/>
      <c r="M354" s="1"/>
      <c r="N354" s="1"/>
      <c r="O354" s="1"/>
      <c r="P354" s="1"/>
    </row>
    <row r="355" spans="1:16" ht="16.5">
      <c r="A355" s="1"/>
      <c r="B355" s="1"/>
      <c r="C355" s="1"/>
      <c r="D355" s="1"/>
      <c r="E355" s="1"/>
      <c r="F355" s="1"/>
      <c r="G355" s="1"/>
      <c r="H355" s="1"/>
      <c r="I355" s="1"/>
      <c r="J355" s="1"/>
      <c r="K355" s="1"/>
      <c r="L355" s="1"/>
      <c r="M355" s="1"/>
      <c r="N355" s="1"/>
      <c r="O355" s="1"/>
      <c r="P355" s="1"/>
    </row>
    <row r="356" spans="1:16" ht="16.5">
      <c r="A356" s="1"/>
      <c r="B356" s="1"/>
      <c r="C356" s="1"/>
      <c r="D356" s="1"/>
      <c r="E356" s="1"/>
      <c r="F356" s="1"/>
      <c r="G356" s="1"/>
      <c r="H356" s="1"/>
      <c r="I356" s="1"/>
      <c r="J356" s="1"/>
      <c r="K356" s="1"/>
      <c r="L356" s="1"/>
      <c r="M356" s="1"/>
      <c r="N356" s="1"/>
      <c r="O356" s="1"/>
      <c r="P356" s="1"/>
    </row>
    <row r="357" spans="1:16" ht="16.5">
      <c r="A357" s="1"/>
      <c r="B357" s="1"/>
      <c r="C357" s="1"/>
      <c r="D357" s="1"/>
      <c r="E357" s="1"/>
      <c r="F357" s="1"/>
      <c r="G357" s="1"/>
      <c r="H357" s="1"/>
      <c r="I357" s="1"/>
      <c r="J357" s="1"/>
      <c r="K357" s="1"/>
      <c r="L357" s="1"/>
      <c r="M357" s="1"/>
      <c r="N357" s="1"/>
      <c r="O357" s="1"/>
      <c r="P357" s="1"/>
    </row>
    <row r="358" spans="1:16" ht="16.5">
      <c r="A358" s="1"/>
      <c r="B358" s="1"/>
      <c r="C358" s="1"/>
      <c r="D358" s="1"/>
      <c r="E358" s="1"/>
      <c r="F358" s="1"/>
      <c r="G358" s="1"/>
      <c r="H358" s="1"/>
      <c r="I358" s="1"/>
      <c r="J358" s="1"/>
      <c r="K358" s="1"/>
      <c r="L358" s="1"/>
      <c r="M358" s="1"/>
      <c r="N358" s="1"/>
      <c r="O358" s="1"/>
      <c r="P358" s="1"/>
    </row>
    <row r="359" spans="1:16" ht="16.5">
      <c r="A359" s="1"/>
      <c r="B359" s="1"/>
      <c r="C359" s="1"/>
      <c r="D359" s="1"/>
      <c r="E359" s="1"/>
      <c r="F359" s="1"/>
      <c r="G359" s="1"/>
      <c r="H359" s="1"/>
      <c r="I359" s="1"/>
      <c r="J359" s="1"/>
      <c r="K359" s="1"/>
      <c r="L359" s="1"/>
      <c r="M359" s="1"/>
      <c r="N359" s="1"/>
      <c r="O359" s="1"/>
      <c r="P359" s="1"/>
    </row>
    <row r="360" spans="1:16" ht="16.5">
      <c r="A360" s="1"/>
      <c r="B360" s="1"/>
      <c r="C360" s="1"/>
      <c r="D360" s="1"/>
      <c r="E360" s="1"/>
      <c r="F360" s="1"/>
      <c r="G360" s="1"/>
      <c r="H360" s="1"/>
      <c r="I360" s="1"/>
      <c r="J360" s="1"/>
      <c r="K360" s="1"/>
      <c r="L360" s="1"/>
      <c r="M360" s="1"/>
      <c r="N360" s="1"/>
      <c r="O360" s="1"/>
      <c r="P360" s="1"/>
    </row>
    <row r="361" spans="1:16" ht="16.5">
      <c r="A361" s="1"/>
      <c r="B361" s="1"/>
      <c r="C361" s="1"/>
      <c r="D361" s="1"/>
      <c r="E361" s="1"/>
      <c r="F361" s="1"/>
      <c r="G361" s="1"/>
      <c r="H361" s="1"/>
      <c r="I361" s="1"/>
      <c r="J361" s="1"/>
      <c r="K361" s="1"/>
      <c r="L361" s="1"/>
      <c r="M361" s="1"/>
      <c r="N361" s="1"/>
      <c r="O361" s="1"/>
      <c r="P361" s="1"/>
    </row>
    <row r="362" spans="1:16" ht="16.5">
      <c r="A362" s="1"/>
      <c r="B362" s="1"/>
      <c r="C362" s="1"/>
      <c r="D362" s="1"/>
      <c r="E362" s="1"/>
      <c r="F362" s="1"/>
      <c r="G362" s="1"/>
      <c r="H362" s="1"/>
      <c r="I362" s="1"/>
      <c r="J362" s="1"/>
      <c r="K362" s="1"/>
      <c r="L362" s="1"/>
      <c r="M362" s="1"/>
      <c r="N362" s="1"/>
      <c r="O362" s="1"/>
      <c r="P362" s="1"/>
    </row>
    <row r="363" spans="1:16" ht="16.5">
      <c r="A363" s="1"/>
      <c r="B363" s="1"/>
      <c r="C363" s="1"/>
      <c r="D363" s="1"/>
      <c r="E363" s="1"/>
      <c r="F363" s="1"/>
      <c r="G363" s="1"/>
      <c r="H363" s="1"/>
      <c r="I363" s="1"/>
      <c r="J363" s="1"/>
      <c r="K363" s="1"/>
      <c r="L363" s="1"/>
      <c r="M363" s="1"/>
      <c r="N363" s="1"/>
      <c r="O363" s="1"/>
      <c r="P363" s="1"/>
    </row>
    <row r="364" spans="1:16" ht="16.5">
      <c r="A364" s="1"/>
      <c r="B364" s="1"/>
      <c r="C364" s="1"/>
      <c r="D364" s="1"/>
      <c r="E364" s="1"/>
      <c r="F364" s="1"/>
      <c r="G364" s="1"/>
      <c r="H364" s="1"/>
      <c r="I364" s="1"/>
      <c r="J364" s="1"/>
      <c r="K364" s="1"/>
      <c r="L364" s="1"/>
      <c r="M364" s="1"/>
      <c r="N364" s="1"/>
      <c r="O364" s="1"/>
      <c r="P364" s="1"/>
    </row>
    <row r="365" spans="1:16" ht="16.5">
      <c r="A365" s="1"/>
      <c r="B365" s="1"/>
      <c r="C365" s="1"/>
      <c r="D365" s="1"/>
      <c r="E365" s="1"/>
      <c r="F365" s="1"/>
      <c r="G365" s="1"/>
      <c r="H365" s="1"/>
      <c r="I365" s="1"/>
      <c r="J365" s="1"/>
      <c r="K365" s="1"/>
      <c r="L365" s="1"/>
      <c r="M365" s="1"/>
      <c r="N365" s="1"/>
      <c r="O365" s="1"/>
      <c r="P365" s="1"/>
    </row>
    <row r="366" spans="1:16" ht="16.5">
      <c r="A366" s="1"/>
      <c r="B366" s="1"/>
      <c r="C366" s="1"/>
      <c r="D366" s="1"/>
      <c r="E366" s="1"/>
      <c r="F366" s="1"/>
      <c r="G366" s="1"/>
      <c r="H366" s="1"/>
      <c r="I366" s="1"/>
      <c r="J366" s="1"/>
      <c r="K366" s="1"/>
      <c r="L366" s="1"/>
      <c r="M366" s="1"/>
      <c r="N366" s="1"/>
      <c r="O366" s="1"/>
      <c r="P366" s="1"/>
    </row>
    <row r="367" spans="1:16" ht="16.5">
      <c r="A367" s="1"/>
      <c r="B367" s="1"/>
      <c r="C367" s="1"/>
      <c r="D367" s="1"/>
      <c r="E367" s="1"/>
      <c r="F367" s="1"/>
      <c r="G367" s="1"/>
      <c r="H367" s="1"/>
      <c r="I367" s="1"/>
      <c r="J367" s="1"/>
      <c r="K367" s="1"/>
      <c r="L367" s="1"/>
      <c r="M367" s="1"/>
      <c r="N367" s="1"/>
      <c r="O367" s="1"/>
      <c r="P367" s="1"/>
    </row>
    <row r="368" spans="1:16" ht="16.5">
      <c r="A368" s="1"/>
      <c r="B368" s="1"/>
      <c r="C368" s="1"/>
      <c r="D368" s="1"/>
      <c r="E368" s="1"/>
      <c r="F368" s="1"/>
      <c r="G368" s="1"/>
      <c r="H368" s="1"/>
      <c r="I368" s="1"/>
      <c r="J368" s="1"/>
      <c r="K368" s="1"/>
      <c r="L368" s="1"/>
      <c r="M368" s="1"/>
      <c r="N368" s="1"/>
      <c r="O368" s="1"/>
      <c r="P368" s="1"/>
    </row>
    <row r="369" spans="1:16" ht="16.5">
      <c r="A369" s="1"/>
      <c r="B369" s="1"/>
      <c r="C369" s="1"/>
      <c r="D369" s="1"/>
      <c r="E369" s="1"/>
      <c r="F369" s="1"/>
      <c r="G369" s="1"/>
      <c r="H369" s="1"/>
      <c r="I369" s="1"/>
      <c r="J369" s="1"/>
      <c r="K369" s="1"/>
      <c r="L369" s="1"/>
      <c r="M369" s="1"/>
      <c r="N369" s="1"/>
      <c r="O369" s="1"/>
      <c r="P369" s="1"/>
    </row>
    <row r="370" spans="1:16" ht="16.5">
      <c r="A370" s="1"/>
      <c r="B370" s="1"/>
      <c r="C370" s="1"/>
      <c r="D370" s="1"/>
      <c r="E370" s="1"/>
      <c r="F370" s="1"/>
      <c r="G370" s="1"/>
      <c r="H370" s="1"/>
      <c r="I370" s="1"/>
      <c r="J370" s="1"/>
      <c r="K370" s="1"/>
      <c r="L370" s="1"/>
      <c r="M370" s="1"/>
      <c r="N370" s="1"/>
      <c r="O370" s="1"/>
      <c r="P370" s="1"/>
    </row>
    <row r="371" spans="1:16" ht="16.5">
      <c r="A371" s="1"/>
      <c r="B371" s="1"/>
      <c r="C371" s="1"/>
      <c r="D371" s="1"/>
      <c r="E371" s="1"/>
      <c r="F371" s="1"/>
      <c r="G371" s="1"/>
      <c r="H371" s="1"/>
      <c r="I371" s="1"/>
      <c r="J371" s="1"/>
      <c r="K371" s="1"/>
      <c r="L371" s="1"/>
      <c r="M371" s="1"/>
      <c r="N371" s="1"/>
      <c r="O371" s="1"/>
      <c r="P371" s="1"/>
    </row>
    <row r="372" spans="1:16" ht="16.5">
      <c r="A372" s="1"/>
      <c r="B372" s="1"/>
      <c r="C372" s="1"/>
      <c r="D372" s="1"/>
      <c r="E372" s="1"/>
      <c r="F372" s="1"/>
      <c r="G372" s="1"/>
      <c r="H372" s="1"/>
      <c r="I372" s="1"/>
      <c r="J372" s="1"/>
      <c r="K372" s="1"/>
      <c r="L372" s="1"/>
      <c r="M372" s="1"/>
      <c r="N372" s="1"/>
      <c r="O372" s="1"/>
      <c r="P372" s="1"/>
    </row>
    <row r="373" spans="1:16" ht="16.5">
      <c r="A373" s="1"/>
      <c r="B373" s="1"/>
      <c r="C373" s="1"/>
      <c r="D373" s="1"/>
      <c r="E373" s="1"/>
      <c r="F373" s="1"/>
      <c r="G373" s="1"/>
      <c r="H373" s="1"/>
      <c r="I373" s="1"/>
      <c r="J373" s="1"/>
      <c r="K373" s="1"/>
      <c r="L373" s="1"/>
      <c r="M373" s="1"/>
      <c r="N373" s="1"/>
      <c r="O373" s="1"/>
      <c r="P373" s="1"/>
    </row>
    <row r="374" spans="1:16" ht="16.5">
      <c r="A374" s="1"/>
      <c r="B374" s="1"/>
      <c r="C374" s="1"/>
      <c r="D374" s="1"/>
      <c r="E374" s="1"/>
      <c r="F374" s="1"/>
      <c r="G374" s="1"/>
      <c r="H374" s="1"/>
      <c r="I374" s="1"/>
      <c r="J374" s="1"/>
      <c r="K374" s="1"/>
      <c r="L374" s="1"/>
      <c r="M374" s="1"/>
      <c r="N374" s="1"/>
      <c r="O374" s="1"/>
      <c r="P374" s="1"/>
    </row>
    <row r="375" spans="1:16" ht="16.5">
      <c r="A375" s="1"/>
      <c r="B375" s="1"/>
      <c r="C375" s="1"/>
      <c r="D375" s="1"/>
      <c r="E375" s="1"/>
      <c r="F375" s="1"/>
      <c r="G375" s="1"/>
      <c r="H375" s="1"/>
      <c r="I375" s="1"/>
      <c r="J375" s="1"/>
      <c r="K375" s="1"/>
      <c r="L375" s="1"/>
      <c r="M375" s="1"/>
      <c r="N375" s="1"/>
      <c r="O375" s="1"/>
      <c r="P375" s="1"/>
    </row>
    <row r="376" spans="1:16" ht="16.5">
      <c r="A376" s="1"/>
      <c r="B376" s="1"/>
      <c r="C376" s="1"/>
      <c r="D376" s="1"/>
      <c r="E376" s="1"/>
      <c r="F376" s="1"/>
      <c r="G376" s="1"/>
      <c r="H376" s="1"/>
      <c r="I376" s="1"/>
      <c r="J376" s="1"/>
      <c r="K376" s="1"/>
      <c r="L376" s="1"/>
      <c r="M376" s="1"/>
      <c r="N376" s="1"/>
      <c r="O376" s="1"/>
      <c r="P376" s="1"/>
    </row>
    <row r="377" spans="1:16" ht="16.5">
      <c r="A377" s="1"/>
      <c r="B377" s="1"/>
      <c r="C377" s="1"/>
      <c r="D377" s="1"/>
      <c r="E377" s="1"/>
      <c r="F377" s="1"/>
      <c r="G377" s="1"/>
      <c r="H377" s="1"/>
      <c r="I377" s="1"/>
      <c r="J377" s="1"/>
      <c r="K377" s="1"/>
      <c r="L377" s="1"/>
      <c r="M377" s="1"/>
      <c r="N377" s="1"/>
      <c r="O377" s="1"/>
      <c r="P377" s="1"/>
    </row>
    <row r="378" spans="1:16" ht="16.5">
      <c r="A378" s="1"/>
      <c r="B378" s="1"/>
      <c r="C378" s="1"/>
      <c r="D378" s="1"/>
      <c r="E378" s="1"/>
      <c r="F378" s="1"/>
      <c r="G378" s="1"/>
      <c r="H378" s="1"/>
      <c r="I378" s="1"/>
      <c r="J378" s="1"/>
      <c r="K378" s="1"/>
      <c r="L378" s="1"/>
      <c r="M378" s="1"/>
      <c r="N378" s="1"/>
      <c r="O378" s="1"/>
      <c r="P378" s="1"/>
    </row>
    <row r="379" spans="1:16" ht="16.5">
      <c r="A379" s="1"/>
      <c r="B379" s="1"/>
      <c r="C379" s="1"/>
      <c r="D379" s="1"/>
      <c r="E379" s="1"/>
      <c r="F379" s="1"/>
      <c r="G379" s="1"/>
      <c r="H379" s="1"/>
      <c r="I379" s="1"/>
      <c r="J379" s="1"/>
      <c r="K379" s="1"/>
      <c r="L379" s="1"/>
      <c r="M379" s="1"/>
      <c r="N379" s="1"/>
      <c r="O379" s="1"/>
      <c r="P379" s="1"/>
    </row>
    <row r="380" spans="1:16" ht="16.5">
      <c r="A380" s="1"/>
      <c r="B380" s="1"/>
      <c r="C380" s="1"/>
      <c r="D380" s="1"/>
      <c r="E380" s="1"/>
      <c r="F380" s="1"/>
      <c r="G380" s="1"/>
      <c r="H380" s="1"/>
      <c r="I380" s="1"/>
      <c r="J380" s="1"/>
      <c r="K380" s="1"/>
      <c r="L380" s="1"/>
      <c r="M380" s="1"/>
      <c r="N380" s="1"/>
      <c r="O380" s="1"/>
      <c r="P380" s="1"/>
    </row>
    <row r="381" spans="1:16" ht="16.5">
      <c r="A381" s="1"/>
      <c r="B381" s="1"/>
      <c r="C381" s="1"/>
      <c r="D381" s="1"/>
      <c r="E381" s="1"/>
      <c r="F381" s="1"/>
      <c r="G381" s="1"/>
      <c r="H381" s="1"/>
      <c r="I381" s="1"/>
      <c r="J381" s="1"/>
      <c r="K381" s="1"/>
      <c r="L381" s="1"/>
      <c r="M381" s="1"/>
      <c r="N381" s="1"/>
      <c r="O381" s="1"/>
      <c r="P381" s="1"/>
    </row>
    <row r="382" spans="1:16" ht="16.5">
      <c r="A382" s="1"/>
      <c r="B382" s="1"/>
      <c r="C382" s="1"/>
      <c r="D382" s="1"/>
      <c r="E382" s="1"/>
      <c r="F382" s="1"/>
      <c r="G382" s="1"/>
      <c r="H382" s="1"/>
      <c r="I382" s="1"/>
      <c r="J382" s="1"/>
      <c r="K382" s="1"/>
      <c r="L382" s="1"/>
      <c r="M382" s="1"/>
      <c r="N382" s="1"/>
      <c r="O382" s="1"/>
      <c r="P382" s="1"/>
    </row>
    <row r="383" spans="1:16" ht="16.5">
      <c r="A383" s="1"/>
      <c r="B383" s="1"/>
      <c r="C383" s="1"/>
      <c r="D383" s="1"/>
      <c r="E383" s="1"/>
      <c r="F383" s="1"/>
      <c r="G383" s="1"/>
      <c r="H383" s="1"/>
      <c r="I383" s="1"/>
      <c r="J383" s="1"/>
      <c r="K383" s="1"/>
      <c r="L383" s="1"/>
      <c r="M383" s="1"/>
      <c r="N383" s="1"/>
      <c r="O383" s="1"/>
      <c r="P383" s="1"/>
    </row>
    <row r="384" spans="1:16" ht="16.5">
      <c r="A384" s="1"/>
      <c r="B384" s="1"/>
      <c r="C384" s="1"/>
      <c r="D384" s="1"/>
      <c r="E384" s="1"/>
      <c r="F384" s="1"/>
      <c r="G384" s="1"/>
      <c r="H384" s="1"/>
      <c r="I384" s="1"/>
      <c r="J384" s="1"/>
      <c r="K384" s="1"/>
      <c r="L384" s="1"/>
      <c r="M384" s="1"/>
      <c r="N384" s="1"/>
      <c r="O384" s="1"/>
      <c r="P384" s="1"/>
    </row>
    <row r="385" spans="1:16" ht="16.5">
      <c r="A385" s="1"/>
      <c r="B385" s="1"/>
      <c r="C385" s="1"/>
      <c r="D385" s="1"/>
      <c r="E385" s="1"/>
      <c r="F385" s="1"/>
      <c r="G385" s="1"/>
      <c r="H385" s="1"/>
      <c r="I385" s="1"/>
      <c r="J385" s="1"/>
      <c r="K385" s="1"/>
      <c r="L385" s="1"/>
      <c r="M385" s="1"/>
      <c r="N385" s="1"/>
      <c r="O385" s="1"/>
      <c r="P385" s="1"/>
    </row>
    <row r="386" spans="1:16" ht="16.5">
      <c r="A386" s="1"/>
      <c r="B386" s="1"/>
      <c r="C386" s="1"/>
      <c r="D386" s="1"/>
      <c r="E386" s="1"/>
      <c r="F386" s="1"/>
      <c r="G386" s="1"/>
      <c r="H386" s="1"/>
      <c r="I386" s="1"/>
      <c r="J386" s="1"/>
      <c r="K386" s="1"/>
      <c r="L386" s="1"/>
      <c r="M386" s="1"/>
      <c r="N386" s="1"/>
      <c r="O386" s="1"/>
      <c r="P386" s="1"/>
    </row>
    <row r="387" spans="1:16" ht="16.5">
      <c r="A387" s="1"/>
      <c r="B387" s="1"/>
      <c r="C387" s="1"/>
      <c r="D387" s="1"/>
      <c r="E387" s="1"/>
      <c r="F387" s="1"/>
      <c r="G387" s="1"/>
      <c r="H387" s="1"/>
      <c r="I387" s="1"/>
      <c r="J387" s="1"/>
      <c r="K387" s="1"/>
      <c r="L387" s="1"/>
      <c r="M387" s="1"/>
      <c r="N387" s="1"/>
      <c r="O387" s="1"/>
      <c r="P387" s="1"/>
    </row>
    <row r="388" spans="1:16" ht="16.5">
      <c r="A388" s="1"/>
      <c r="B388" s="1"/>
      <c r="C388" s="1"/>
      <c r="D388" s="1"/>
      <c r="E388" s="1"/>
      <c r="F388" s="1"/>
      <c r="G388" s="1"/>
      <c r="H388" s="1"/>
      <c r="I388" s="1"/>
      <c r="J388" s="1"/>
      <c r="K388" s="1"/>
      <c r="L388" s="1"/>
      <c r="M388" s="1"/>
      <c r="N388" s="1"/>
      <c r="O388" s="1"/>
      <c r="P388" s="1"/>
    </row>
    <row r="389" spans="1:16" ht="16.5">
      <c r="A389" s="1"/>
      <c r="B389" s="1"/>
      <c r="C389" s="1"/>
      <c r="D389" s="1"/>
      <c r="E389" s="1"/>
      <c r="F389" s="1"/>
      <c r="G389" s="1"/>
      <c r="H389" s="1"/>
      <c r="I389" s="1"/>
      <c r="J389" s="1"/>
      <c r="K389" s="1"/>
      <c r="L389" s="1"/>
      <c r="M389" s="1"/>
      <c r="N389" s="1"/>
      <c r="O389" s="1"/>
      <c r="P389" s="1"/>
    </row>
    <row r="390" spans="1:16" ht="16.5">
      <c r="A390" s="1"/>
      <c r="B390" s="1"/>
      <c r="C390" s="1"/>
      <c r="D390" s="1"/>
      <c r="E390" s="1"/>
      <c r="F390" s="1"/>
      <c r="G390" s="1"/>
      <c r="H390" s="1"/>
      <c r="I390" s="1"/>
      <c r="J390" s="1"/>
      <c r="K390" s="1"/>
      <c r="L390" s="1"/>
      <c r="M390" s="1"/>
      <c r="N390" s="1"/>
      <c r="O390" s="1"/>
      <c r="P390" s="1"/>
    </row>
    <row r="391" spans="1:16" ht="16.5">
      <c r="A391" s="1"/>
      <c r="B391" s="1"/>
      <c r="C391" s="1"/>
      <c r="D391" s="1"/>
      <c r="E391" s="1"/>
      <c r="F391" s="1"/>
      <c r="G391" s="1"/>
      <c r="H391" s="1"/>
      <c r="I391" s="1"/>
      <c r="J391" s="1"/>
      <c r="K391" s="1"/>
      <c r="L391" s="1"/>
      <c r="M391" s="1"/>
      <c r="N391" s="1"/>
      <c r="O391" s="1"/>
      <c r="P391" s="1"/>
    </row>
    <row r="392" spans="1:16" ht="16.5">
      <c r="A392" s="1"/>
      <c r="B392" s="1"/>
      <c r="C392" s="1"/>
      <c r="D392" s="1"/>
      <c r="E392" s="1"/>
      <c r="F392" s="1"/>
      <c r="G392" s="1"/>
      <c r="H392" s="1"/>
      <c r="I392" s="1"/>
      <c r="J392" s="1"/>
      <c r="K392" s="1"/>
      <c r="L392" s="1"/>
      <c r="M392" s="1"/>
      <c r="N392" s="1"/>
      <c r="O392" s="1"/>
      <c r="P392" s="1"/>
    </row>
    <row r="393" spans="1:16" ht="16.5">
      <c r="A393" s="1"/>
      <c r="B393" s="1"/>
      <c r="C393" s="1"/>
      <c r="D393" s="1"/>
      <c r="E393" s="1"/>
      <c r="F393" s="1"/>
      <c r="G393" s="1"/>
      <c r="H393" s="1"/>
      <c r="I393" s="1"/>
      <c r="J393" s="1"/>
      <c r="K393" s="1"/>
      <c r="L393" s="1"/>
      <c r="M393" s="1"/>
      <c r="N393" s="1"/>
      <c r="O393" s="1"/>
      <c r="P393" s="1"/>
    </row>
    <row r="394" spans="1:16" ht="16.5">
      <c r="A394" s="1"/>
      <c r="B394" s="1"/>
      <c r="C394" s="1"/>
      <c r="D394" s="1"/>
      <c r="E394" s="1"/>
      <c r="F394" s="1"/>
      <c r="G394" s="1"/>
      <c r="H394" s="1"/>
      <c r="I394" s="1"/>
      <c r="J394" s="1"/>
      <c r="K394" s="1"/>
      <c r="L394" s="1"/>
      <c r="M394" s="1"/>
      <c r="N394" s="1"/>
      <c r="O394" s="1"/>
      <c r="P394" s="1"/>
    </row>
    <row r="395" spans="1:16" ht="16.5">
      <c r="A395" s="1"/>
      <c r="B395" s="1"/>
      <c r="C395" s="1"/>
      <c r="D395" s="1"/>
      <c r="E395" s="1"/>
      <c r="F395" s="1"/>
      <c r="G395" s="1"/>
      <c r="H395" s="1"/>
      <c r="I395" s="1"/>
      <c r="J395" s="1"/>
      <c r="K395" s="1"/>
      <c r="L395" s="1"/>
      <c r="M395" s="1"/>
      <c r="N395" s="1"/>
      <c r="O395" s="1"/>
      <c r="P395" s="1"/>
    </row>
    <row r="396" spans="1:16" ht="16.5">
      <c r="A396" s="1"/>
      <c r="B396" s="1"/>
      <c r="C396" s="1"/>
      <c r="D396" s="1"/>
      <c r="E396" s="1"/>
      <c r="F396" s="1"/>
      <c r="G396" s="1"/>
      <c r="H396" s="1"/>
      <c r="I396" s="1"/>
      <c r="J396" s="1"/>
      <c r="K396" s="1"/>
      <c r="L396" s="1"/>
      <c r="M396" s="1"/>
      <c r="N396" s="1"/>
      <c r="O396" s="1"/>
      <c r="P396" s="1"/>
    </row>
    <row r="397" spans="1:16" ht="16.5">
      <c r="A397" s="1"/>
      <c r="B397" s="1"/>
      <c r="C397" s="1"/>
      <c r="D397" s="1"/>
      <c r="E397" s="1"/>
      <c r="F397" s="1"/>
      <c r="G397" s="1"/>
      <c r="H397" s="1"/>
      <c r="I397" s="1"/>
      <c r="J397" s="1"/>
      <c r="K397" s="1"/>
      <c r="L397" s="1"/>
      <c r="M397" s="1"/>
      <c r="N397" s="1"/>
      <c r="O397" s="1"/>
      <c r="P397" s="1"/>
    </row>
    <row r="398" spans="1:16" ht="16.5">
      <c r="A398" s="1"/>
      <c r="B398" s="1"/>
      <c r="C398" s="1"/>
      <c r="D398" s="1"/>
      <c r="E398" s="1"/>
      <c r="F398" s="1"/>
      <c r="G398" s="1"/>
      <c r="H398" s="1"/>
      <c r="I398" s="1"/>
      <c r="J398" s="1"/>
      <c r="K398" s="1"/>
      <c r="L398" s="1"/>
      <c r="M398" s="1"/>
      <c r="N398" s="1"/>
      <c r="O398" s="1"/>
      <c r="P398" s="1"/>
    </row>
    <row r="399" spans="1:16" ht="16.5">
      <c r="A399" s="1"/>
      <c r="B399" s="1"/>
      <c r="C399" s="1"/>
      <c r="D399" s="1"/>
      <c r="E399" s="1"/>
      <c r="F399" s="1"/>
      <c r="G399" s="1"/>
      <c r="H399" s="1"/>
      <c r="I399" s="1"/>
      <c r="J399" s="1"/>
      <c r="K399" s="1"/>
      <c r="L399" s="1"/>
      <c r="M399" s="1"/>
      <c r="N399" s="1"/>
      <c r="O399" s="1"/>
      <c r="P399" s="1"/>
    </row>
    <row r="400" spans="1:16" ht="16.5">
      <c r="A400" s="1"/>
      <c r="B400" s="1"/>
      <c r="C400" s="1"/>
      <c r="D400" s="1"/>
      <c r="E400" s="1"/>
      <c r="F400" s="1"/>
      <c r="G400" s="1"/>
      <c r="H400" s="1"/>
      <c r="I400" s="1"/>
      <c r="J400" s="1"/>
      <c r="K400" s="1"/>
      <c r="L400" s="1"/>
      <c r="M400" s="1"/>
      <c r="N400" s="1"/>
      <c r="O400" s="1"/>
      <c r="P400" s="1"/>
    </row>
    <row r="401" spans="1:16" ht="16.5">
      <c r="A401" s="1"/>
      <c r="B401" s="1"/>
      <c r="C401" s="1"/>
      <c r="D401" s="1"/>
      <c r="E401" s="1"/>
      <c r="F401" s="1"/>
      <c r="G401" s="1"/>
      <c r="H401" s="1"/>
      <c r="I401" s="1"/>
      <c r="J401" s="1"/>
      <c r="K401" s="1"/>
      <c r="L401" s="1"/>
      <c r="M401" s="1"/>
      <c r="N401" s="1"/>
      <c r="O401" s="1"/>
      <c r="P401" s="1"/>
    </row>
    <row r="402" spans="1:16" ht="16.5">
      <c r="A402" s="1"/>
      <c r="B402" s="1"/>
      <c r="C402" s="1"/>
      <c r="D402" s="1"/>
      <c r="E402" s="1"/>
      <c r="F402" s="1"/>
      <c r="G402" s="1"/>
      <c r="H402" s="1"/>
      <c r="I402" s="1"/>
      <c r="J402" s="1"/>
      <c r="K402" s="1"/>
      <c r="L402" s="1"/>
      <c r="M402" s="1"/>
      <c r="N402" s="1"/>
      <c r="O402" s="1"/>
      <c r="P402" s="1"/>
    </row>
    <row r="403" spans="1:16" ht="16.5">
      <c r="A403" s="1"/>
      <c r="B403" s="1"/>
      <c r="C403" s="1"/>
      <c r="D403" s="1"/>
      <c r="E403" s="1"/>
      <c r="F403" s="1"/>
      <c r="G403" s="1"/>
      <c r="H403" s="1"/>
      <c r="I403" s="1"/>
      <c r="J403" s="1"/>
      <c r="K403" s="1"/>
      <c r="L403" s="1"/>
      <c r="M403" s="1"/>
      <c r="N403" s="1"/>
      <c r="O403" s="1"/>
      <c r="P403" s="1"/>
    </row>
    <row r="404" spans="1:16" ht="16.5">
      <c r="A404" s="1"/>
      <c r="B404" s="1"/>
      <c r="C404" s="1"/>
      <c r="D404" s="1"/>
      <c r="E404" s="1"/>
      <c r="F404" s="1"/>
      <c r="G404" s="1"/>
      <c r="H404" s="1"/>
      <c r="I404" s="1"/>
      <c r="J404" s="1"/>
      <c r="K404" s="1"/>
      <c r="L404" s="1"/>
      <c r="M404" s="1"/>
      <c r="N404" s="1"/>
      <c r="O404" s="1"/>
      <c r="P404" s="1"/>
    </row>
    <row r="405" spans="1:16" ht="16.5">
      <c r="A405" s="1"/>
      <c r="B405" s="1"/>
      <c r="C405" s="1"/>
      <c r="D405" s="1"/>
      <c r="E405" s="1"/>
      <c r="F405" s="1"/>
      <c r="G405" s="1"/>
      <c r="H405" s="1"/>
      <c r="I405" s="1"/>
      <c r="J405" s="1"/>
      <c r="K405" s="1"/>
      <c r="L405" s="1"/>
      <c r="M405" s="1"/>
      <c r="N405" s="1"/>
      <c r="O405" s="1"/>
      <c r="P405" s="1"/>
    </row>
    <row r="406" spans="1:16" ht="16.5">
      <c r="A406" s="1"/>
      <c r="B406" s="1"/>
      <c r="C406" s="1"/>
      <c r="D406" s="1"/>
      <c r="E406" s="1"/>
      <c r="F406" s="1"/>
      <c r="G406" s="1"/>
      <c r="H406" s="1"/>
      <c r="I406" s="1"/>
      <c r="J406" s="1"/>
      <c r="K406" s="1"/>
      <c r="L406" s="1"/>
      <c r="M406" s="1"/>
      <c r="N406" s="1"/>
      <c r="O406" s="1"/>
      <c r="P406" s="1"/>
    </row>
    <row r="407" spans="1:16" ht="16.5">
      <c r="A407" s="1"/>
      <c r="B407" s="1"/>
      <c r="C407" s="1"/>
      <c r="D407" s="1"/>
      <c r="E407" s="1"/>
      <c r="F407" s="1"/>
      <c r="G407" s="1"/>
      <c r="H407" s="1"/>
      <c r="I407" s="1"/>
      <c r="J407" s="1"/>
      <c r="K407" s="1"/>
      <c r="L407" s="1"/>
      <c r="M407" s="1"/>
      <c r="N407" s="1"/>
      <c r="O407" s="1"/>
      <c r="P407" s="1"/>
    </row>
    <row r="408" spans="1:16" ht="16.5">
      <c r="A408" s="1"/>
      <c r="B408" s="1"/>
      <c r="C408" s="1"/>
      <c r="D408" s="1"/>
      <c r="E408" s="1"/>
      <c r="F408" s="1"/>
      <c r="G408" s="1"/>
      <c r="H408" s="1"/>
      <c r="I408" s="1"/>
      <c r="J408" s="1"/>
      <c r="K408" s="1"/>
      <c r="L408" s="1"/>
      <c r="M408" s="1"/>
      <c r="N408" s="1"/>
      <c r="O408" s="1"/>
      <c r="P408" s="1"/>
    </row>
    <row r="409" spans="1:16" ht="16.5">
      <c r="A409" s="1"/>
      <c r="B409" s="1"/>
      <c r="C409" s="1"/>
      <c r="D409" s="1"/>
      <c r="E409" s="1"/>
      <c r="F409" s="1"/>
      <c r="G409" s="1"/>
      <c r="H409" s="1"/>
      <c r="I409" s="1"/>
      <c r="J409" s="1"/>
      <c r="K409" s="1"/>
      <c r="L409" s="1"/>
      <c r="M409" s="1"/>
      <c r="N409" s="1"/>
      <c r="O409" s="1"/>
      <c r="P409" s="1"/>
    </row>
    <row r="410" spans="1:16" ht="16.5">
      <c r="A410" s="1"/>
      <c r="B410" s="1"/>
      <c r="C410" s="1"/>
      <c r="D410" s="1"/>
      <c r="E410" s="1"/>
      <c r="F410" s="1"/>
      <c r="G410" s="1"/>
      <c r="H410" s="1"/>
      <c r="I410" s="1"/>
      <c r="J410" s="1"/>
      <c r="K410" s="1"/>
      <c r="L410" s="1"/>
      <c r="M410" s="1"/>
      <c r="N410" s="1"/>
      <c r="O410" s="1"/>
      <c r="P410" s="1"/>
    </row>
    <row r="411" spans="1:16" ht="16.5">
      <c r="A411" s="1"/>
      <c r="B411" s="1"/>
      <c r="C411" s="1"/>
      <c r="D411" s="1"/>
      <c r="E411" s="1"/>
      <c r="F411" s="1"/>
      <c r="G411" s="1"/>
      <c r="H411" s="1"/>
      <c r="I411" s="1"/>
      <c r="J411" s="1"/>
      <c r="K411" s="1"/>
      <c r="L411" s="1"/>
      <c r="M411" s="1"/>
      <c r="N411" s="1"/>
      <c r="O411" s="1"/>
      <c r="P411" s="1"/>
    </row>
    <row r="412" spans="1:16" ht="16.5">
      <c r="A412" s="1"/>
      <c r="B412" s="1"/>
      <c r="C412" s="1"/>
      <c r="D412" s="1"/>
      <c r="E412" s="1"/>
      <c r="F412" s="1"/>
      <c r="G412" s="1"/>
      <c r="H412" s="1"/>
      <c r="I412" s="1"/>
      <c r="J412" s="1"/>
      <c r="K412" s="1"/>
      <c r="L412" s="1"/>
      <c r="M412" s="1"/>
      <c r="N412" s="1"/>
      <c r="O412" s="1"/>
      <c r="P412" s="1"/>
    </row>
    <row r="413" spans="1:16" ht="16.5">
      <c r="A413" s="1"/>
      <c r="B413" s="1"/>
      <c r="C413" s="1"/>
      <c r="D413" s="1"/>
      <c r="E413" s="1"/>
      <c r="F413" s="1"/>
      <c r="G413" s="1"/>
      <c r="H413" s="1"/>
      <c r="I413" s="1"/>
      <c r="J413" s="1"/>
      <c r="K413" s="1"/>
      <c r="L413" s="1"/>
      <c r="M413" s="1"/>
      <c r="N413" s="1"/>
      <c r="O413" s="1"/>
      <c r="P413" s="1"/>
    </row>
    <row r="414" spans="1:16" ht="16.5">
      <c r="A414" s="1"/>
      <c r="B414" s="1"/>
      <c r="C414" s="1"/>
      <c r="D414" s="1"/>
      <c r="E414" s="1"/>
      <c r="F414" s="1"/>
      <c r="G414" s="1"/>
      <c r="H414" s="1"/>
      <c r="I414" s="1"/>
      <c r="J414" s="1"/>
      <c r="K414" s="1"/>
      <c r="L414" s="1"/>
      <c r="M414" s="1"/>
      <c r="N414" s="1"/>
      <c r="O414" s="1"/>
      <c r="P414" s="1"/>
    </row>
    <row r="415" spans="1:16" ht="16.5">
      <c r="A415" s="1"/>
      <c r="B415" s="1"/>
      <c r="C415" s="1"/>
      <c r="D415" s="1"/>
      <c r="E415" s="1"/>
      <c r="F415" s="1"/>
      <c r="G415" s="1"/>
      <c r="H415" s="1"/>
      <c r="I415" s="1"/>
      <c r="J415" s="1"/>
      <c r="K415" s="1"/>
      <c r="L415" s="1"/>
      <c r="M415" s="1"/>
      <c r="N415" s="1"/>
      <c r="O415" s="1"/>
      <c r="P415" s="1"/>
    </row>
    <row r="416" spans="1:16" ht="16.5">
      <c r="A416" s="1"/>
      <c r="B416" s="1"/>
      <c r="C416" s="1"/>
      <c r="D416" s="1"/>
      <c r="E416" s="1"/>
      <c r="F416" s="1"/>
      <c r="G416" s="1"/>
      <c r="H416" s="1"/>
      <c r="I416" s="1"/>
      <c r="J416" s="1"/>
      <c r="K416" s="1"/>
      <c r="L416" s="1"/>
      <c r="M416" s="1"/>
      <c r="N416" s="1"/>
      <c r="O416" s="1"/>
      <c r="P416" s="1"/>
    </row>
    <row r="417" spans="1:16" ht="16.5">
      <c r="A417" s="1"/>
      <c r="B417" s="1"/>
      <c r="C417" s="1"/>
      <c r="D417" s="1"/>
      <c r="E417" s="1"/>
      <c r="F417" s="1"/>
      <c r="G417" s="1"/>
      <c r="H417" s="1"/>
      <c r="I417" s="1"/>
      <c r="J417" s="1"/>
      <c r="K417" s="1"/>
      <c r="L417" s="1"/>
      <c r="M417" s="1"/>
      <c r="N417" s="1"/>
      <c r="O417" s="1"/>
      <c r="P417" s="1"/>
    </row>
    <row r="418" spans="1:16" ht="16.5">
      <c r="A418" s="1"/>
      <c r="B418" s="1"/>
      <c r="C418" s="1"/>
      <c r="D418" s="1"/>
      <c r="E418" s="1"/>
      <c r="F418" s="1"/>
      <c r="G418" s="1"/>
      <c r="H418" s="1"/>
      <c r="I418" s="1"/>
      <c r="J418" s="1"/>
      <c r="K418" s="1"/>
      <c r="L418" s="1"/>
      <c r="M418" s="1"/>
      <c r="N418" s="1"/>
      <c r="O418" s="1"/>
      <c r="P418" s="1"/>
    </row>
    <row r="419" spans="1:16" ht="16.5">
      <c r="A419" s="1"/>
      <c r="B419" s="1"/>
      <c r="C419" s="1"/>
      <c r="D419" s="1"/>
      <c r="E419" s="1"/>
      <c r="F419" s="1"/>
      <c r="G419" s="1"/>
      <c r="H419" s="1"/>
      <c r="I419" s="1"/>
      <c r="J419" s="1"/>
      <c r="K419" s="1"/>
      <c r="L419" s="1"/>
      <c r="M419" s="1"/>
      <c r="N419" s="1"/>
      <c r="O419" s="1"/>
      <c r="P419" s="1"/>
    </row>
    <row r="420" spans="1:16" ht="16.5">
      <c r="A420" s="1"/>
      <c r="B420" s="1"/>
      <c r="C420" s="1"/>
      <c r="D420" s="1"/>
      <c r="E420" s="1"/>
      <c r="F420" s="1"/>
      <c r="G420" s="1"/>
      <c r="H420" s="1"/>
      <c r="I420" s="1"/>
      <c r="J420" s="1"/>
      <c r="K420" s="1"/>
      <c r="L420" s="1"/>
      <c r="M420" s="1"/>
      <c r="N420" s="1"/>
      <c r="O420" s="1"/>
      <c r="P420" s="1"/>
    </row>
    <row r="421" spans="1:16" ht="16.5">
      <c r="A421" s="1"/>
      <c r="B421" s="1"/>
      <c r="C421" s="1"/>
      <c r="D421" s="1"/>
      <c r="E421" s="1"/>
      <c r="F421" s="1"/>
      <c r="G421" s="1"/>
      <c r="H421" s="1"/>
      <c r="I421" s="1"/>
      <c r="J421" s="1"/>
      <c r="K421" s="1"/>
      <c r="L421" s="1"/>
      <c r="M421" s="1"/>
      <c r="N421" s="1"/>
      <c r="O421" s="1"/>
      <c r="P421" s="1"/>
    </row>
    <row r="422" spans="1:16" ht="16.5">
      <c r="A422" s="1"/>
      <c r="B422" s="1"/>
      <c r="C422" s="1"/>
      <c r="D422" s="1"/>
      <c r="E422" s="1"/>
      <c r="F422" s="1"/>
      <c r="G422" s="1"/>
      <c r="H422" s="1"/>
      <c r="I422" s="1"/>
      <c r="J422" s="1"/>
      <c r="K422" s="1"/>
      <c r="L422" s="1"/>
      <c r="M422" s="1"/>
      <c r="N422" s="1"/>
      <c r="O422" s="1"/>
      <c r="P422" s="1"/>
    </row>
    <row r="423" spans="1:16" ht="16.5">
      <c r="A423" s="1"/>
      <c r="B423" s="1"/>
      <c r="C423" s="1"/>
      <c r="D423" s="1"/>
      <c r="E423" s="1"/>
      <c r="F423" s="1"/>
      <c r="G423" s="1"/>
      <c r="H423" s="1"/>
      <c r="I423" s="1"/>
      <c r="J423" s="1"/>
      <c r="K423" s="1"/>
      <c r="L423" s="1"/>
      <c r="M423" s="1"/>
      <c r="N423" s="1"/>
      <c r="O423" s="1"/>
      <c r="P423" s="1"/>
    </row>
    <row r="424" spans="1:16" ht="16.5">
      <c r="A424" s="1"/>
      <c r="B424" s="1"/>
      <c r="C424" s="1"/>
      <c r="D424" s="1"/>
      <c r="E424" s="1"/>
      <c r="F424" s="1"/>
      <c r="G424" s="1"/>
      <c r="H424" s="1"/>
      <c r="I424" s="1"/>
      <c r="J424" s="1"/>
      <c r="K424" s="1"/>
      <c r="L424" s="1"/>
      <c r="M424" s="1"/>
      <c r="N424" s="1"/>
      <c r="O424" s="1"/>
      <c r="P424" s="1"/>
    </row>
    <row r="425" spans="1:16" ht="16.5">
      <c r="A425" s="1"/>
      <c r="B425" s="1"/>
      <c r="C425" s="1"/>
      <c r="D425" s="1"/>
      <c r="E425" s="1"/>
      <c r="F425" s="1"/>
      <c r="G425" s="1"/>
      <c r="H425" s="1"/>
      <c r="I425" s="1"/>
      <c r="J425" s="1"/>
      <c r="K425" s="1"/>
      <c r="L425" s="1"/>
      <c r="M425" s="1"/>
      <c r="N425" s="1"/>
      <c r="O425" s="1"/>
      <c r="P425" s="1"/>
    </row>
    <row r="426" spans="1:16" ht="16.5">
      <c r="A426" s="1"/>
      <c r="B426" s="1"/>
      <c r="C426" s="1"/>
      <c r="D426" s="1"/>
      <c r="E426" s="1"/>
      <c r="F426" s="1"/>
      <c r="G426" s="1"/>
      <c r="H426" s="1"/>
      <c r="I426" s="1"/>
      <c r="J426" s="1"/>
      <c r="K426" s="1"/>
      <c r="L426" s="1"/>
      <c r="M426" s="1"/>
      <c r="N426" s="1"/>
      <c r="O426" s="1"/>
      <c r="P426" s="1"/>
    </row>
    <row r="427" spans="1:16" ht="16.5">
      <c r="A427" s="1"/>
      <c r="B427" s="1"/>
      <c r="C427" s="1"/>
      <c r="D427" s="1"/>
      <c r="E427" s="1"/>
      <c r="F427" s="1"/>
      <c r="G427" s="1"/>
      <c r="H427" s="1"/>
      <c r="I427" s="1"/>
      <c r="J427" s="1"/>
      <c r="K427" s="1"/>
      <c r="L427" s="1"/>
      <c r="M427" s="1"/>
      <c r="N427" s="1"/>
      <c r="O427" s="1"/>
      <c r="P427" s="1"/>
    </row>
    <row r="428" spans="1:16" ht="16.5">
      <c r="A428" s="1"/>
      <c r="B428" s="1"/>
      <c r="C428" s="1"/>
      <c r="D428" s="1"/>
      <c r="E428" s="1"/>
      <c r="F428" s="1"/>
      <c r="G428" s="1"/>
      <c r="H428" s="1"/>
      <c r="I428" s="1"/>
      <c r="J428" s="1"/>
      <c r="K428" s="1"/>
      <c r="L428" s="1"/>
      <c r="M428" s="1"/>
      <c r="N428" s="1"/>
      <c r="O428" s="1"/>
      <c r="P428" s="1"/>
    </row>
    <row r="429" spans="1:16" ht="16.5">
      <c r="A429" s="1"/>
      <c r="B429" s="1"/>
      <c r="C429" s="1"/>
      <c r="D429" s="1"/>
      <c r="E429" s="1"/>
      <c r="F429" s="1"/>
      <c r="G429" s="1"/>
      <c r="H429" s="1"/>
      <c r="I429" s="1"/>
      <c r="J429" s="1"/>
      <c r="K429" s="1"/>
      <c r="L429" s="1"/>
      <c r="M429" s="1"/>
      <c r="N429" s="1"/>
      <c r="O429" s="1"/>
      <c r="P429" s="1"/>
    </row>
    <row r="430" spans="1:16" ht="16.5">
      <c r="A430" s="1"/>
      <c r="B430" s="1"/>
      <c r="C430" s="1"/>
      <c r="D430" s="1"/>
      <c r="E430" s="1"/>
      <c r="F430" s="1"/>
      <c r="G430" s="1"/>
      <c r="H430" s="1"/>
      <c r="I430" s="1"/>
      <c r="J430" s="1"/>
      <c r="K430" s="1"/>
      <c r="L430" s="1"/>
      <c r="M430" s="1"/>
      <c r="N430" s="1"/>
      <c r="O430" s="1"/>
      <c r="P430" s="1"/>
    </row>
    <row r="431" spans="1:16" ht="16.5">
      <c r="A431" s="1"/>
      <c r="B431" s="1"/>
      <c r="C431" s="1"/>
      <c r="D431" s="1"/>
      <c r="E431" s="1"/>
      <c r="F431" s="1"/>
      <c r="G431" s="1"/>
      <c r="H431" s="1"/>
      <c r="I431" s="1"/>
      <c r="J431" s="1"/>
      <c r="K431" s="1"/>
      <c r="L431" s="1"/>
      <c r="M431" s="1"/>
      <c r="N431" s="1"/>
      <c r="O431" s="1"/>
      <c r="P431" s="1"/>
    </row>
    <row r="432" spans="1:16" ht="16.5">
      <c r="A432" s="1"/>
      <c r="B432" s="1"/>
      <c r="C432" s="1"/>
      <c r="D432" s="1"/>
      <c r="E432" s="1"/>
      <c r="F432" s="1"/>
      <c r="G432" s="1"/>
      <c r="H432" s="1"/>
      <c r="I432" s="1"/>
      <c r="J432" s="1"/>
      <c r="K432" s="1"/>
      <c r="L432" s="1"/>
      <c r="M432" s="1"/>
      <c r="N432" s="1"/>
      <c r="O432" s="1"/>
      <c r="P432" s="1"/>
    </row>
    <row r="433" spans="1:16" ht="16.5">
      <c r="A433" s="1"/>
      <c r="B433" s="1"/>
      <c r="C433" s="1"/>
      <c r="D433" s="1"/>
      <c r="E433" s="1"/>
      <c r="F433" s="1"/>
      <c r="G433" s="1"/>
      <c r="H433" s="1"/>
      <c r="I433" s="1"/>
      <c r="J433" s="1"/>
      <c r="K433" s="1"/>
      <c r="L433" s="1"/>
      <c r="M433" s="1"/>
      <c r="N433" s="1"/>
      <c r="O433" s="1"/>
      <c r="P433" s="1"/>
    </row>
    <row r="434" spans="1:16" ht="16.5">
      <c r="A434" s="1"/>
      <c r="B434" s="1"/>
      <c r="C434" s="1"/>
      <c r="D434" s="1"/>
      <c r="E434" s="1"/>
      <c r="F434" s="1"/>
      <c r="G434" s="1"/>
      <c r="H434" s="1"/>
      <c r="I434" s="1"/>
      <c r="J434" s="1"/>
      <c r="K434" s="1"/>
      <c r="L434" s="1"/>
      <c r="M434" s="1"/>
      <c r="N434" s="1"/>
      <c r="O434" s="1"/>
      <c r="P434" s="1"/>
    </row>
    <row r="435" spans="1:16" ht="16.5">
      <c r="A435" s="1"/>
      <c r="B435" s="1"/>
      <c r="C435" s="1"/>
      <c r="D435" s="1"/>
      <c r="E435" s="1"/>
      <c r="F435" s="1"/>
      <c r="G435" s="1"/>
      <c r="H435" s="1"/>
      <c r="I435" s="1"/>
      <c r="J435" s="1"/>
      <c r="K435" s="1"/>
      <c r="L435" s="1"/>
      <c r="M435" s="1"/>
      <c r="N435" s="1"/>
      <c r="O435" s="1"/>
      <c r="P435" s="1"/>
    </row>
    <row r="436" spans="1:16" ht="16.5">
      <c r="A436" s="1"/>
      <c r="B436" s="1"/>
      <c r="C436" s="1"/>
      <c r="D436" s="1"/>
      <c r="E436" s="1"/>
      <c r="F436" s="1"/>
      <c r="G436" s="1"/>
      <c r="H436" s="1"/>
      <c r="I436" s="1"/>
      <c r="J436" s="1"/>
      <c r="K436" s="1"/>
      <c r="L436" s="1"/>
      <c r="M436" s="1"/>
      <c r="N436" s="1"/>
      <c r="O436" s="1"/>
      <c r="P436" s="1"/>
    </row>
    <row r="437" spans="1:16" ht="16.5">
      <c r="A437" s="1"/>
      <c r="B437" s="1"/>
      <c r="C437" s="1"/>
      <c r="D437" s="1"/>
      <c r="E437" s="1"/>
      <c r="F437" s="1"/>
      <c r="G437" s="1"/>
      <c r="H437" s="1"/>
      <c r="I437" s="1"/>
      <c r="J437" s="1"/>
      <c r="K437" s="1"/>
      <c r="L437" s="1"/>
      <c r="M437" s="1"/>
      <c r="N437" s="1"/>
      <c r="O437" s="1"/>
      <c r="P437" s="1"/>
    </row>
    <row r="438" spans="1:16" ht="16.5">
      <c r="A438" s="1"/>
      <c r="B438" s="1"/>
      <c r="C438" s="1"/>
      <c r="D438" s="1"/>
      <c r="E438" s="1"/>
      <c r="F438" s="1"/>
      <c r="G438" s="1"/>
      <c r="H438" s="1"/>
      <c r="I438" s="1"/>
      <c r="J438" s="1"/>
      <c r="K438" s="1"/>
      <c r="L438" s="1"/>
      <c r="M438" s="1"/>
      <c r="N438" s="1"/>
      <c r="O438" s="1"/>
      <c r="P438" s="1"/>
    </row>
    <row r="439" spans="1:16" ht="16.5">
      <c r="A439" s="1"/>
      <c r="B439" s="1"/>
      <c r="C439" s="1"/>
      <c r="D439" s="1"/>
      <c r="E439" s="1"/>
      <c r="F439" s="1"/>
      <c r="G439" s="1"/>
      <c r="H439" s="1"/>
      <c r="I439" s="1"/>
      <c r="J439" s="1"/>
      <c r="K439" s="1"/>
      <c r="L439" s="1"/>
      <c r="M439" s="1"/>
      <c r="N439" s="1"/>
      <c r="O439" s="1"/>
      <c r="P439" s="1"/>
    </row>
    <row r="440" spans="1:16" ht="16.5">
      <c r="A440" s="1"/>
      <c r="B440" s="1"/>
      <c r="C440" s="1"/>
      <c r="D440" s="1"/>
      <c r="E440" s="1"/>
      <c r="F440" s="1"/>
      <c r="G440" s="1"/>
      <c r="H440" s="1"/>
      <c r="I440" s="1"/>
      <c r="J440" s="1"/>
      <c r="K440" s="1"/>
      <c r="L440" s="1"/>
      <c r="M440" s="1"/>
      <c r="N440" s="1"/>
      <c r="O440" s="1"/>
      <c r="P440" s="1"/>
    </row>
    <row r="441" spans="1:16" ht="16.5">
      <c r="A441" s="1"/>
      <c r="B441" s="1"/>
      <c r="C441" s="1"/>
      <c r="D441" s="1"/>
      <c r="E441" s="1"/>
      <c r="F441" s="1"/>
      <c r="G441" s="1"/>
      <c r="H441" s="1"/>
      <c r="I441" s="1"/>
      <c r="J441" s="1"/>
      <c r="K441" s="1"/>
      <c r="L441" s="1"/>
      <c r="M441" s="1"/>
      <c r="N441" s="1"/>
      <c r="O441" s="1"/>
      <c r="P441" s="1"/>
    </row>
    <row r="442" spans="1:16" ht="16.5">
      <c r="A442" s="1"/>
      <c r="B442" s="1"/>
      <c r="C442" s="1"/>
      <c r="D442" s="1"/>
      <c r="E442" s="1"/>
      <c r="F442" s="1"/>
      <c r="G442" s="1"/>
      <c r="H442" s="1"/>
      <c r="I442" s="1"/>
      <c r="J442" s="1"/>
      <c r="K442" s="1"/>
      <c r="L442" s="1"/>
      <c r="M442" s="1"/>
      <c r="N442" s="1"/>
      <c r="O442" s="1"/>
      <c r="P442" s="1"/>
    </row>
    <row r="443" spans="1:16" ht="16.5">
      <c r="A443" s="1"/>
      <c r="B443" s="1"/>
      <c r="C443" s="1"/>
      <c r="D443" s="1"/>
      <c r="E443" s="1"/>
      <c r="F443" s="1"/>
      <c r="G443" s="1"/>
      <c r="H443" s="1"/>
      <c r="I443" s="1"/>
      <c r="J443" s="1"/>
      <c r="K443" s="1"/>
      <c r="L443" s="1"/>
      <c r="M443" s="1"/>
      <c r="N443" s="1"/>
      <c r="O443" s="1"/>
      <c r="P443" s="1"/>
    </row>
    <row r="444" spans="1:16" ht="16.5">
      <c r="A444" s="1"/>
      <c r="B444" s="1"/>
      <c r="C444" s="1"/>
      <c r="D444" s="1"/>
      <c r="E444" s="1"/>
      <c r="F444" s="1"/>
      <c r="G444" s="1"/>
      <c r="H444" s="1"/>
      <c r="I444" s="1"/>
      <c r="J444" s="1"/>
      <c r="K444" s="1"/>
      <c r="L444" s="1"/>
      <c r="M444" s="1"/>
      <c r="N444" s="1"/>
      <c r="O444" s="1"/>
      <c r="P444" s="1"/>
    </row>
    <row r="445" spans="1:16" ht="16.5">
      <c r="A445" s="1"/>
      <c r="B445" s="1"/>
      <c r="C445" s="1"/>
      <c r="D445" s="1"/>
      <c r="E445" s="1"/>
      <c r="F445" s="1"/>
      <c r="G445" s="1"/>
      <c r="H445" s="1"/>
      <c r="I445" s="1"/>
      <c r="J445" s="1"/>
      <c r="K445" s="1"/>
      <c r="L445" s="1"/>
      <c r="M445" s="1"/>
      <c r="N445" s="1"/>
      <c r="O445" s="1"/>
      <c r="P445" s="1"/>
    </row>
    <row r="446" spans="1:16" ht="16.5">
      <c r="A446" s="1"/>
      <c r="B446" s="1"/>
      <c r="C446" s="1"/>
      <c r="D446" s="1"/>
      <c r="E446" s="1"/>
      <c r="F446" s="1"/>
      <c r="G446" s="1"/>
      <c r="H446" s="1"/>
      <c r="I446" s="1"/>
      <c r="J446" s="1"/>
      <c r="K446" s="1"/>
      <c r="L446" s="1"/>
      <c r="M446" s="1"/>
      <c r="N446" s="1"/>
      <c r="O446" s="1"/>
      <c r="P446" s="1"/>
    </row>
    <row r="447" spans="1:16" ht="16.5">
      <c r="A447" s="1"/>
      <c r="B447" s="1"/>
      <c r="C447" s="1"/>
      <c r="D447" s="1"/>
      <c r="E447" s="1"/>
      <c r="F447" s="1"/>
      <c r="G447" s="1"/>
      <c r="H447" s="1"/>
      <c r="I447" s="1"/>
      <c r="J447" s="1"/>
      <c r="K447" s="1"/>
      <c r="L447" s="1"/>
      <c r="M447" s="1"/>
      <c r="N447" s="1"/>
      <c r="O447" s="1"/>
      <c r="P447" s="1"/>
    </row>
  </sheetData>
  <mergeCells count="7">
    <mergeCell ref="A1:F1"/>
    <mergeCell ref="A2:F2"/>
    <mergeCell ref="A3:F3"/>
    <mergeCell ref="B5:C5"/>
    <mergeCell ref="E5:F5"/>
    <mergeCell ref="A5:A6"/>
    <mergeCell ref="D5:D6"/>
  </mergeCells>
  <pageMargins left="0.70069444444444495" right="0.70069444444444495" top="0.75138888888888899" bottom="0.75138888888888899" header="0.29861111111111099" footer="0.29861111111111099"/>
  <pageSetup paperSize="9" orientation="portrait"/>
  <ignoredErrors>
    <ignoredError sqref="D9 A9" twoDigitTextYear="1"/>
  </ignoredError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70C0"/>
  </sheetPr>
  <dimension ref="A1:H448"/>
  <sheetViews>
    <sheetView workbookViewId="0">
      <selection activeCell="G29" sqref="G29"/>
    </sheetView>
  </sheetViews>
  <sheetFormatPr defaultColWidth="9.140625" defaultRowHeight="15"/>
  <cols>
    <col min="1" max="1" width="4.7109375" customWidth="1"/>
    <col min="2" max="2" width="25.7109375" customWidth="1"/>
    <col min="3" max="4" width="10.7109375" customWidth="1"/>
    <col min="5" max="5" width="11.7109375" customWidth="1"/>
  </cols>
  <sheetData>
    <row r="1" spans="1:8" ht="9.75" customHeight="1">
      <c r="A1" s="27"/>
      <c r="B1" s="27"/>
      <c r="C1" s="27"/>
      <c r="D1" s="27"/>
      <c r="E1" s="27"/>
      <c r="F1" s="1"/>
      <c r="G1" s="1"/>
      <c r="H1" s="1"/>
    </row>
    <row r="2" spans="1:8" ht="15" customHeight="1">
      <c r="A2" s="1274" t="s">
        <v>0</v>
      </c>
      <c r="B2" s="1274" t="s">
        <v>1</v>
      </c>
      <c r="C2" s="1252" t="s">
        <v>172</v>
      </c>
      <c r="D2" s="1274" t="s">
        <v>173</v>
      </c>
      <c r="E2" s="1274" t="s">
        <v>174</v>
      </c>
      <c r="F2" s="1"/>
      <c r="G2" s="1"/>
      <c r="H2" s="1"/>
    </row>
    <row r="3" spans="1:8" ht="26.1" customHeight="1">
      <c r="A3" s="1204"/>
      <c r="B3" s="1204"/>
      <c r="C3" s="1253"/>
      <c r="D3" s="1204"/>
      <c r="E3" s="1204"/>
      <c r="F3" s="1"/>
      <c r="G3" s="1"/>
      <c r="H3" s="1"/>
    </row>
    <row r="4" spans="1:8" ht="13.5" customHeight="1">
      <c r="A4" s="324">
        <v>1</v>
      </c>
      <c r="B4" s="42" t="s">
        <v>6</v>
      </c>
      <c r="C4" s="42">
        <f>'2. Kepadatan Pddk'!C4</f>
        <v>533786</v>
      </c>
      <c r="D4" s="1036">
        <f>'2. Kepadatan Pddk'!D4</f>
        <v>6045.6490000000003</v>
      </c>
      <c r="E4" s="1004">
        <f>'2. Kepadatan Pddk'!E4</f>
        <v>88.292588603804106</v>
      </c>
      <c r="F4" s="1"/>
      <c r="G4" s="1"/>
      <c r="H4" s="1"/>
    </row>
    <row r="5" spans="1:8" ht="13.5" customHeight="1">
      <c r="A5" s="327">
        <v>2</v>
      </c>
      <c r="B5" s="47" t="s">
        <v>7</v>
      </c>
      <c r="C5" s="47">
        <f>'2. Kepadatan Pddk'!C5</f>
        <v>413075</v>
      </c>
      <c r="D5" s="1037">
        <f>'2. Kepadatan Pddk'!D5</f>
        <v>3590.404</v>
      </c>
      <c r="E5" s="1007">
        <f>'2. Kepadatan Pddk'!E5</f>
        <v>115.049726994511</v>
      </c>
      <c r="F5" s="1"/>
      <c r="G5" s="1"/>
      <c r="H5" s="1"/>
    </row>
    <row r="6" spans="1:8" ht="13.5" customHeight="1">
      <c r="A6" s="330">
        <v>3</v>
      </c>
      <c r="B6" s="52" t="s">
        <v>8</v>
      </c>
      <c r="C6" s="42">
        <f>'2. Kepadatan Pddk'!C6</f>
        <v>247323</v>
      </c>
      <c r="D6" s="1036">
        <f>'2. Kepadatan Pddk'!D6</f>
        <v>3150.58</v>
      </c>
      <c r="E6" s="1010">
        <f>'2. Kepadatan Pddk'!E6</f>
        <v>78.500783982631802</v>
      </c>
      <c r="F6" s="1"/>
      <c r="G6" s="1"/>
      <c r="H6" s="1"/>
    </row>
    <row r="7" spans="1:8" ht="13.5" customHeight="1">
      <c r="A7" s="327">
        <v>4</v>
      </c>
      <c r="B7" s="47" t="s">
        <v>9</v>
      </c>
      <c r="C7" s="47">
        <f>'2. Kepadatan Pddk'!C7</f>
        <v>382674</v>
      </c>
      <c r="D7" s="1037">
        <f>'2. Kepadatan Pddk'!D7</f>
        <v>1377.1859999999999</v>
      </c>
      <c r="E7" s="1007">
        <f>'2. Kepadatan Pddk'!E7</f>
        <v>277.86660625362202</v>
      </c>
      <c r="F7" s="1"/>
      <c r="G7" s="1"/>
      <c r="H7" s="1"/>
    </row>
    <row r="8" spans="1:8" ht="13.5" customHeight="1">
      <c r="A8" s="330">
        <v>5</v>
      </c>
      <c r="B8" s="52" t="s">
        <v>10</v>
      </c>
      <c r="C8" s="42">
        <f>'2. Kepadatan Pddk'!C8</f>
        <v>458310</v>
      </c>
      <c r="D8" s="1036">
        <f>'2. Kepadatan Pddk'!D8</f>
        <v>1342.2660000000001</v>
      </c>
      <c r="E8" s="1010">
        <f>'2. Kepadatan Pddk'!E8</f>
        <v>341.44498929422298</v>
      </c>
      <c r="F8" s="1"/>
      <c r="G8" s="1"/>
      <c r="H8" s="1"/>
    </row>
    <row r="9" spans="1:8" ht="13.5" customHeight="1">
      <c r="A9" s="327">
        <v>6</v>
      </c>
      <c r="B9" s="47" t="s">
        <v>11</v>
      </c>
      <c r="C9" s="47">
        <f>'2. Kepadatan Pddk'!C9</f>
        <v>533254</v>
      </c>
      <c r="D9" s="1037">
        <f>'2. Kepadatan Pddk'!D9</f>
        <v>2226.27</v>
      </c>
      <c r="E9" s="1007">
        <f>'2. Kepadatan Pddk'!E9</f>
        <v>239.527999748458</v>
      </c>
      <c r="F9" s="1"/>
      <c r="G9" s="1"/>
      <c r="H9" s="1"/>
    </row>
    <row r="10" spans="1:8" ht="13.5" customHeight="1">
      <c r="A10" s="330">
        <v>7</v>
      </c>
      <c r="B10" s="52" t="s">
        <v>12</v>
      </c>
      <c r="C10" s="42">
        <f>'2. Kepadatan Pddk'!C10</f>
        <v>402788</v>
      </c>
      <c r="D10" s="1036">
        <f>'2. Kepadatan Pddk'!D10</f>
        <v>3273.4050000000002</v>
      </c>
      <c r="E10" s="1010">
        <f>'2. Kepadatan Pddk'!E10</f>
        <v>123.048629790692</v>
      </c>
      <c r="F10" s="1"/>
      <c r="G10" s="1"/>
      <c r="H10" s="1"/>
    </row>
    <row r="11" spans="1:8" ht="13.5" customHeight="1">
      <c r="A11" s="327">
        <v>8</v>
      </c>
      <c r="B11" s="47" t="s">
        <v>13</v>
      </c>
      <c r="C11" s="47">
        <f>'2. Kepadatan Pddk'!C11</f>
        <v>313837</v>
      </c>
      <c r="D11" s="1037">
        <f>'2. Kepadatan Pddk'!D11</f>
        <v>3902.444</v>
      </c>
      <c r="E11" s="1007">
        <f>'2. Kepadatan Pddk'!E11</f>
        <v>80.420628713698406</v>
      </c>
      <c r="F11" s="1"/>
      <c r="G11" s="1"/>
      <c r="H11" s="1"/>
    </row>
    <row r="12" spans="1:8" ht="13.5" customHeight="1">
      <c r="A12" s="330">
        <v>9</v>
      </c>
      <c r="B12" s="52" t="s">
        <v>31</v>
      </c>
      <c r="C12" s="42">
        <f>'2. Kepadatan Pddk'!C12</f>
        <v>97837</v>
      </c>
      <c r="D12" s="1036">
        <f>'2. Kepadatan Pddk'!D12</f>
        <v>5983.2219999999998</v>
      </c>
      <c r="E12" s="1010">
        <f>'2. Kepadatan Pddk'!E12</f>
        <v>16.3518920073499</v>
      </c>
      <c r="F12" s="1"/>
      <c r="G12" s="1"/>
      <c r="H12" s="1"/>
    </row>
    <row r="13" spans="1:8" ht="13.5" customHeight="1">
      <c r="A13" s="327">
        <v>10</v>
      </c>
      <c r="B13" s="47" t="s">
        <v>15</v>
      </c>
      <c r="C13" s="47">
        <f>'2. Kepadatan Pddk'!C13</f>
        <v>242192</v>
      </c>
      <c r="D13" s="1037">
        <f>'2. Kepadatan Pddk'!D13</f>
        <v>2920.9250000000002</v>
      </c>
      <c r="E13" s="1007">
        <f>'2. Kepadatan Pddk'!E13</f>
        <v>82.9161994915994</v>
      </c>
      <c r="F13" s="1"/>
      <c r="G13" s="1"/>
      <c r="H13" s="1"/>
    </row>
    <row r="14" spans="1:8" ht="13.5" customHeight="1">
      <c r="A14" s="330">
        <v>11</v>
      </c>
      <c r="B14" s="52" t="s">
        <v>16</v>
      </c>
      <c r="C14" s="42">
        <f>'2. Kepadatan Pddk'!C14</f>
        <v>181525</v>
      </c>
      <c r="D14" s="1036">
        <f>'2. Kepadatan Pddk'!D14</f>
        <v>3282.1439999999998</v>
      </c>
      <c r="E14" s="1010">
        <f>'2. Kepadatan Pddk'!E14</f>
        <v>55.306836019382501</v>
      </c>
      <c r="F14" s="1"/>
      <c r="G14" s="1"/>
      <c r="H14" s="1"/>
    </row>
    <row r="15" spans="1:8" ht="13.5" customHeight="1">
      <c r="A15" s="327">
        <v>12</v>
      </c>
      <c r="B15" s="47" t="s">
        <v>17</v>
      </c>
      <c r="C15" s="47">
        <f>'2. Kepadatan Pddk'!C15</f>
        <v>454053</v>
      </c>
      <c r="D15" s="1037">
        <f>'2. Kepadatan Pddk'!D15</f>
        <v>3852.9929999999999</v>
      </c>
      <c r="E15" s="1007">
        <f>'2. Kepadatan Pddk'!E15</f>
        <v>117.844231743997</v>
      </c>
      <c r="F15" s="1"/>
      <c r="G15" s="1"/>
      <c r="H15" s="1"/>
    </row>
    <row r="16" spans="1:8" ht="13.5" customHeight="1">
      <c r="A16" s="330">
        <v>13</v>
      </c>
      <c r="B16" s="52" t="s">
        <v>18</v>
      </c>
      <c r="C16" s="42">
        <f>'2. Kepadatan Pddk'!C16</f>
        <v>946982</v>
      </c>
      <c r="D16" s="1036">
        <f>'2. Kepadatan Pddk'!D16</f>
        <v>694.33699999999999</v>
      </c>
      <c r="E16" s="1010">
        <f>'2. Kepadatan Pddk'!E16</f>
        <v>1363.8650972078401</v>
      </c>
      <c r="F16" s="1"/>
      <c r="G16" s="1"/>
      <c r="H16" s="1"/>
    </row>
    <row r="17" spans="1:8" ht="13.5" customHeight="1">
      <c r="A17" s="327">
        <v>14</v>
      </c>
      <c r="B17" s="47" t="s">
        <v>19</v>
      </c>
      <c r="C17" s="47">
        <f>'2. Kepadatan Pddk'!C17</f>
        <v>85553</v>
      </c>
      <c r="D17" s="1037">
        <f>'2. Kepadatan Pddk'!D17</f>
        <v>58.72</v>
      </c>
      <c r="E17" s="1007">
        <f>'2. Kepadatan Pddk'!E17</f>
        <v>1456.96525885559</v>
      </c>
      <c r="F17" s="1"/>
      <c r="G17" s="1"/>
      <c r="H17" s="1"/>
    </row>
    <row r="18" spans="1:8" ht="13.5" customHeight="1">
      <c r="A18" s="330">
        <v>15</v>
      </c>
      <c r="B18" s="52" t="s">
        <v>20</v>
      </c>
      <c r="C18" s="42">
        <f>'2. Kepadatan Pddk'!C18</f>
        <v>68559</v>
      </c>
      <c r="D18" s="1036">
        <f>'2. Kepadatan Pddk'!D18</f>
        <v>231.94499999999999</v>
      </c>
      <c r="E18" s="1010">
        <f>'2. Kepadatan Pddk'!E18</f>
        <v>295.58300459160603</v>
      </c>
      <c r="F18" s="1"/>
      <c r="G18" s="1"/>
      <c r="H18" s="1"/>
    </row>
    <row r="19" spans="1:8" ht="13.5" customHeight="1">
      <c r="A19" s="327">
        <v>16</v>
      </c>
      <c r="B19" s="47" t="s">
        <v>21</v>
      </c>
      <c r="C19" s="47">
        <f>'2. Kepadatan Pddk'!C19</f>
        <v>63895</v>
      </c>
      <c r="D19" s="1037">
        <f>'2. Kepadatan Pddk'!D19</f>
        <v>23.56</v>
      </c>
      <c r="E19" s="1007">
        <f>'2. Kepadatan Pddk'!E19</f>
        <v>2712.0118845500901</v>
      </c>
      <c r="F19" s="1"/>
      <c r="G19" s="1"/>
      <c r="H19" s="1"/>
    </row>
    <row r="20" spans="1:8" ht="13.5" customHeight="1">
      <c r="A20" s="330">
        <v>17</v>
      </c>
      <c r="B20" s="52" t="s">
        <v>22</v>
      </c>
      <c r="C20" s="42">
        <f>'2. Kepadatan Pddk'!C20</f>
        <v>141804</v>
      </c>
      <c r="D20" s="1036">
        <f>'2. Kepadatan Pddk'!D20</f>
        <v>24.172999999999998</v>
      </c>
      <c r="E20" s="1010">
        <f>'2. Kepadatan Pddk'!E20</f>
        <v>5866.2143714061103</v>
      </c>
      <c r="F20" s="1"/>
      <c r="G20" s="1"/>
      <c r="H20" s="1"/>
    </row>
    <row r="21" spans="1:8" ht="13.5" customHeight="1">
      <c r="A21" s="327">
        <v>18</v>
      </c>
      <c r="B21" s="47" t="s">
        <v>23</v>
      </c>
      <c r="C21" s="47">
        <f>'2. Kepadatan Pddk'!C21</f>
        <v>149077</v>
      </c>
      <c r="D21" s="1037">
        <f>'2. Kepadatan Pddk'!D21</f>
        <v>74.552000000000007</v>
      </c>
      <c r="E21" s="1007">
        <f>'2. Kepadatan Pddk'!E21</f>
        <v>1999.6378366777501</v>
      </c>
      <c r="F21" s="1"/>
      <c r="G21" s="1"/>
      <c r="H21" s="1"/>
    </row>
    <row r="22" spans="1:8" ht="13.5" customHeight="1">
      <c r="A22" s="331">
        <v>19</v>
      </c>
      <c r="B22" s="55" t="s">
        <v>24</v>
      </c>
      <c r="C22" s="55">
        <f>'2. Kepadatan Pddk'!C22</f>
        <v>103835</v>
      </c>
      <c r="D22" s="1038">
        <f>'2. Kepadatan Pddk'!D22</f>
        <v>64.766999999999996</v>
      </c>
      <c r="E22" s="1013">
        <f>'2. Kepadatan Pddk'!E22</f>
        <v>1603.20842404311</v>
      </c>
      <c r="F22" s="1"/>
      <c r="G22" s="1"/>
      <c r="H22" s="1"/>
    </row>
    <row r="23" spans="1:8" ht="13.5" customHeight="1">
      <c r="A23" s="59"/>
      <c r="B23" s="60" t="s">
        <v>25</v>
      </c>
      <c r="C23" s="59">
        <f>SUM(C4:C22)</f>
        <v>5820359</v>
      </c>
      <c r="D23" s="1039">
        <f>SUM(D4:D22)</f>
        <v>42119.542000000001</v>
      </c>
      <c r="E23" s="1040">
        <f>'2. Kepadatan Pddk'!E23</f>
        <v>138.186664043023</v>
      </c>
      <c r="F23" s="1"/>
      <c r="G23" s="1"/>
      <c r="H23" s="1"/>
    </row>
    <row r="24" spans="1:8" ht="6" customHeight="1">
      <c r="A24" s="28"/>
      <c r="B24" s="28"/>
      <c r="C24" s="28"/>
      <c r="D24" s="28"/>
      <c r="E24" s="28"/>
      <c r="F24" s="1"/>
      <c r="G24" s="1"/>
      <c r="H24" s="1"/>
    </row>
    <row r="25" spans="1:8" ht="9.9499999999999993" customHeight="1">
      <c r="A25" s="36" t="s">
        <v>98</v>
      </c>
      <c r="B25" s="1041"/>
      <c r="C25" s="1042"/>
      <c r="D25" s="600"/>
      <c r="E25" s="28"/>
      <c r="F25" s="1"/>
      <c r="G25" s="1"/>
      <c r="H25" s="1"/>
    </row>
    <row r="26" spans="1:8" ht="16.5">
      <c r="A26" s="1"/>
      <c r="B26" s="1"/>
      <c r="C26" s="1"/>
      <c r="D26" s="1"/>
      <c r="E26" s="1"/>
      <c r="F26" s="1"/>
      <c r="G26" s="1"/>
      <c r="H26" s="1"/>
    </row>
    <row r="27" spans="1:8" ht="16.5">
      <c r="A27" s="1"/>
      <c r="B27" s="1"/>
      <c r="C27" s="1"/>
      <c r="D27" s="1"/>
      <c r="E27" s="1"/>
      <c r="F27" s="1"/>
      <c r="G27" s="1"/>
      <c r="H27" s="1"/>
    </row>
    <row r="28" spans="1:8" ht="16.5">
      <c r="A28" s="1"/>
      <c r="B28" s="1"/>
      <c r="C28" s="1"/>
      <c r="D28" s="1"/>
      <c r="E28" s="1"/>
      <c r="F28" s="1"/>
      <c r="G28" s="1"/>
      <c r="H28" s="1"/>
    </row>
    <row r="29" spans="1:8" ht="16.5">
      <c r="A29" s="1"/>
      <c r="B29" s="1"/>
      <c r="C29" s="1"/>
      <c r="D29" s="1"/>
      <c r="E29" s="1"/>
      <c r="F29" s="1"/>
      <c r="G29" s="1"/>
      <c r="H29" s="1"/>
    </row>
    <row r="30" spans="1:8" ht="16.5">
      <c r="A30" s="1"/>
      <c r="B30" s="1"/>
      <c r="C30" s="1"/>
      <c r="D30" s="1"/>
      <c r="E30" s="1"/>
      <c r="F30" s="1"/>
      <c r="G30" s="1"/>
      <c r="H30" s="1"/>
    </row>
    <row r="31" spans="1:8" ht="16.5">
      <c r="A31" s="1"/>
      <c r="B31" s="1"/>
      <c r="C31" s="1"/>
      <c r="D31" s="1"/>
      <c r="E31" s="1"/>
      <c r="F31" s="1"/>
      <c r="G31" s="1"/>
      <c r="H31" s="1"/>
    </row>
    <row r="32" spans="1:8" ht="16.5">
      <c r="A32" s="1"/>
      <c r="B32" s="1"/>
      <c r="C32" s="1"/>
      <c r="D32" s="1"/>
      <c r="E32" s="1"/>
      <c r="F32" s="1"/>
      <c r="G32" s="1"/>
      <c r="H32" s="1"/>
    </row>
    <row r="33" spans="1:8" ht="16.5">
      <c r="A33" s="1"/>
      <c r="B33" s="1"/>
      <c r="C33" s="1"/>
      <c r="D33" s="1"/>
      <c r="E33" s="1"/>
      <c r="F33" s="1"/>
      <c r="G33" s="1"/>
      <c r="H33" s="1"/>
    </row>
    <row r="34" spans="1:8" ht="16.5">
      <c r="A34" s="1"/>
      <c r="B34" s="1"/>
      <c r="C34" s="1"/>
      <c r="D34" s="1"/>
      <c r="E34" s="1"/>
      <c r="F34" s="1"/>
      <c r="G34" s="1"/>
      <c r="H34" s="1"/>
    </row>
    <row r="35" spans="1:8" ht="16.5">
      <c r="A35" s="1"/>
      <c r="B35" s="1"/>
      <c r="C35" s="1"/>
      <c r="D35" s="1"/>
      <c r="E35" s="1"/>
      <c r="F35" s="1"/>
      <c r="G35" s="1"/>
      <c r="H35" s="1"/>
    </row>
    <row r="36" spans="1:8" ht="16.5">
      <c r="A36" s="1"/>
      <c r="B36" s="1"/>
      <c r="C36" s="1"/>
      <c r="D36" s="1"/>
      <c r="E36" s="1"/>
      <c r="F36" s="1"/>
      <c r="G36" s="1"/>
      <c r="H36" s="1"/>
    </row>
    <row r="37" spans="1:8" ht="16.5">
      <c r="A37" s="1"/>
      <c r="B37" s="1"/>
      <c r="C37" s="1"/>
      <c r="D37" s="1"/>
      <c r="E37" s="1"/>
      <c r="F37" s="1"/>
      <c r="G37" s="1"/>
      <c r="H37" s="1"/>
    </row>
    <row r="38" spans="1:8" ht="16.5">
      <c r="A38" s="1"/>
      <c r="B38" s="1"/>
      <c r="C38" s="1"/>
      <c r="D38" s="1"/>
      <c r="E38" s="1"/>
      <c r="F38" s="1"/>
      <c r="G38" s="1"/>
      <c r="H38" s="1"/>
    </row>
    <row r="39" spans="1:8" ht="16.5">
      <c r="A39" s="1"/>
      <c r="B39" s="1"/>
      <c r="C39" s="1"/>
      <c r="D39" s="1"/>
      <c r="E39" s="1"/>
      <c r="F39" s="1"/>
      <c r="G39" s="1"/>
      <c r="H39" s="1"/>
    </row>
    <row r="40" spans="1:8" ht="16.5">
      <c r="A40" s="1"/>
      <c r="B40" s="1"/>
      <c r="C40" s="1"/>
      <c r="D40" s="1"/>
      <c r="E40" s="1"/>
      <c r="F40" s="1"/>
      <c r="G40" s="1"/>
      <c r="H40" s="1"/>
    </row>
    <row r="41" spans="1:8" ht="16.5">
      <c r="A41" s="1"/>
      <c r="B41" s="1"/>
      <c r="C41" s="1"/>
      <c r="D41" s="1"/>
      <c r="E41" s="1"/>
      <c r="F41" s="1"/>
      <c r="G41" s="1"/>
      <c r="H41" s="1"/>
    </row>
    <row r="42" spans="1:8" ht="16.5">
      <c r="A42" s="1"/>
      <c r="B42" s="1"/>
      <c r="C42" s="1"/>
      <c r="D42" s="1"/>
      <c r="E42" s="1"/>
      <c r="F42" s="1"/>
      <c r="G42" s="1"/>
      <c r="H42" s="1"/>
    </row>
    <row r="43" spans="1:8" ht="16.5">
      <c r="A43" s="1"/>
      <c r="B43" s="1"/>
      <c r="C43" s="1"/>
      <c r="D43" s="1"/>
      <c r="E43" s="1"/>
      <c r="F43" s="1"/>
      <c r="G43" s="1"/>
      <c r="H43" s="1"/>
    </row>
    <row r="44" spans="1:8" ht="16.5">
      <c r="A44" s="1"/>
      <c r="B44" s="1"/>
      <c r="C44" s="1"/>
      <c r="D44" s="1"/>
      <c r="E44" s="1"/>
      <c r="F44" s="1"/>
      <c r="G44" s="1"/>
      <c r="H44" s="1"/>
    </row>
    <row r="45" spans="1:8" ht="16.5">
      <c r="A45" s="1"/>
      <c r="B45" s="1"/>
      <c r="C45" s="1"/>
      <c r="D45" s="1"/>
      <c r="E45" s="1"/>
      <c r="F45" s="1"/>
      <c r="G45" s="1"/>
      <c r="H45" s="1"/>
    </row>
    <row r="46" spans="1:8" ht="16.5">
      <c r="A46" s="1"/>
      <c r="B46" s="1"/>
      <c r="C46" s="1"/>
      <c r="D46" s="1"/>
      <c r="E46" s="1"/>
      <c r="F46" s="1"/>
      <c r="G46" s="1"/>
      <c r="H46" s="1"/>
    </row>
    <row r="47" spans="1:8" ht="16.5">
      <c r="A47" s="1"/>
      <c r="B47" s="1"/>
      <c r="C47" s="1"/>
      <c r="D47" s="1"/>
      <c r="E47" s="1"/>
      <c r="F47" s="1"/>
      <c r="G47" s="1"/>
      <c r="H47" s="1"/>
    </row>
    <row r="48" spans="1:8" ht="16.5">
      <c r="A48" s="1"/>
      <c r="B48" s="1"/>
      <c r="C48" s="1"/>
      <c r="D48" s="1"/>
      <c r="E48" s="1"/>
      <c r="F48" s="1"/>
      <c r="G48" s="1"/>
      <c r="H48" s="1"/>
    </row>
    <row r="49" spans="1:8" ht="16.5">
      <c r="A49" s="1"/>
      <c r="B49" s="1"/>
      <c r="C49" s="1"/>
      <c r="D49" s="1"/>
      <c r="E49" s="1"/>
      <c r="F49" s="1"/>
      <c r="G49" s="1"/>
      <c r="H49" s="1"/>
    </row>
    <row r="50" spans="1:8" ht="16.5">
      <c r="A50" s="1"/>
      <c r="B50" s="1"/>
      <c r="C50" s="1"/>
      <c r="D50" s="1"/>
      <c r="E50" s="1"/>
      <c r="F50" s="1"/>
      <c r="G50" s="1"/>
      <c r="H50" s="1"/>
    </row>
    <row r="51" spans="1:8" ht="16.5">
      <c r="A51" s="1"/>
      <c r="B51" s="1"/>
      <c r="C51" s="1"/>
      <c r="D51" s="1"/>
      <c r="E51" s="1"/>
      <c r="F51" s="1"/>
      <c r="G51" s="1"/>
      <c r="H51" s="1"/>
    </row>
    <row r="52" spans="1:8" ht="16.5">
      <c r="A52" s="1"/>
      <c r="B52" s="1"/>
      <c r="C52" s="1"/>
      <c r="D52" s="1"/>
      <c r="E52" s="1"/>
      <c r="F52" s="1"/>
      <c r="G52" s="1"/>
      <c r="H52" s="1"/>
    </row>
    <row r="53" spans="1:8" ht="16.5">
      <c r="A53" s="1"/>
      <c r="B53" s="1"/>
      <c r="C53" s="1"/>
      <c r="D53" s="1"/>
      <c r="E53" s="1"/>
      <c r="F53" s="1"/>
      <c r="G53" s="1"/>
      <c r="H53" s="1"/>
    </row>
    <row r="54" spans="1:8" ht="16.5">
      <c r="A54" s="1"/>
      <c r="B54" s="1"/>
      <c r="C54" s="1"/>
      <c r="D54" s="1"/>
      <c r="E54" s="1"/>
      <c r="F54" s="1"/>
      <c r="G54" s="1"/>
      <c r="H54" s="1"/>
    </row>
    <row r="55" spans="1:8" ht="16.5">
      <c r="A55" s="1"/>
      <c r="B55" s="1"/>
      <c r="C55" s="1"/>
      <c r="D55" s="1"/>
      <c r="E55" s="1"/>
      <c r="F55" s="1"/>
      <c r="G55" s="1"/>
      <c r="H55" s="1"/>
    </row>
    <row r="56" spans="1:8" ht="16.5">
      <c r="A56" s="1"/>
      <c r="B56" s="1"/>
      <c r="C56" s="1"/>
      <c r="D56" s="1"/>
      <c r="E56" s="1"/>
      <c r="F56" s="1"/>
      <c r="G56" s="1"/>
      <c r="H56" s="1"/>
    </row>
    <row r="57" spans="1:8" ht="16.5">
      <c r="A57" s="1"/>
      <c r="B57" s="1"/>
      <c r="C57" s="1"/>
      <c r="D57" s="1"/>
      <c r="E57" s="1"/>
      <c r="F57" s="1"/>
      <c r="G57" s="1"/>
      <c r="H57" s="1"/>
    </row>
    <row r="58" spans="1:8" ht="16.5">
      <c r="A58" s="1"/>
      <c r="B58" s="1"/>
      <c r="C58" s="1"/>
      <c r="D58" s="1"/>
      <c r="E58" s="1"/>
      <c r="F58" s="1"/>
      <c r="G58" s="1"/>
      <c r="H58" s="1"/>
    </row>
    <row r="59" spans="1:8" ht="16.5">
      <c r="A59" s="1"/>
      <c r="B59" s="1"/>
      <c r="C59" s="1"/>
      <c r="D59" s="1"/>
      <c r="E59" s="1"/>
      <c r="F59" s="1"/>
      <c r="G59" s="1"/>
      <c r="H59" s="1"/>
    </row>
    <row r="60" spans="1:8" ht="16.5">
      <c r="A60" s="1"/>
      <c r="B60" s="1"/>
      <c r="C60" s="1"/>
      <c r="D60" s="1"/>
      <c r="E60" s="1"/>
      <c r="F60" s="1"/>
      <c r="G60" s="1"/>
      <c r="H60" s="1"/>
    </row>
    <row r="61" spans="1:8" ht="16.5">
      <c r="A61" s="1"/>
      <c r="B61" s="1"/>
      <c r="C61" s="1"/>
      <c r="D61" s="1"/>
      <c r="E61" s="1"/>
      <c r="F61" s="1"/>
      <c r="G61" s="1"/>
      <c r="H61" s="1"/>
    </row>
    <row r="62" spans="1:8" ht="16.5">
      <c r="A62" s="1"/>
      <c r="B62" s="1"/>
      <c r="C62" s="1"/>
      <c r="D62" s="1"/>
      <c r="E62" s="1"/>
      <c r="F62" s="1"/>
      <c r="G62" s="1"/>
      <c r="H62" s="1"/>
    </row>
    <row r="63" spans="1:8" ht="16.5">
      <c r="A63" s="1"/>
      <c r="B63" s="1"/>
      <c r="C63" s="1"/>
      <c r="D63" s="1"/>
      <c r="E63" s="1"/>
      <c r="F63" s="1"/>
      <c r="G63" s="1"/>
      <c r="H63" s="1"/>
    </row>
    <row r="64" spans="1:8" ht="16.5">
      <c r="A64" s="1"/>
      <c r="B64" s="1"/>
      <c r="C64" s="1"/>
      <c r="D64" s="1"/>
      <c r="E64" s="1"/>
      <c r="F64" s="1"/>
      <c r="G64" s="1"/>
      <c r="H64" s="1"/>
    </row>
    <row r="65" spans="1:8" ht="16.5">
      <c r="A65" s="1"/>
      <c r="B65" s="1"/>
      <c r="C65" s="1"/>
      <c r="D65" s="1"/>
      <c r="E65" s="1"/>
      <c r="F65" s="1"/>
      <c r="G65" s="1"/>
      <c r="H65" s="1"/>
    </row>
    <row r="66" spans="1:8" ht="16.5">
      <c r="A66" s="1"/>
      <c r="B66" s="1"/>
      <c r="C66" s="1"/>
      <c r="D66" s="1"/>
      <c r="E66" s="1"/>
      <c r="F66" s="1"/>
      <c r="G66" s="1"/>
      <c r="H66" s="1"/>
    </row>
    <row r="67" spans="1:8" ht="16.5">
      <c r="A67" s="1"/>
      <c r="B67" s="1"/>
      <c r="C67" s="1"/>
      <c r="D67" s="1"/>
      <c r="E67" s="1"/>
      <c r="F67" s="1"/>
      <c r="G67" s="1"/>
      <c r="H67" s="1"/>
    </row>
    <row r="68" spans="1:8" ht="16.5">
      <c r="A68" s="1"/>
      <c r="B68" s="1"/>
      <c r="C68" s="1"/>
      <c r="D68" s="1"/>
      <c r="E68" s="1"/>
      <c r="F68" s="1"/>
      <c r="G68" s="1"/>
      <c r="H68" s="1"/>
    </row>
    <row r="69" spans="1:8" ht="16.5">
      <c r="A69" s="1"/>
      <c r="B69" s="1"/>
      <c r="C69" s="1"/>
      <c r="D69" s="1"/>
      <c r="E69" s="1"/>
      <c r="F69" s="1"/>
      <c r="G69" s="1"/>
      <c r="H69" s="1"/>
    </row>
    <row r="70" spans="1:8" ht="16.5">
      <c r="A70" s="1"/>
      <c r="B70" s="1"/>
      <c r="C70" s="1"/>
      <c r="D70" s="1"/>
      <c r="E70" s="1"/>
      <c r="F70" s="1"/>
      <c r="G70" s="1"/>
      <c r="H70" s="1"/>
    </row>
    <row r="71" spans="1:8" ht="16.5">
      <c r="A71" s="1"/>
      <c r="B71" s="1"/>
      <c r="C71" s="1"/>
      <c r="D71" s="1"/>
      <c r="E71" s="1"/>
      <c r="F71" s="1"/>
      <c r="G71" s="1"/>
      <c r="H71" s="1"/>
    </row>
    <row r="72" spans="1:8" ht="16.5">
      <c r="A72" s="1"/>
      <c r="B72" s="1"/>
      <c r="C72" s="1"/>
      <c r="D72" s="1"/>
      <c r="E72" s="1"/>
      <c r="F72" s="1"/>
      <c r="G72" s="1"/>
      <c r="H72" s="1"/>
    </row>
    <row r="73" spans="1:8" ht="16.5">
      <c r="A73" s="1"/>
      <c r="B73" s="1"/>
      <c r="C73" s="1"/>
      <c r="D73" s="1"/>
      <c r="E73" s="1"/>
      <c r="F73" s="1"/>
      <c r="G73" s="1"/>
      <c r="H73" s="1"/>
    </row>
    <row r="74" spans="1:8" ht="16.5">
      <c r="A74" s="1"/>
      <c r="B74" s="1"/>
      <c r="C74" s="1"/>
      <c r="D74" s="1"/>
      <c r="E74" s="1"/>
      <c r="F74" s="1"/>
      <c r="G74" s="1"/>
      <c r="H74" s="1"/>
    </row>
    <row r="75" spans="1:8" ht="16.5">
      <c r="A75" s="1"/>
      <c r="B75" s="1"/>
      <c r="C75" s="1"/>
      <c r="D75" s="1"/>
      <c r="E75" s="1"/>
      <c r="F75" s="1"/>
      <c r="G75" s="1"/>
      <c r="H75" s="1"/>
    </row>
    <row r="76" spans="1:8" ht="16.5">
      <c r="A76" s="1"/>
      <c r="B76" s="1"/>
      <c r="C76" s="1"/>
      <c r="D76" s="1"/>
      <c r="E76" s="1"/>
      <c r="F76" s="1"/>
      <c r="G76" s="1"/>
      <c r="H76" s="1"/>
    </row>
    <row r="77" spans="1:8" ht="16.5">
      <c r="A77" s="1"/>
      <c r="B77" s="1"/>
      <c r="C77" s="1"/>
      <c r="D77" s="1"/>
      <c r="E77" s="1"/>
      <c r="F77" s="1"/>
      <c r="G77" s="1"/>
      <c r="H77" s="1"/>
    </row>
    <row r="78" spans="1:8" ht="16.5">
      <c r="A78" s="1"/>
      <c r="B78" s="1"/>
      <c r="C78" s="1"/>
      <c r="D78" s="1"/>
      <c r="E78" s="1"/>
      <c r="F78" s="1"/>
      <c r="G78" s="1"/>
      <c r="H78" s="1"/>
    </row>
    <row r="79" spans="1:8" ht="16.5">
      <c r="A79" s="1"/>
      <c r="B79" s="1"/>
      <c r="C79" s="1"/>
      <c r="D79" s="1"/>
      <c r="E79" s="1"/>
      <c r="F79" s="1"/>
      <c r="G79" s="1"/>
      <c r="H79" s="1"/>
    </row>
    <row r="80" spans="1:8" ht="16.5">
      <c r="A80" s="1"/>
      <c r="B80" s="1"/>
      <c r="C80" s="1"/>
      <c r="D80" s="1"/>
      <c r="E80" s="1"/>
      <c r="F80" s="1"/>
      <c r="G80" s="1"/>
      <c r="H80" s="1"/>
    </row>
    <row r="81" spans="1:8" ht="16.5">
      <c r="A81" s="1"/>
      <c r="B81" s="1"/>
      <c r="C81" s="1"/>
      <c r="D81" s="1"/>
      <c r="E81" s="1"/>
      <c r="F81" s="1"/>
      <c r="G81" s="1"/>
      <c r="H81" s="1"/>
    </row>
    <row r="82" spans="1:8" ht="16.5">
      <c r="A82" s="1"/>
      <c r="B82" s="1"/>
      <c r="C82" s="1"/>
      <c r="D82" s="1"/>
      <c r="E82" s="1"/>
      <c r="F82" s="1"/>
      <c r="G82" s="1"/>
      <c r="H82" s="1"/>
    </row>
    <row r="83" spans="1:8" ht="16.5">
      <c r="A83" s="1"/>
      <c r="B83" s="1"/>
      <c r="C83" s="1"/>
      <c r="D83" s="1"/>
      <c r="E83" s="1"/>
      <c r="F83" s="1"/>
      <c r="G83" s="1"/>
      <c r="H83" s="1"/>
    </row>
    <row r="84" spans="1:8" ht="16.5">
      <c r="A84" s="1"/>
      <c r="B84" s="1"/>
      <c r="C84" s="1"/>
      <c r="D84" s="1"/>
      <c r="E84" s="1"/>
      <c r="F84" s="1"/>
      <c r="G84" s="1"/>
      <c r="H84" s="1"/>
    </row>
    <row r="85" spans="1:8" ht="16.5">
      <c r="A85" s="1"/>
      <c r="B85" s="1"/>
      <c r="C85" s="1"/>
      <c r="D85" s="1"/>
      <c r="E85" s="1"/>
      <c r="F85" s="1"/>
      <c r="G85" s="1"/>
      <c r="H85" s="1"/>
    </row>
    <row r="86" spans="1:8" ht="16.5">
      <c r="A86" s="1"/>
      <c r="B86" s="1"/>
      <c r="C86" s="1"/>
      <c r="D86" s="1"/>
      <c r="E86" s="1"/>
      <c r="F86" s="1"/>
      <c r="G86" s="1"/>
      <c r="H86" s="1"/>
    </row>
    <row r="87" spans="1:8" ht="16.5">
      <c r="A87" s="1"/>
      <c r="B87" s="1"/>
      <c r="C87" s="1"/>
      <c r="D87" s="1"/>
      <c r="E87" s="1"/>
      <c r="F87" s="1"/>
      <c r="G87" s="1"/>
      <c r="H87" s="1"/>
    </row>
    <row r="88" spans="1:8" ht="16.5">
      <c r="A88" s="1"/>
      <c r="B88" s="1"/>
      <c r="C88" s="1"/>
      <c r="D88" s="1"/>
      <c r="E88" s="1"/>
      <c r="F88" s="1"/>
      <c r="G88" s="1"/>
      <c r="H88" s="1"/>
    </row>
    <row r="89" spans="1:8" ht="16.5">
      <c r="A89" s="1"/>
      <c r="B89" s="1"/>
      <c r="C89" s="1"/>
      <c r="D89" s="1"/>
      <c r="E89" s="1"/>
      <c r="F89" s="1"/>
      <c r="G89" s="1"/>
      <c r="H89" s="1"/>
    </row>
    <row r="90" spans="1:8" ht="16.5">
      <c r="A90" s="1"/>
      <c r="B90" s="1"/>
      <c r="C90" s="1"/>
      <c r="D90" s="1"/>
      <c r="E90" s="1"/>
      <c r="F90" s="1"/>
      <c r="G90" s="1"/>
      <c r="H90" s="1"/>
    </row>
    <row r="91" spans="1:8" ht="16.5">
      <c r="A91" s="1"/>
      <c r="B91" s="1"/>
      <c r="C91" s="1"/>
      <c r="D91" s="1"/>
      <c r="E91" s="1"/>
      <c r="F91" s="1"/>
      <c r="G91" s="1"/>
      <c r="H91" s="1"/>
    </row>
    <row r="92" spans="1:8" ht="16.5">
      <c r="A92" s="1"/>
      <c r="B92" s="1"/>
      <c r="C92" s="1"/>
      <c r="D92" s="1"/>
      <c r="E92" s="1"/>
      <c r="F92" s="1"/>
      <c r="G92" s="1"/>
      <c r="H92" s="1"/>
    </row>
    <row r="93" spans="1:8" ht="16.5">
      <c r="A93" s="1"/>
      <c r="B93" s="1"/>
      <c r="C93" s="1"/>
      <c r="D93" s="1"/>
      <c r="E93" s="1"/>
      <c r="F93" s="1"/>
      <c r="G93" s="1"/>
      <c r="H93" s="1"/>
    </row>
    <row r="94" spans="1:8" ht="16.5">
      <c r="A94" s="1"/>
      <c r="B94" s="1"/>
      <c r="C94" s="1"/>
      <c r="D94" s="1"/>
      <c r="E94" s="1"/>
      <c r="F94" s="1"/>
      <c r="G94" s="1"/>
      <c r="H94" s="1"/>
    </row>
    <row r="95" spans="1:8" ht="16.5">
      <c r="A95" s="1"/>
      <c r="B95" s="1"/>
      <c r="C95" s="1"/>
      <c r="D95" s="1"/>
      <c r="E95" s="1"/>
      <c r="F95" s="1"/>
      <c r="G95" s="1"/>
      <c r="H95" s="1"/>
    </row>
    <row r="96" spans="1:8" ht="16.5">
      <c r="A96" s="1"/>
      <c r="B96" s="1"/>
      <c r="C96" s="1"/>
      <c r="D96" s="1"/>
      <c r="E96" s="1"/>
      <c r="F96" s="1"/>
      <c r="G96" s="1"/>
      <c r="H96" s="1"/>
    </row>
    <row r="97" spans="1:8" ht="16.5">
      <c r="A97" s="1"/>
      <c r="B97" s="1"/>
      <c r="C97" s="1"/>
      <c r="D97" s="1"/>
      <c r="E97" s="1"/>
      <c r="F97" s="1"/>
      <c r="G97" s="1"/>
      <c r="H97" s="1"/>
    </row>
    <row r="98" spans="1:8" ht="16.5">
      <c r="A98" s="1"/>
      <c r="B98" s="1"/>
      <c r="C98" s="1"/>
      <c r="D98" s="1"/>
      <c r="E98" s="1"/>
      <c r="F98" s="1"/>
      <c r="G98" s="1"/>
      <c r="H98" s="1"/>
    </row>
    <row r="99" spans="1:8" ht="16.5">
      <c r="A99" s="1"/>
      <c r="B99" s="1"/>
      <c r="C99" s="1"/>
      <c r="D99" s="1"/>
      <c r="E99" s="1"/>
      <c r="F99" s="1"/>
      <c r="G99" s="1"/>
      <c r="H99" s="1"/>
    </row>
    <row r="100" spans="1:8" ht="16.5">
      <c r="A100" s="1"/>
      <c r="B100" s="1"/>
      <c r="C100" s="1"/>
      <c r="D100" s="1"/>
      <c r="E100" s="1"/>
      <c r="F100" s="1"/>
      <c r="G100" s="1"/>
      <c r="H100" s="1"/>
    </row>
    <row r="101" spans="1:8" ht="16.5">
      <c r="A101" s="1"/>
      <c r="B101" s="1"/>
      <c r="C101" s="1"/>
      <c r="D101" s="1"/>
      <c r="E101" s="1"/>
      <c r="F101" s="1"/>
      <c r="G101" s="1"/>
      <c r="H101" s="1"/>
    </row>
    <row r="102" spans="1:8" ht="16.5">
      <c r="A102" s="1"/>
      <c r="B102" s="1"/>
      <c r="C102" s="1"/>
      <c r="D102" s="1"/>
      <c r="E102" s="1"/>
      <c r="F102" s="1"/>
      <c r="G102" s="1"/>
      <c r="H102" s="1"/>
    </row>
    <row r="103" spans="1:8" ht="16.5">
      <c r="A103" s="1"/>
      <c r="B103" s="1"/>
      <c r="C103" s="1"/>
      <c r="D103" s="1"/>
      <c r="E103" s="1"/>
      <c r="F103" s="1"/>
      <c r="G103" s="1"/>
      <c r="H103" s="1"/>
    </row>
    <row r="104" spans="1:8" ht="16.5">
      <c r="A104" s="1"/>
      <c r="B104" s="1"/>
      <c r="C104" s="1"/>
      <c r="D104" s="1"/>
      <c r="E104" s="1"/>
      <c r="F104" s="1"/>
      <c r="G104" s="1"/>
      <c r="H104" s="1"/>
    </row>
    <row r="105" spans="1:8" ht="16.5">
      <c r="A105" s="1"/>
      <c r="B105" s="1"/>
      <c r="C105" s="1"/>
      <c r="D105" s="1"/>
      <c r="E105" s="1"/>
      <c r="F105" s="1"/>
      <c r="G105" s="1"/>
      <c r="H105" s="1"/>
    </row>
    <row r="106" spans="1:8" ht="16.5">
      <c r="A106" s="1"/>
      <c r="B106" s="1"/>
      <c r="C106" s="1"/>
      <c r="D106" s="1"/>
      <c r="E106" s="1"/>
      <c r="F106" s="1"/>
      <c r="G106" s="1"/>
      <c r="H106" s="1"/>
    </row>
    <row r="107" spans="1:8" ht="16.5">
      <c r="A107" s="1"/>
      <c r="B107" s="1"/>
      <c r="C107" s="1"/>
      <c r="D107" s="1"/>
      <c r="E107" s="1"/>
      <c r="F107" s="1"/>
      <c r="G107" s="1"/>
      <c r="H107" s="1"/>
    </row>
    <row r="108" spans="1:8" ht="16.5">
      <c r="A108" s="1"/>
      <c r="B108" s="1"/>
      <c r="C108" s="1"/>
      <c r="D108" s="1"/>
      <c r="E108" s="1"/>
      <c r="F108" s="1"/>
      <c r="G108" s="1"/>
      <c r="H108" s="1"/>
    </row>
    <row r="109" spans="1:8" ht="16.5">
      <c r="A109" s="1"/>
      <c r="B109" s="1"/>
      <c r="C109" s="1"/>
      <c r="D109" s="1"/>
      <c r="E109" s="1"/>
      <c r="F109" s="1"/>
      <c r="G109" s="1"/>
      <c r="H109" s="1"/>
    </row>
    <row r="110" spans="1:8" ht="16.5">
      <c r="A110" s="1"/>
      <c r="B110" s="1"/>
      <c r="C110" s="1"/>
      <c r="D110" s="1"/>
      <c r="E110" s="1"/>
      <c r="F110" s="1"/>
      <c r="G110" s="1"/>
      <c r="H110" s="1"/>
    </row>
    <row r="111" spans="1:8" ht="16.5">
      <c r="A111" s="1"/>
      <c r="B111" s="1"/>
      <c r="C111" s="1"/>
      <c r="D111" s="1"/>
      <c r="E111" s="1"/>
      <c r="F111" s="1"/>
      <c r="G111" s="1"/>
      <c r="H111" s="1"/>
    </row>
    <row r="112" spans="1:8" ht="16.5">
      <c r="A112" s="1"/>
      <c r="B112" s="1"/>
      <c r="C112" s="1"/>
      <c r="D112" s="1"/>
      <c r="E112" s="1"/>
      <c r="F112" s="1"/>
      <c r="G112" s="1"/>
      <c r="H112" s="1"/>
    </row>
    <row r="113" spans="1:8" ht="16.5">
      <c r="A113" s="1"/>
      <c r="B113" s="1"/>
      <c r="C113" s="1"/>
      <c r="D113" s="1"/>
      <c r="E113" s="1"/>
      <c r="F113" s="1"/>
      <c r="G113" s="1"/>
      <c r="H113" s="1"/>
    </row>
    <row r="114" spans="1:8" ht="16.5">
      <c r="A114" s="1"/>
      <c r="B114" s="1"/>
      <c r="C114" s="1"/>
      <c r="D114" s="1"/>
      <c r="E114" s="1"/>
      <c r="F114" s="1"/>
      <c r="G114" s="1"/>
      <c r="H114" s="1"/>
    </row>
    <row r="115" spans="1:8" ht="16.5">
      <c r="A115" s="1"/>
      <c r="B115" s="1"/>
      <c r="C115" s="1"/>
      <c r="D115" s="1"/>
      <c r="E115" s="1"/>
      <c r="F115" s="1"/>
      <c r="G115" s="1"/>
      <c r="H115" s="1"/>
    </row>
    <row r="116" spans="1:8" ht="16.5">
      <c r="A116" s="1"/>
      <c r="B116" s="1"/>
      <c r="C116" s="1"/>
      <c r="D116" s="1"/>
      <c r="E116" s="1"/>
      <c r="F116" s="1"/>
      <c r="G116" s="1"/>
      <c r="H116" s="1"/>
    </row>
    <row r="117" spans="1:8" ht="16.5">
      <c r="A117" s="1"/>
      <c r="B117" s="1"/>
      <c r="C117" s="1"/>
      <c r="D117" s="1"/>
      <c r="E117" s="1"/>
      <c r="F117" s="1"/>
      <c r="G117" s="1"/>
      <c r="H117" s="1"/>
    </row>
    <row r="118" spans="1:8" ht="16.5">
      <c r="A118" s="1"/>
      <c r="B118" s="1"/>
      <c r="C118" s="1"/>
      <c r="D118" s="1"/>
      <c r="E118" s="1"/>
      <c r="F118" s="1"/>
      <c r="G118" s="1"/>
      <c r="H118" s="1"/>
    </row>
    <row r="119" spans="1:8" ht="16.5">
      <c r="A119" s="1"/>
      <c r="B119" s="1"/>
      <c r="C119" s="1"/>
      <c r="D119" s="1"/>
      <c r="E119" s="1"/>
      <c r="F119" s="1"/>
      <c r="G119" s="1"/>
      <c r="H119" s="1"/>
    </row>
    <row r="120" spans="1:8" ht="16.5">
      <c r="A120" s="1"/>
      <c r="B120" s="1"/>
      <c r="C120" s="1"/>
      <c r="D120" s="1"/>
      <c r="E120" s="1"/>
      <c r="F120" s="1"/>
      <c r="G120" s="1"/>
      <c r="H120" s="1"/>
    </row>
    <row r="121" spans="1:8" ht="16.5">
      <c r="A121" s="1"/>
      <c r="B121" s="1"/>
      <c r="C121" s="1"/>
      <c r="D121" s="1"/>
      <c r="E121" s="1"/>
      <c r="F121" s="1"/>
      <c r="G121" s="1"/>
      <c r="H121" s="1"/>
    </row>
    <row r="122" spans="1:8" ht="16.5">
      <c r="A122" s="1"/>
      <c r="B122" s="1"/>
      <c r="C122" s="1"/>
      <c r="D122" s="1"/>
      <c r="E122" s="1"/>
      <c r="F122" s="1"/>
      <c r="G122" s="1"/>
      <c r="H122" s="1"/>
    </row>
    <row r="123" spans="1:8" ht="16.5">
      <c r="A123" s="1"/>
      <c r="B123" s="1"/>
      <c r="C123" s="1"/>
      <c r="D123" s="1"/>
      <c r="E123" s="1"/>
      <c r="F123" s="1"/>
      <c r="G123" s="1"/>
      <c r="H123" s="1"/>
    </row>
    <row r="124" spans="1:8" ht="16.5">
      <c r="A124" s="1"/>
      <c r="B124" s="1"/>
      <c r="C124" s="1"/>
      <c r="D124" s="1"/>
      <c r="E124" s="1"/>
      <c r="F124" s="1"/>
      <c r="G124" s="1"/>
      <c r="H124" s="1"/>
    </row>
    <row r="125" spans="1:8" ht="16.5">
      <c r="A125" s="1"/>
      <c r="B125" s="1"/>
      <c r="C125" s="1"/>
      <c r="D125" s="1"/>
      <c r="E125" s="1"/>
      <c r="F125" s="1"/>
      <c r="G125" s="1"/>
      <c r="H125" s="1"/>
    </row>
    <row r="126" spans="1:8" ht="16.5">
      <c r="A126" s="1"/>
      <c r="B126" s="1"/>
      <c r="C126" s="1"/>
      <c r="D126" s="1"/>
      <c r="E126" s="1"/>
      <c r="F126" s="1"/>
      <c r="G126" s="1"/>
      <c r="H126" s="1"/>
    </row>
    <row r="127" spans="1:8" ht="16.5">
      <c r="A127" s="1"/>
      <c r="B127" s="1"/>
      <c r="C127" s="1"/>
      <c r="D127" s="1"/>
      <c r="E127" s="1"/>
      <c r="F127" s="1"/>
      <c r="G127" s="1"/>
      <c r="H127" s="1"/>
    </row>
    <row r="128" spans="1:8" ht="16.5">
      <c r="A128" s="1"/>
      <c r="B128" s="1"/>
      <c r="C128" s="1"/>
      <c r="D128" s="1"/>
      <c r="E128" s="1"/>
      <c r="F128" s="1"/>
      <c r="G128" s="1"/>
      <c r="H128" s="1"/>
    </row>
    <row r="129" spans="1:8" ht="16.5">
      <c r="A129" s="1"/>
      <c r="B129" s="1"/>
      <c r="C129" s="1"/>
      <c r="D129" s="1"/>
      <c r="E129" s="1"/>
      <c r="F129" s="1"/>
      <c r="G129" s="1"/>
      <c r="H129" s="1"/>
    </row>
    <row r="130" spans="1:8" ht="16.5">
      <c r="A130" s="1"/>
      <c r="B130" s="1"/>
      <c r="C130" s="1"/>
      <c r="D130" s="1"/>
      <c r="E130" s="1"/>
      <c r="F130" s="1"/>
      <c r="G130" s="1"/>
      <c r="H130" s="1"/>
    </row>
    <row r="131" spans="1:8" ht="16.5">
      <c r="A131" s="1"/>
      <c r="B131" s="1"/>
      <c r="C131" s="1"/>
      <c r="D131" s="1"/>
      <c r="E131" s="1"/>
      <c r="F131" s="1"/>
      <c r="G131" s="1"/>
      <c r="H131" s="1"/>
    </row>
    <row r="132" spans="1:8" ht="16.5">
      <c r="A132" s="1"/>
      <c r="B132" s="1"/>
      <c r="C132" s="1"/>
      <c r="D132" s="1"/>
      <c r="E132" s="1"/>
      <c r="F132" s="1"/>
      <c r="G132" s="1"/>
      <c r="H132" s="1"/>
    </row>
    <row r="133" spans="1:8" ht="16.5">
      <c r="A133" s="1"/>
      <c r="B133" s="1"/>
      <c r="C133" s="1"/>
      <c r="D133" s="1"/>
      <c r="E133" s="1"/>
      <c r="F133" s="1"/>
      <c r="G133" s="1"/>
      <c r="H133" s="1"/>
    </row>
    <row r="134" spans="1:8" ht="16.5">
      <c r="A134" s="1"/>
      <c r="B134" s="1"/>
      <c r="C134" s="1"/>
      <c r="D134" s="1"/>
      <c r="E134" s="1"/>
      <c r="F134" s="1"/>
      <c r="G134" s="1"/>
      <c r="H134" s="1"/>
    </row>
    <row r="135" spans="1:8" ht="16.5">
      <c r="A135" s="1"/>
      <c r="B135" s="1"/>
      <c r="C135" s="1"/>
      <c r="D135" s="1"/>
      <c r="E135" s="1"/>
      <c r="F135" s="1"/>
      <c r="G135" s="1"/>
      <c r="H135" s="1"/>
    </row>
    <row r="136" spans="1:8" ht="16.5">
      <c r="A136" s="1"/>
      <c r="B136" s="1"/>
      <c r="C136" s="1"/>
      <c r="D136" s="1"/>
      <c r="E136" s="1"/>
      <c r="F136" s="1"/>
      <c r="G136" s="1"/>
      <c r="H136" s="1"/>
    </row>
    <row r="137" spans="1:8" ht="16.5">
      <c r="A137" s="1"/>
      <c r="B137" s="1"/>
      <c r="C137" s="1"/>
      <c r="D137" s="1"/>
      <c r="E137" s="1"/>
      <c r="F137" s="1"/>
      <c r="G137" s="1"/>
      <c r="H137" s="1"/>
    </row>
    <row r="138" spans="1:8" ht="16.5">
      <c r="A138" s="1"/>
      <c r="B138" s="1"/>
      <c r="C138" s="1"/>
      <c r="D138" s="1"/>
      <c r="E138" s="1"/>
      <c r="F138" s="1"/>
      <c r="G138" s="1"/>
      <c r="H138" s="1"/>
    </row>
    <row r="139" spans="1:8" ht="16.5">
      <c r="A139" s="1"/>
      <c r="B139" s="1"/>
      <c r="C139" s="1"/>
      <c r="D139" s="1"/>
      <c r="E139" s="1"/>
      <c r="F139" s="1"/>
      <c r="G139" s="1"/>
      <c r="H139" s="1"/>
    </row>
    <row r="140" spans="1:8" ht="16.5">
      <c r="A140" s="1"/>
      <c r="B140" s="1"/>
      <c r="C140" s="1"/>
      <c r="D140" s="1"/>
      <c r="E140" s="1"/>
      <c r="F140" s="1"/>
      <c r="G140" s="1"/>
      <c r="H140" s="1"/>
    </row>
    <row r="141" spans="1:8" ht="16.5">
      <c r="A141" s="1"/>
      <c r="B141" s="1"/>
      <c r="C141" s="1"/>
      <c r="D141" s="1"/>
      <c r="E141" s="1"/>
      <c r="F141" s="1"/>
      <c r="G141" s="1"/>
      <c r="H141" s="1"/>
    </row>
    <row r="142" spans="1:8" ht="16.5">
      <c r="A142" s="1"/>
      <c r="B142" s="1"/>
      <c r="C142" s="1"/>
      <c r="D142" s="1"/>
      <c r="E142" s="1"/>
      <c r="F142" s="1"/>
      <c r="G142" s="1"/>
      <c r="H142" s="1"/>
    </row>
    <row r="143" spans="1:8" ht="16.5">
      <c r="A143" s="1"/>
      <c r="B143" s="1"/>
      <c r="C143" s="1"/>
      <c r="D143" s="1"/>
      <c r="E143" s="1"/>
      <c r="F143" s="1"/>
      <c r="G143" s="1"/>
      <c r="H143" s="1"/>
    </row>
    <row r="144" spans="1:8" ht="16.5">
      <c r="A144" s="1"/>
      <c r="B144" s="1"/>
      <c r="C144" s="1"/>
      <c r="D144" s="1"/>
      <c r="E144" s="1"/>
      <c r="F144" s="1"/>
      <c r="G144" s="1"/>
      <c r="H144" s="1"/>
    </row>
    <row r="145" spans="1:8" ht="16.5">
      <c r="A145" s="1"/>
      <c r="B145" s="1"/>
      <c r="C145" s="1"/>
      <c r="D145" s="1"/>
      <c r="E145" s="1"/>
      <c r="F145" s="1"/>
      <c r="G145" s="1"/>
      <c r="H145" s="1"/>
    </row>
    <row r="146" spans="1:8" ht="16.5">
      <c r="A146" s="1"/>
      <c r="B146" s="1"/>
      <c r="C146" s="1"/>
      <c r="D146" s="1"/>
      <c r="E146" s="1"/>
      <c r="F146" s="1"/>
      <c r="G146" s="1"/>
      <c r="H146" s="1"/>
    </row>
    <row r="147" spans="1:8" ht="16.5">
      <c r="A147" s="1"/>
      <c r="B147" s="1"/>
      <c r="C147" s="1"/>
      <c r="D147" s="1"/>
      <c r="E147" s="1"/>
      <c r="F147" s="1"/>
      <c r="G147" s="1"/>
      <c r="H147" s="1"/>
    </row>
    <row r="148" spans="1:8" ht="16.5">
      <c r="A148" s="1"/>
      <c r="B148" s="1"/>
      <c r="C148" s="1"/>
      <c r="D148" s="1"/>
      <c r="E148" s="1"/>
      <c r="F148" s="1"/>
      <c r="G148" s="1"/>
      <c r="H148" s="1"/>
    </row>
    <row r="149" spans="1:8" ht="16.5">
      <c r="A149" s="1"/>
      <c r="B149" s="1"/>
      <c r="C149" s="1"/>
      <c r="D149" s="1"/>
      <c r="E149" s="1"/>
      <c r="F149" s="1"/>
      <c r="G149" s="1"/>
      <c r="H149" s="1"/>
    </row>
    <row r="150" spans="1:8" ht="16.5">
      <c r="A150" s="1"/>
      <c r="B150" s="1"/>
      <c r="C150" s="1"/>
      <c r="D150" s="1"/>
      <c r="E150" s="1"/>
      <c r="F150" s="1"/>
      <c r="G150" s="1"/>
      <c r="H150" s="1"/>
    </row>
    <row r="151" spans="1:8" ht="16.5">
      <c r="A151" s="1"/>
      <c r="B151" s="1"/>
      <c r="C151" s="1"/>
      <c r="D151" s="1"/>
      <c r="E151" s="1"/>
      <c r="F151" s="1"/>
      <c r="G151" s="1"/>
      <c r="H151" s="1"/>
    </row>
    <row r="152" spans="1:8" ht="16.5">
      <c r="A152" s="1"/>
      <c r="B152" s="1"/>
      <c r="C152" s="1"/>
      <c r="D152" s="1"/>
      <c r="E152" s="1"/>
      <c r="F152" s="1"/>
      <c r="G152" s="1"/>
      <c r="H152" s="1"/>
    </row>
    <row r="153" spans="1:8" ht="16.5">
      <c r="A153" s="1"/>
      <c r="B153" s="1"/>
      <c r="C153" s="1"/>
      <c r="D153" s="1"/>
      <c r="E153" s="1"/>
      <c r="F153" s="1"/>
      <c r="G153" s="1"/>
      <c r="H153" s="1"/>
    </row>
    <row r="154" spans="1:8" ht="16.5">
      <c r="A154" s="1"/>
      <c r="B154" s="1"/>
      <c r="C154" s="1"/>
      <c r="D154" s="1"/>
      <c r="E154" s="1"/>
      <c r="F154" s="1"/>
      <c r="G154" s="1"/>
      <c r="H154" s="1"/>
    </row>
    <row r="155" spans="1:8" ht="16.5">
      <c r="A155" s="1"/>
      <c r="B155" s="1"/>
      <c r="C155" s="1"/>
      <c r="D155" s="1"/>
      <c r="E155" s="1"/>
      <c r="F155" s="1"/>
      <c r="G155" s="1"/>
      <c r="H155" s="1"/>
    </row>
    <row r="156" spans="1:8" ht="16.5">
      <c r="A156" s="1"/>
      <c r="B156" s="1"/>
      <c r="C156" s="1"/>
      <c r="D156" s="1"/>
      <c r="E156" s="1"/>
      <c r="F156" s="1"/>
      <c r="G156" s="1"/>
      <c r="H156" s="1"/>
    </row>
    <row r="157" spans="1:8" ht="16.5">
      <c r="A157" s="1"/>
      <c r="B157" s="1"/>
      <c r="C157" s="1"/>
      <c r="D157" s="1"/>
      <c r="E157" s="1"/>
      <c r="F157" s="1"/>
      <c r="G157" s="1"/>
      <c r="H157" s="1"/>
    </row>
    <row r="158" spans="1:8" ht="16.5">
      <c r="A158" s="1"/>
      <c r="B158" s="1"/>
      <c r="C158" s="1"/>
      <c r="D158" s="1"/>
      <c r="E158" s="1"/>
      <c r="F158" s="1"/>
      <c r="G158" s="1"/>
      <c r="H158" s="1"/>
    </row>
    <row r="159" spans="1:8" ht="16.5">
      <c r="A159" s="1"/>
      <c r="B159" s="1"/>
      <c r="C159" s="1"/>
      <c r="D159" s="1"/>
      <c r="E159" s="1"/>
      <c r="F159" s="1"/>
      <c r="G159" s="1"/>
      <c r="H159" s="1"/>
    </row>
    <row r="160" spans="1:8" ht="16.5">
      <c r="A160" s="1"/>
      <c r="B160" s="1"/>
      <c r="C160" s="1"/>
      <c r="D160" s="1"/>
      <c r="E160" s="1"/>
      <c r="F160" s="1"/>
      <c r="G160" s="1"/>
      <c r="H160" s="1"/>
    </row>
    <row r="161" spans="1:8" ht="16.5">
      <c r="A161" s="1"/>
      <c r="B161" s="1"/>
      <c r="C161" s="1"/>
      <c r="D161" s="1"/>
      <c r="E161" s="1"/>
      <c r="F161" s="1"/>
      <c r="G161" s="1"/>
      <c r="H161" s="1"/>
    </row>
    <row r="162" spans="1:8" ht="16.5">
      <c r="A162" s="1"/>
      <c r="B162" s="1"/>
      <c r="C162" s="1"/>
      <c r="D162" s="1"/>
      <c r="E162" s="1"/>
      <c r="F162" s="1"/>
      <c r="G162" s="1"/>
      <c r="H162" s="1"/>
    </row>
    <row r="163" spans="1:8" ht="16.5">
      <c r="A163" s="1"/>
      <c r="B163" s="1"/>
      <c r="C163" s="1"/>
      <c r="D163" s="1"/>
      <c r="E163" s="1"/>
      <c r="F163" s="1"/>
      <c r="G163" s="1"/>
      <c r="H163" s="1"/>
    </row>
    <row r="164" spans="1:8" ht="16.5">
      <c r="A164" s="1"/>
      <c r="B164" s="1"/>
      <c r="C164" s="1"/>
      <c r="D164" s="1"/>
      <c r="E164" s="1"/>
      <c r="F164" s="1"/>
      <c r="G164" s="1"/>
      <c r="H164" s="1"/>
    </row>
    <row r="165" spans="1:8" ht="16.5">
      <c r="A165" s="1"/>
      <c r="B165" s="1"/>
      <c r="C165" s="1"/>
      <c r="D165" s="1"/>
      <c r="E165" s="1"/>
      <c r="F165" s="1"/>
      <c r="G165" s="1"/>
      <c r="H165" s="1"/>
    </row>
    <row r="166" spans="1:8" ht="16.5">
      <c r="A166" s="1"/>
      <c r="B166" s="1"/>
      <c r="C166" s="1"/>
      <c r="D166" s="1"/>
      <c r="E166" s="1"/>
      <c r="F166" s="1"/>
      <c r="G166" s="1"/>
      <c r="H166" s="1"/>
    </row>
    <row r="167" spans="1:8" ht="16.5">
      <c r="A167" s="1"/>
      <c r="B167" s="1"/>
      <c r="C167" s="1"/>
      <c r="D167" s="1"/>
      <c r="E167" s="1"/>
      <c r="F167" s="1"/>
      <c r="G167" s="1"/>
      <c r="H167" s="1"/>
    </row>
    <row r="168" spans="1:8" ht="16.5">
      <c r="A168" s="1"/>
      <c r="B168" s="1"/>
      <c r="C168" s="1"/>
      <c r="D168" s="1"/>
      <c r="E168" s="1"/>
      <c r="F168" s="1"/>
      <c r="G168" s="1"/>
      <c r="H168" s="1"/>
    </row>
    <row r="169" spans="1:8" ht="16.5">
      <c r="A169" s="1"/>
      <c r="B169" s="1"/>
      <c r="C169" s="1"/>
      <c r="D169" s="1"/>
      <c r="E169" s="1"/>
      <c r="F169" s="1"/>
      <c r="G169" s="1"/>
      <c r="H169" s="1"/>
    </row>
    <row r="170" spans="1:8" ht="16.5">
      <c r="A170" s="1"/>
      <c r="B170" s="1"/>
      <c r="C170" s="1"/>
      <c r="D170" s="1"/>
      <c r="E170" s="1"/>
      <c r="F170" s="1"/>
      <c r="G170" s="1"/>
      <c r="H170" s="1"/>
    </row>
    <row r="171" spans="1:8" ht="16.5">
      <c r="A171" s="1"/>
      <c r="B171" s="1"/>
      <c r="C171" s="1"/>
      <c r="D171" s="1"/>
      <c r="E171" s="1"/>
      <c r="F171" s="1"/>
      <c r="G171" s="1"/>
      <c r="H171" s="1"/>
    </row>
    <row r="172" spans="1:8" ht="16.5">
      <c r="A172" s="1"/>
      <c r="B172" s="1"/>
      <c r="C172" s="1"/>
      <c r="D172" s="1"/>
      <c r="E172" s="1"/>
      <c r="F172" s="1"/>
      <c r="G172" s="1"/>
      <c r="H172" s="1"/>
    </row>
    <row r="173" spans="1:8" ht="16.5">
      <c r="A173" s="1"/>
      <c r="B173" s="1"/>
      <c r="C173" s="1"/>
      <c r="D173" s="1"/>
      <c r="E173" s="1"/>
      <c r="F173" s="1"/>
      <c r="G173" s="1"/>
      <c r="H173" s="1"/>
    </row>
    <row r="174" spans="1:8" ht="16.5">
      <c r="A174" s="1"/>
      <c r="B174" s="1"/>
      <c r="C174" s="1"/>
      <c r="D174" s="1"/>
      <c r="E174" s="1"/>
      <c r="F174" s="1"/>
      <c r="G174" s="1"/>
      <c r="H174" s="1"/>
    </row>
    <row r="175" spans="1:8" ht="16.5">
      <c r="A175" s="1"/>
      <c r="B175" s="1"/>
      <c r="C175" s="1"/>
      <c r="D175" s="1"/>
      <c r="E175" s="1"/>
      <c r="F175" s="1"/>
      <c r="G175" s="1"/>
      <c r="H175" s="1"/>
    </row>
    <row r="176" spans="1:8" ht="16.5">
      <c r="A176" s="1"/>
      <c r="B176" s="1"/>
      <c r="C176" s="1"/>
      <c r="D176" s="1"/>
      <c r="E176" s="1"/>
      <c r="F176" s="1"/>
      <c r="G176" s="1"/>
      <c r="H176" s="1"/>
    </row>
    <row r="177" spans="1:8" ht="16.5">
      <c r="A177" s="1"/>
      <c r="B177" s="1"/>
      <c r="C177" s="1"/>
      <c r="D177" s="1"/>
      <c r="E177" s="1"/>
      <c r="F177" s="1"/>
      <c r="G177" s="1"/>
      <c r="H177" s="1"/>
    </row>
    <row r="178" spans="1:8" ht="16.5">
      <c r="A178" s="1"/>
      <c r="B178" s="1"/>
      <c r="C178" s="1"/>
      <c r="D178" s="1"/>
      <c r="E178" s="1"/>
      <c r="F178" s="1"/>
      <c r="G178" s="1"/>
      <c r="H178" s="1"/>
    </row>
    <row r="179" spans="1:8" ht="16.5">
      <c r="A179" s="1"/>
      <c r="B179" s="1"/>
      <c r="C179" s="1"/>
      <c r="D179" s="1"/>
      <c r="E179" s="1"/>
      <c r="F179" s="1"/>
      <c r="G179" s="1"/>
      <c r="H179" s="1"/>
    </row>
    <row r="180" spans="1:8" ht="16.5">
      <c r="A180" s="1"/>
      <c r="B180" s="1"/>
      <c r="C180" s="1"/>
      <c r="D180" s="1"/>
      <c r="E180" s="1"/>
      <c r="F180" s="1"/>
      <c r="G180" s="1"/>
      <c r="H180" s="1"/>
    </row>
    <row r="181" spans="1:8" ht="16.5">
      <c r="A181" s="1"/>
      <c r="B181" s="1"/>
      <c r="C181" s="1"/>
      <c r="D181" s="1"/>
      <c r="E181" s="1"/>
      <c r="F181" s="1"/>
      <c r="G181" s="1"/>
      <c r="H181" s="1"/>
    </row>
    <row r="182" spans="1:8" ht="16.5">
      <c r="A182" s="1"/>
      <c r="B182" s="1"/>
      <c r="C182" s="1"/>
      <c r="D182" s="1"/>
      <c r="E182" s="1"/>
      <c r="F182" s="1"/>
      <c r="G182" s="1"/>
      <c r="H182" s="1"/>
    </row>
    <row r="183" spans="1:8" ht="16.5">
      <c r="A183" s="1"/>
      <c r="B183" s="1"/>
      <c r="C183" s="1"/>
      <c r="D183" s="1"/>
      <c r="E183" s="1"/>
      <c r="F183" s="1"/>
      <c r="G183" s="1"/>
      <c r="H183" s="1"/>
    </row>
    <row r="184" spans="1:8" ht="16.5">
      <c r="A184" s="1"/>
      <c r="B184" s="1"/>
      <c r="C184" s="1"/>
      <c r="D184" s="1"/>
      <c r="E184" s="1"/>
      <c r="F184" s="1"/>
      <c r="G184" s="1"/>
      <c r="H184" s="1"/>
    </row>
    <row r="185" spans="1:8" ht="16.5">
      <c r="A185" s="1"/>
      <c r="B185" s="1"/>
      <c r="C185" s="1"/>
      <c r="D185" s="1"/>
      <c r="E185" s="1"/>
      <c r="F185" s="1"/>
      <c r="G185" s="1"/>
      <c r="H185" s="1"/>
    </row>
    <row r="186" spans="1:8" ht="16.5">
      <c r="A186" s="1"/>
      <c r="B186" s="1"/>
      <c r="C186" s="1"/>
      <c r="D186" s="1"/>
      <c r="E186" s="1"/>
      <c r="F186" s="1"/>
      <c r="G186" s="1"/>
      <c r="H186" s="1"/>
    </row>
    <row r="187" spans="1:8" ht="16.5">
      <c r="A187" s="1"/>
      <c r="B187" s="1"/>
      <c r="C187" s="1"/>
      <c r="D187" s="1"/>
      <c r="E187" s="1"/>
      <c r="F187" s="1"/>
      <c r="G187" s="1"/>
      <c r="H187" s="1"/>
    </row>
    <row r="188" spans="1:8" ht="16.5">
      <c r="A188" s="1"/>
      <c r="B188" s="1"/>
      <c r="C188" s="1"/>
      <c r="D188" s="1"/>
      <c r="E188" s="1"/>
      <c r="F188" s="1"/>
      <c r="G188" s="1"/>
      <c r="H188" s="1"/>
    </row>
    <row r="189" spans="1:8" ht="16.5">
      <c r="A189" s="1"/>
      <c r="B189" s="1"/>
      <c r="C189" s="1"/>
      <c r="D189" s="1"/>
      <c r="E189" s="1"/>
      <c r="F189" s="1"/>
      <c r="G189" s="1"/>
      <c r="H189" s="1"/>
    </row>
    <row r="190" spans="1:8" ht="16.5">
      <c r="A190" s="1"/>
      <c r="B190" s="1"/>
      <c r="C190" s="1"/>
      <c r="D190" s="1"/>
      <c r="E190" s="1"/>
      <c r="F190" s="1"/>
      <c r="G190" s="1"/>
      <c r="H190" s="1"/>
    </row>
    <row r="191" spans="1:8" ht="16.5">
      <c r="A191" s="1"/>
      <c r="B191" s="1"/>
      <c r="C191" s="1"/>
      <c r="D191" s="1"/>
      <c r="E191" s="1"/>
      <c r="F191" s="1"/>
      <c r="G191" s="1"/>
      <c r="H191" s="1"/>
    </row>
    <row r="192" spans="1:8" ht="16.5">
      <c r="A192" s="1"/>
      <c r="B192" s="1"/>
      <c r="C192" s="1"/>
      <c r="D192" s="1"/>
      <c r="E192" s="1"/>
      <c r="F192" s="1"/>
      <c r="G192" s="1"/>
      <c r="H192" s="1"/>
    </row>
    <row r="193" spans="1:8" ht="16.5">
      <c r="A193" s="1"/>
      <c r="B193" s="1"/>
      <c r="C193" s="1"/>
      <c r="D193" s="1"/>
      <c r="E193" s="1"/>
      <c r="F193" s="1"/>
      <c r="G193" s="1"/>
      <c r="H193" s="1"/>
    </row>
    <row r="194" spans="1:8" ht="16.5">
      <c r="A194" s="1"/>
      <c r="B194" s="1"/>
      <c r="C194" s="1"/>
      <c r="D194" s="1"/>
      <c r="E194" s="1"/>
      <c r="F194" s="1"/>
      <c r="G194" s="1"/>
      <c r="H194" s="1"/>
    </row>
    <row r="195" spans="1:8" ht="16.5">
      <c r="A195" s="1"/>
      <c r="B195" s="1"/>
      <c r="C195" s="1"/>
      <c r="D195" s="1"/>
      <c r="E195" s="1"/>
      <c r="F195" s="1"/>
      <c r="G195" s="1"/>
      <c r="H195" s="1"/>
    </row>
    <row r="196" spans="1:8" ht="16.5">
      <c r="A196" s="1"/>
      <c r="B196" s="1"/>
      <c r="C196" s="1"/>
      <c r="D196" s="1"/>
      <c r="E196" s="1"/>
      <c r="F196" s="1"/>
      <c r="G196" s="1"/>
      <c r="H196" s="1"/>
    </row>
    <row r="197" spans="1:8" ht="16.5">
      <c r="A197" s="1"/>
      <c r="B197" s="1"/>
      <c r="C197" s="1"/>
      <c r="D197" s="1"/>
      <c r="E197" s="1"/>
      <c r="F197" s="1"/>
      <c r="G197" s="1"/>
      <c r="H197" s="1"/>
    </row>
    <row r="198" spans="1:8" ht="16.5">
      <c r="A198" s="1"/>
      <c r="B198" s="1"/>
      <c r="C198" s="1"/>
      <c r="D198" s="1"/>
      <c r="E198" s="1"/>
      <c r="F198" s="1"/>
      <c r="G198" s="1"/>
      <c r="H198" s="1"/>
    </row>
    <row r="199" spans="1:8" ht="16.5">
      <c r="A199" s="1"/>
      <c r="B199" s="1"/>
      <c r="C199" s="1"/>
      <c r="D199" s="1"/>
      <c r="E199" s="1"/>
      <c r="F199" s="1"/>
      <c r="G199" s="1"/>
      <c r="H199" s="1"/>
    </row>
    <row r="200" spans="1:8" ht="16.5">
      <c r="A200" s="1"/>
      <c r="B200" s="1"/>
      <c r="C200" s="1"/>
      <c r="D200" s="1"/>
      <c r="E200" s="1"/>
      <c r="F200" s="1"/>
      <c r="G200" s="1"/>
      <c r="H200" s="1"/>
    </row>
    <row r="201" spans="1:8" ht="16.5">
      <c r="A201" s="1"/>
      <c r="B201" s="1"/>
      <c r="C201" s="1"/>
      <c r="D201" s="1"/>
      <c r="E201" s="1"/>
      <c r="F201" s="1"/>
      <c r="G201" s="1"/>
      <c r="H201" s="1"/>
    </row>
    <row r="202" spans="1:8" ht="16.5">
      <c r="A202" s="1"/>
      <c r="B202" s="1"/>
      <c r="C202" s="1"/>
      <c r="D202" s="1"/>
      <c r="E202" s="1"/>
      <c r="F202" s="1"/>
      <c r="G202" s="1"/>
      <c r="H202" s="1"/>
    </row>
    <row r="203" spans="1:8" ht="16.5">
      <c r="A203" s="1"/>
      <c r="B203" s="1"/>
      <c r="C203" s="1"/>
      <c r="D203" s="1"/>
      <c r="E203" s="1"/>
      <c r="F203" s="1"/>
      <c r="G203" s="1"/>
      <c r="H203" s="1"/>
    </row>
    <row r="204" spans="1:8" ht="16.5">
      <c r="A204" s="1"/>
      <c r="B204" s="1"/>
      <c r="C204" s="1"/>
      <c r="D204" s="1"/>
      <c r="E204" s="1"/>
      <c r="F204" s="1"/>
      <c r="G204" s="1"/>
      <c r="H204" s="1"/>
    </row>
    <row r="205" spans="1:8" ht="16.5">
      <c r="A205" s="1"/>
      <c r="B205" s="1"/>
      <c r="C205" s="1"/>
      <c r="D205" s="1"/>
      <c r="E205" s="1"/>
      <c r="F205" s="1"/>
      <c r="G205" s="1"/>
      <c r="H205" s="1"/>
    </row>
    <row r="206" spans="1:8" ht="16.5">
      <c r="A206" s="1"/>
      <c r="B206" s="1"/>
      <c r="C206" s="1"/>
      <c r="D206" s="1"/>
      <c r="E206" s="1"/>
      <c r="F206" s="1"/>
      <c r="G206" s="1"/>
      <c r="H206" s="1"/>
    </row>
    <row r="207" spans="1:8" ht="16.5">
      <c r="A207" s="1"/>
      <c r="B207" s="1"/>
      <c r="C207" s="1"/>
      <c r="D207" s="1"/>
      <c r="E207" s="1"/>
      <c r="F207" s="1"/>
      <c r="G207" s="1"/>
      <c r="H207" s="1"/>
    </row>
    <row r="208" spans="1:8" ht="16.5">
      <c r="A208" s="1"/>
      <c r="B208" s="1"/>
      <c r="C208" s="1"/>
      <c r="D208" s="1"/>
      <c r="E208" s="1"/>
      <c r="F208" s="1"/>
      <c r="G208" s="1"/>
      <c r="H208" s="1"/>
    </row>
    <row r="209" spans="1:8" ht="16.5">
      <c r="A209" s="1"/>
      <c r="B209" s="1"/>
      <c r="C209" s="1"/>
      <c r="D209" s="1"/>
      <c r="E209" s="1"/>
      <c r="F209" s="1"/>
      <c r="G209" s="1"/>
      <c r="H209" s="1"/>
    </row>
    <row r="210" spans="1:8" ht="16.5">
      <c r="A210" s="1"/>
      <c r="B210" s="1"/>
      <c r="C210" s="1"/>
      <c r="D210" s="1"/>
      <c r="E210" s="1"/>
      <c r="F210" s="1"/>
      <c r="G210" s="1"/>
      <c r="H210" s="1"/>
    </row>
    <row r="211" spans="1:8" ht="16.5">
      <c r="A211" s="1"/>
      <c r="B211" s="1"/>
      <c r="C211" s="1"/>
      <c r="D211" s="1"/>
      <c r="E211" s="1"/>
      <c r="F211" s="1"/>
      <c r="G211" s="1"/>
      <c r="H211" s="1"/>
    </row>
    <row r="212" spans="1:8" ht="16.5">
      <c r="A212" s="1"/>
      <c r="B212" s="1"/>
      <c r="C212" s="1"/>
      <c r="D212" s="1"/>
      <c r="E212" s="1"/>
      <c r="F212" s="1"/>
      <c r="G212" s="1"/>
      <c r="H212" s="1"/>
    </row>
    <row r="213" spans="1:8" ht="16.5">
      <c r="A213" s="1"/>
      <c r="B213" s="1"/>
      <c r="C213" s="1"/>
      <c r="D213" s="1"/>
      <c r="E213" s="1"/>
      <c r="F213" s="1"/>
      <c r="G213" s="1"/>
      <c r="H213" s="1"/>
    </row>
    <row r="214" spans="1:8" ht="16.5">
      <c r="A214" s="1"/>
      <c r="B214" s="1"/>
      <c r="C214" s="1"/>
      <c r="D214" s="1"/>
      <c r="E214" s="1"/>
      <c r="F214" s="1"/>
      <c r="G214" s="1"/>
      <c r="H214" s="1"/>
    </row>
    <row r="215" spans="1:8" ht="16.5">
      <c r="A215" s="1"/>
      <c r="B215" s="1"/>
      <c r="C215" s="1"/>
      <c r="D215" s="1"/>
      <c r="E215" s="1"/>
      <c r="F215" s="1"/>
      <c r="G215" s="1"/>
      <c r="H215" s="1"/>
    </row>
    <row r="216" spans="1:8" ht="16.5">
      <c r="A216" s="1"/>
      <c r="B216" s="1"/>
      <c r="C216" s="1"/>
      <c r="D216" s="1"/>
      <c r="E216" s="1"/>
      <c r="F216" s="1"/>
      <c r="G216" s="1"/>
      <c r="H216" s="1"/>
    </row>
    <row r="217" spans="1:8" ht="16.5">
      <c r="A217" s="1"/>
      <c r="B217" s="1"/>
      <c r="C217" s="1"/>
      <c r="D217" s="1"/>
      <c r="E217" s="1"/>
      <c r="F217" s="1"/>
      <c r="G217" s="1"/>
      <c r="H217" s="1"/>
    </row>
    <row r="218" spans="1:8" ht="16.5">
      <c r="A218" s="1"/>
      <c r="B218" s="1"/>
      <c r="C218" s="1"/>
      <c r="D218" s="1"/>
      <c r="E218" s="1"/>
      <c r="F218" s="1"/>
      <c r="G218" s="1"/>
      <c r="H218" s="1"/>
    </row>
    <row r="219" spans="1:8" ht="16.5">
      <c r="A219" s="1"/>
      <c r="B219" s="1"/>
      <c r="C219" s="1"/>
      <c r="D219" s="1"/>
      <c r="E219" s="1"/>
      <c r="F219" s="1"/>
      <c r="G219" s="1"/>
      <c r="H219" s="1"/>
    </row>
    <row r="220" spans="1:8" ht="16.5">
      <c r="A220" s="1"/>
      <c r="B220" s="1"/>
      <c r="C220" s="1"/>
      <c r="D220" s="1"/>
      <c r="E220" s="1"/>
      <c r="F220" s="1"/>
      <c r="G220" s="1"/>
      <c r="H220" s="1"/>
    </row>
    <row r="221" spans="1:8" ht="16.5">
      <c r="A221" s="1"/>
      <c r="B221" s="1"/>
      <c r="C221" s="1"/>
      <c r="D221" s="1"/>
      <c r="E221" s="1"/>
      <c r="F221" s="1"/>
      <c r="G221" s="1"/>
      <c r="H221" s="1"/>
    </row>
    <row r="222" spans="1:8" ht="16.5">
      <c r="A222" s="1"/>
      <c r="B222" s="1"/>
      <c r="C222" s="1"/>
      <c r="D222" s="1"/>
      <c r="E222" s="1"/>
      <c r="F222" s="1"/>
      <c r="G222" s="1"/>
      <c r="H222" s="1"/>
    </row>
    <row r="223" spans="1:8" ht="16.5">
      <c r="A223" s="1"/>
      <c r="B223" s="1"/>
      <c r="C223" s="1"/>
      <c r="D223" s="1"/>
      <c r="E223" s="1"/>
      <c r="F223" s="1"/>
      <c r="G223" s="1"/>
      <c r="H223" s="1"/>
    </row>
    <row r="224" spans="1:8" ht="16.5">
      <c r="A224" s="1"/>
      <c r="B224" s="1"/>
      <c r="C224" s="1"/>
      <c r="D224" s="1"/>
      <c r="E224" s="1"/>
      <c r="F224" s="1"/>
      <c r="G224" s="1"/>
      <c r="H224" s="1"/>
    </row>
    <row r="225" spans="1:8" ht="16.5">
      <c r="A225" s="1"/>
      <c r="B225" s="1"/>
      <c r="C225" s="1"/>
      <c r="D225" s="1"/>
      <c r="E225" s="1"/>
      <c r="F225" s="1"/>
      <c r="G225" s="1"/>
      <c r="H225" s="1"/>
    </row>
    <row r="226" spans="1:8" ht="16.5">
      <c r="A226" s="1"/>
      <c r="B226" s="1"/>
      <c r="C226" s="1"/>
      <c r="D226" s="1"/>
      <c r="E226" s="1"/>
      <c r="F226" s="1"/>
      <c r="G226" s="1"/>
      <c r="H226" s="1"/>
    </row>
    <row r="227" spans="1:8" ht="16.5">
      <c r="A227" s="1"/>
      <c r="B227" s="1"/>
      <c r="C227" s="1"/>
      <c r="D227" s="1"/>
      <c r="E227" s="1"/>
      <c r="F227" s="1"/>
      <c r="G227" s="1"/>
      <c r="H227" s="1"/>
    </row>
    <row r="228" spans="1:8" ht="16.5">
      <c r="A228" s="1"/>
      <c r="B228" s="1"/>
      <c r="C228" s="1"/>
      <c r="D228" s="1"/>
      <c r="E228" s="1"/>
      <c r="F228" s="1"/>
      <c r="G228" s="1"/>
      <c r="H228" s="1"/>
    </row>
    <row r="229" spans="1:8" ht="16.5">
      <c r="A229" s="1"/>
      <c r="B229" s="1"/>
      <c r="C229" s="1"/>
      <c r="D229" s="1"/>
      <c r="E229" s="1"/>
      <c r="F229" s="1"/>
      <c r="G229" s="1"/>
      <c r="H229" s="1"/>
    </row>
    <row r="230" spans="1:8" ht="16.5">
      <c r="A230" s="1"/>
      <c r="B230" s="1"/>
      <c r="C230" s="1"/>
      <c r="D230" s="1"/>
      <c r="E230" s="1"/>
      <c r="F230" s="1"/>
      <c r="G230" s="1"/>
      <c r="H230" s="1"/>
    </row>
    <row r="231" spans="1:8" ht="16.5">
      <c r="A231" s="1"/>
      <c r="B231" s="1"/>
      <c r="C231" s="1"/>
      <c r="D231" s="1"/>
      <c r="E231" s="1"/>
      <c r="F231" s="1"/>
      <c r="G231" s="1"/>
      <c r="H231" s="1"/>
    </row>
    <row r="232" spans="1:8" ht="16.5">
      <c r="A232" s="1"/>
      <c r="B232" s="1"/>
      <c r="C232" s="1"/>
      <c r="D232" s="1"/>
      <c r="E232" s="1"/>
      <c r="F232" s="1"/>
      <c r="G232" s="1"/>
      <c r="H232" s="1"/>
    </row>
    <row r="233" spans="1:8" ht="16.5">
      <c r="A233" s="1"/>
      <c r="B233" s="1"/>
      <c r="C233" s="1"/>
      <c r="D233" s="1"/>
      <c r="E233" s="1"/>
      <c r="F233" s="1"/>
      <c r="G233" s="1"/>
      <c r="H233" s="1"/>
    </row>
    <row r="234" spans="1:8" ht="16.5">
      <c r="A234" s="1"/>
      <c r="B234" s="1"/>
      <c r="C234" s="1"/>
      <c r="D234" s="1"/>
      <c r="E234" s="1"/>
      <c r="F234" s="1"/>
      <c r="G234" s="1"/>
      <c r="H234" s="1"/>
    </row>
    <row r="235" spans="1:8" ht="16.5">
      <c r="A235" s="1"/>
      <c r="B235" s="1"/>
      <c r="C235" s="1"/>
      <c r="D235" s="1"/>
      <c r="E235" s="1"/>
      <c r="F235" s="1"/>
      <c r="G235" s="1"/>
      <c r="H235" s="1"/>
    </row>
    <row r="236" spans="1:8" ht="16.5">
      <c r="A236" s="1"/>
      <c r="B236" s="1"/>
      <c r="C236" s="1"/>
      <c r="D236" s="1"/>
      <c r="E236" s="1"/>
      <c r="F236" s="1"/>
      <c r="G236" s="1"/>
      <c r="H236" s="1"/>
    </row>
    <row r="237" spans="1:8" ht="16.5">
      <c r="A237" s="1"/>
      <c r="B237" s="1"/>
      <c r="C237" s="1"/>
      <c r="D237" s="1"/>
      <c r="E237" s="1"/>
      <c r="F237" s="1"/>
      <c r="G237" s="1"/>
      <c r="H237" s="1"/>
    </row>
    <row r="238" spans="1:8" ht="16.5">
      <c r="A238" s="1"/>
      <c r="B238" s="1"/>
      <c r="C238" s="1"/>
      <c r="D238" s="1"/>
      <c r="E238" s="1"/>
      <c r="F238" s="1"/>
      <c r="G238" s="1"/>
      <c r="H238" s="1"/>
    </row>
    <row r="239" spans="1:8" ht="16.5">
      <c r="A239" s="1"/>
      <c r="B239" s="1"/>
      <c r="C239" s="1"/>
      <c r="D239" s="1"/>
      <c r="E239" s="1"/>
      <c r="F239" s="1"/>
      <c r="G239" s="1"/>
      <c r="H239" s="1"/>
    </row>
    <row r="240" spans="1:8" ht="16.5">
      <c r="A240" s="1"/>
      <c r="B240" s="1"/>
      <c r="C240" s="1"/>
      <c r="D240" s="1"/>
      <c r="E240" s="1"/>
      <c r="F240" s="1"/>
      <c r="G240" s="1"/>
      <c r="H240" s="1"/>
    </row>
    <row r="241" spans="1:8" ht="16.5">
      <c r="A241" s="1"/>
      <c r="B241" s="1"/>
      <c r="C241" s="1"/>
      <c r="D241" s="1"/>
      <c r="E241" s="1"/>
      <c r="F241" s="1"/>
      <c r="G241" s="1"/>
      <c r="H241" s="1"/>
    </row>
    <row r="242" spans="1:8" ht="16.5">
      <c r="A242" s="1"/>
      <c r="B242" s="1"/>
      <c r="C242" s="1"/>
      <c r="D242" s="1"/>
      <c r="E242" s="1"/>
      <c r="F242" s="1"/>
      <c r="G242" s="1"/>
      <c r="H242" s="1"/>
    </row>
    <row r="243" spans="1:8" ht="16.5">
      <c r="A243" s="1"/>
      <c r="B243" s="1"/>
      <c r="C243" s="1"/>
      <c r="D243" s="1"/>
      <c r="E243" s="1"/>
      <c r="F243" s="1"/>
      <c r="G243" s="1"/>
      <c r="H243" s="1"/>
    </row>
    <row r="244" spans="1:8" ht="16.5">
      <c r="A244" s="1"/>
      <c r="B244" s="1"/>
      <c r="C244" s="1"/>
      <c r="D244" s="1"/>
      <c r="E244" s="1"/>
      <c r="F244" s="1"/>
      <c r="G244" s="1"/>
      <c r="H244" s="1"/>
    </row>
    <row r="245" spans="1:8" ht="16.5">
      <c r="A245" s="1"/>
      <c r="B245" s="1"/>
      <c r="C245" s="1"/>
      <c r="D245" s="1"/>
      <c r="E245" s="1"/>
      <c r="F245" s="1"/>
      <c r="G245" s="1"/>
      <c r="H245" s="1"/>
    </row>
    <row r="246" spans="1:8" ht="16.5">
      <c r="A246" s="1"/>
      <c r="B246" s="1"/>
      <c r="C246" s="1"/>
      <c r="D246" s="1"/>
      <c r="E246" s="1"/>
      <c r="F246" s="1"/>
      <c r="G246" s="1"/>
      <c r="H246" s="1"/>
    </row>
    <row r="247" spans="1:8" ht="16.5">
      <c r="A247" s="1"/>
      <c r="B247" s="1"/>
      <c r="C247" s="1"/>
      <c r="D247" s="1"/>
      <c r="E247" s="1"/>
      <c r="F247" s="1"/>
      <c r="G247" s="1"/>
      <c r="H247" s="1"/>
    </row>
    <row r="248" spans="1:8" ht="16.5">
      <c r="A248" s="1"/>
      <c r="B248" s="1"/>
      <c r="C248" s="1"/>
      <c r="D248" s="1"/>
      <c r="E248" s="1"/>
      <c r="F248" s="1"/>
      <c r="G248" s="1"/>
      <c r="H248" s="1"/>
    </row>
    <row r="249" spans="1:8" ht="16.5">
      <c r="A249" s="1"/>
      <c r="B249" s="1"/>
      <c r="C249" s="1"/>
      <c r="D249" s="1"/>
      <c r="E249" s="1"/>
      <c r="F249" s="1"/>
      <c r="G249" s="1"/>
      <c r="H249" s="1"/>
    </row>
    <row r="250" spans="1:8" ht="16.5">
      <c r="A250" s="1"/>
      <c r="B250" s="1"/>
      <c r="C250" s="1"/>
      <c r="D250" s="1"/>
      <c r="E250" s="1"/>
      <c r="F250" s="1"/>
      <c r="G250" s="1"/>
      <c r="H250" s="1"/>
    </row>
    <row r="251" spans="1:8" ht="16.5">
      <c r="A251" s="1"/>
      <c r="B251" s="1"/>
      <c r="C251" s="1"/>
      <c r="D251" s="1"/>
      <c r="E251" s="1"/>
      <c r="F251" s="1"/>
      <c r="G251" s="1"/>
      <c r="H251" s="1"/>
    </row>
    <row r="252" spans="1:8" ht="16.5">
      <c r="A252" s="1"/>
      <c r="B252" s="1"/>
      <c r="C252" s="1"/>
      <c r="D252" s="1"/>
      <c r="E252" s="1"/>
      <c r="F252" s="1"/>
      <c r="G252" s="1"/>
      <c r="H252" s="1"/>
    </row>
    <row r="253" spans="1:8" ht="16.5">
      <c r="A253" s="1"/>
      <c r="B253" s="1"/>
      <c r="C253" s="1"/>
      <c r="D253" s="1"/>
      <c r="E253" s="1"/>
      <c r="F253" s="1"/>
      <c r="G253" s="1"/>
      <c r="H253" s="1"/>
    </row>
    <row r="254" spans="1:8" ht="16.5">
      <c r="A254" s="1"/>
      <c r="B254" s="1"/>
      <c r="C254" s="1"/>
      <c r="D254" s="1"/>
      <c r="E254" s="1"/>
      <c r="F254" s="1"/>
      <c r="G254" s="1"/>
      <c r="H254" s="1"/>
    </row>
    <row r="255" spans="1:8" ht="16.5">
      <c r="A255" s="1"/>
      <c r="B255" s="1"/>
      <c r="C255" s="1"/>
      <c r="D255" s="1"/>
      <c r="E255" s="1"/>
      <c r="F255" s="1"/>
      <c r="G255" s="1"/>
      <c r="H255" s="1"/>
    </row>
    <row r="256" spans="1:8" ht="16.5">
      <c r="A256" s="1"/>
      <c r="B256" s="1"/>
      <c r="C256" s="1"/>
      <c r="D256" s="1"/>
      <c r="E256" s="1"/>
      <c r="F256" s="1"/>
      <c r="G256" s="1"/>
      <c r="H256" s="1"/>
    </row>
    <row r="257" spans="1:8" ht="16.5">
      <c r="A257" s="1"/>
      <c r="B257" s="1"/>
      <c r="C257" s="1"/>
      <c r="D257" s="1"/>
      <c r="E257" s="1"/>
      <c r="F257" s="1"/>
      <c r="G257" s="1"/>
      <c r="H257" s="1"/>
    </row>
    <row r="258" spans="1:8" ht="16.5">
      <c r="A258" s="1"/>
      <c r="B258" s="1"/>
      <c r="C258" s="1"/>
      <c r="D258" s="1"/>
      <c r="E258" s="1"/>
      <c r="F258" s="1"/>
      <c r="G258" s="1"/>
      <c r="H258" s="1"/>
    </row>
    <row r="259" spans="1:8" ht="16.5">
      <c r="A259" s="1"/>
      <c r="B259" s="1"/>
      <c r="C259" s="1"/>
      <c r="D259" s="1"/>
      <c r="E259" s="1"/>
      <c r="F259" s="1"/>
      <c r="G259" s="1"/>
      <c r="H259" s="1"/>
    </row>
    <row r="260" spans="1:8" ht="16.5">
      <c r="A260" s="1"/>
      <c r="B260" s="1"/>
      <c r="C260" s="1"/>
      <c r="D260" s="1"/>
      <c r="E260" s="1"/>
      <c r="F260" s="1"/>
      <c r="G260" s="1"/>
      <c r="H260" s="1"/>
    </row>
    <row r="261" spans="1:8" ht="16.5">
      <c r="A261" s="1"/>
      <c r="B261" s="1"/>
      <c r="C261" s="1"/>
      <c r="D261" s="1"/>
      <c r="E261" s="1"/>
      <c r="F261" s="1"/>
      <c r="G261" s="1"/>
      <c r="H261" s="1"/>
    </row>
    <row r="262" spans="1:8" ht="16.5">
      <c r="A262" s="1"/>
      <c r="B262" s="1"/>
      <c r="C262" s="1"/>
      <c r="D262" s="1"/>
      <c r="E262" s="1"/>
      <c r="F262" s="1"/>
      <c r="G262" s="1"/>
      <c r="H262" s="1"/>
    </row>
    <row r="263" spans="1:8" ht="16.5">
      <c r="A263" s="1"/>
      <c r="B263" s="1"/>
      <c r="C263" s="1"/>
      <c r="D263" s="1"/>
      <c r="E263" s="1"/>
      <c r="F263" s="1"/>
      <c r="G263" s="1"/>
      <c r="H263" s="1"/>
    </row>
    <row r="264" spans="1:8" ht="16.5">
      <c r="A264" s="1"/>
      <c r="B264" s="1"/>
      <c r="C264" s="1"/>
      <c r="D264" s="1"/>
      <c r="E264" s="1"/>
      <c r="F264" s="1"/>
      <c r="G264" s="1"/>
      <c r="H264" s="1"/>
    </row>
    <row r="265" spans="1:8" ht="16.5">
      <c r="A265" s="1"/>
      <c r="B265" s="1"/>
      <c r="C265" s="1"/>
      <c r="D265" s="1"/>
      <c r="E265" s="1"/>
      <c r="F265" s="1"/>
      <c r="G265" s="1"/>
      <c r="H265" s="1"/>
    </row>
    <row r="266" spans="1:8" ht="16.5">
      <c r="A266" s="1"/>
      <c r="B266" s="1"/>
      <c r="C266" s="1"/>
      <c r="D266" s="1"/>
      <c r="E266" s="1"/>
      <c r="F266" s="1"/>
      <c r="G266" s="1"/>
      <c r="H266" s="1"/>
    </row>
    <row r="267" spans="1:8" ht="16.5">
      <c r="A267" s="1"/>
      <c r="B267" s="1"/>
      <c r="C267" s="1"/>
      <c r="D267" s="1"/>
      <c r="E267" s="1"/>
      <c r="F267" s="1"/>
      <c r="G267" s="1"/>
      <c r="H267" s="1"/>
    </row>
    <row r="268" spans="1:8" ht="16.5">
      <c r="A268" s="1"/>
      <c r="B268" s="1"/>
      <c r="C268" s="1"/>
      <c r="D268" s="1"/>
      <c r="E268" s="1"/>
      <c r="F268" s="1"/>
      <c r="G268" s="1"/>
      <c r="H268" s="1"/>
    </row>
    <row r="269" spans="1:8" ht="16.5">
      <c r="A269" s="1"/>
      <c r="B269" s="1"/>
      <c r="C269" s="1"/>
      <c r="D269" s="1"/>
      <c r="E269" s="1"/>
      <c r="F269" s="1"/>
      <c r="G269" s="1"/>
      <c r="H269" s="1"/>
    </row>
    <row r="270" spans="1:8" ht="16.5">
      <c r="A270" s="1"/>
      <c r="B270" s="1"/>
      <c r="C270" s="1"/>
      <c r="D270" s="1"/>
      <c r="E270" s="1"/>
      <c r="F270" s="1"/>
      <c r="G270" s="1"/>
      <c r="H270" s="1"/>
    </row>
    <row r="271" spans="1:8" ht="16.5">
      <c r="A271" s="1"/>
      <c r="B271" s="1"/>
      <c r="C271" s="1"/>
      <c r="D271" s="1"/>
      <c r="E271" s="1"/>
      <c r="F271" s="1"/>
      <c r="G271" s="1"/>
      <c r="H271" s="1"/>
    </row>
    <row r="272" spans="1:8" ht="16.5">
      <c r="A272" s="1"/>
      <c r="B272" s="1"/>
      <c r="C272" s="1"/>
      <c r="D272" s="1"/>
      <c r="E272" s="1"/>
      <c r="F272" s="1"/>
      <c r="G272" s="1"/>
      <c r="H272" s="1"/>
    </row>
    <row r="273" spans="1:8" ht="16.5">
      <c r="A273" s="1"/>
      <c r="B273" s="1"/>
      <c r="C273" s="1"/>
      <c r="D273" s="1"/>
      <c r="E273" s="1"/>
      <c r="F273" s="1"/>
      <c r="G273" s="1"/>
      <c r="H273" s="1"/>
    </row>
    <row r="274" spans="1:8" ht="16.5">
      <c r="A274" s="1"/>
      <c r="B274" s="1"/>
      <c r="C274" s="1"/>
      <c r="D274" s="1"/>
      <c r="E274" s="1"/>
      <c r="F274" s="1"/>
      <c r="G274" s="1"/>
      <c r="H274" s="1"/>
    </row>
    <row r="275" spans="1:8" ht="16.5">
      <c r="A275" s="1"/>
      <c r="B275" s="1"/>
      <c r="C275" s="1"/>
      <c r="D275" s="1"/>
      <c r="E275" s="1"/>
      <c r="F275" s="1"/>
      <c r="G275" s="1"/>
      <c r="H275" s="1"/>
    </row>
    <row r="276" spans="1:8" ht="16.5">
      <c r="A276" s="1"/>
      <c r="B276" s="1"/>
      <c r="C276" s="1"/>
      <c r="D276" s="1"/>
      <c r="E276" s="1"/>
      <c r="F276" s="1"/>
      <c r="G276" s="1"/>
      <c r="H276" s="1"/>
    </row>
    <row r="277" spans="1:8" ht="16.5">
      <c r="A277" s="1"/>
      <c r="B277" s="1"/>
      <c r="C277" s="1"/>
      <c r="D277" s="1"/>
      <c r="E277" s="1"/>
      <c r="F277" s="1"/>
      <c r="G277" s="1"/>
      <c r="H277" s="1"/>
    </row>
    <row r="278" spans="1:8" ht="16.5">
      <c r="A278" s="1"/>
      <c r="B278" s="1"/>
      <c r="C278" s="1"/>
      <c r="D278" s="1"/>
      <c r="E278" s="1"/>
      <c r="F278" s="1"/>
      <c r="G278" s="1"/>
      <c r="H278" s="1"/>
    </row>
    <row r="279" spans="1:8" ht="16.5">
      <c r="A279" s="1"/>
      <c r="B279" s="1"/>
      <c r="C279" s="1"/>
      <c r="D279" s="1"/>
      <c r="E279" s="1"/>
      <c r="F279" s="1"/>
      <c r="G279" s="1"/>
      <c r="H279" s="1"/>
    </row>
    <row r="280" spans="1:8" ht="16.5">
      <c r="A280" s="1"/>
      <c r="B280" s="1"/>
      <c r="C280" s="1"/>
      <c r="D280" s="1"/>
      <c r="E280" s="1"/>
      <c r="F280" s="1"/>
      <c r="G280" s="1"/>
      <c r="H280" s="1"/>
    </row>
    <row r="281" spans="1:8" ht="16.5">
      <c r="A281" s="1"/>
      <c r="B281" s="1"/>
      <c r="C281" s="1"/>
      <c r="D281" s="1"/>
      <c r="E281" s="1"/>
      <c r="F281" s="1"/>
      <c r="G281" s="1"/>
      <c r="H281" s="1"/>
    </row>
    <row r="282" spans="1:8" ht="16.5">
      <c r="A282" s="1"/>
      <c r="B282" s="1"/>
      <c r="C282" s="1"/>
      <c r="D282" s="1"/>
      <c r="E282" s="1"/>
      <c r="F282" s="1"/>
      <c r="G282" s="1"/>
      <c r="H282" s="1"/>
    </row>
    <row r="283" spans="1:8" ht="16.5">
      <c r="A283" s="1"/>
      <c r="B283" s="1"/>
      <c r="C283" s="1"/>
      <c r="D283" s="1"/>
      <c r="E283" s="1"/>
      <c r="F283" s="1"/>
      <c r="G283" s="1"/>
      <c r="H283" s="1"/>
    </row>
    <row r="284" spans="1:8" ht="16.5">
      <c r="A284" s="1"/>
      <c r="B284" s="1"/>
      <c r="C284" s="1"/>
      <c r="D284" s="1"/>
      <c r="E284" s="1"/>
      <c r="F284" s="1"/>
      <c r="G284" s="1"/>
      <c r="H284" s="1"/>
    </row>
    <row r="285" spans="1:8" ht="16.5">
      <c r="A285" s="1"/>
      <c r="B285" s="1"/>
      <c r="C285" s="1"/>
      <c r="D285" s="1"/>
      <c r="E285" s="1"/>
      <c r="F285" s="1"/>
      <c r="G285" s="1"/>
      <c r="H285" s="1"/>
    </row>
    <row r="286" spans="1:8" ht="16.5">
      <c r="A286" s="1"/>
      <c r="B286" s="1"/>
      <c r="C286" s="1"/>
      <c r="D286" s="1"/>
      <c r="E286" s="1"/>
      <c r="F286" s="1"/>
      <c r="G286" s="1"/>
      <c r="H286" s="1"/>
    </row>
    <row r="287" spans="1:8" ht="16.5">
      <c r="A287" s="1"/>
      <c r="B287" s="1"/>
      <c r="C287" s="1"/>
      <c r="D287" s="1"/>
      <c r="E287" s="1"/>
      <c r="F287" s="1"/>
      <c r="G287" s="1"/>
      <c r="H287" s="1"/>
    </row>
    <row r="288" spans="1:8" ht="16.5">
      <c r="A288" s="1"/>
      <c r="B288" s="1"/>
      <c r="C288" s="1"/>
      <c r="D288" s="1"/>
      <c r="E288" s="1"/>
      <c r="F288" s="1"/>
      <c r="G288" s="1"/>
      <c r="H288" s="1"/>
    </row>
    <row r="289" spans="1:8" ht="16.5">
      <c r="A289" s="1"/>
      <c r="B289" s="1"/>
      <c r="C289" s="1"/>
      <c r="D289" s="1"/>
      <c r="E289" s="1"/>
      <c r="F289" s="1"/>
      <c r="G289" s="1"/>
      <c r="H289" s="1"/>
    </row>
    <row r="290" spans="1:8" ht="16.5">
      <c r="A290" s="1"/>
      <c r="B290" s="1"/>
      <c r="C290" s="1"/>
      <c r="D290" s="1"/>
      <c r="E290" s="1"/>
      <c r="F290" s="1"/>
      <c r="G290" s="1"/>
      <c r="H290" s="1"/>
    </row>
    <row r="291" spans="1:8" ht="16.5">
      <c r="A291" s="1"/>
      <c r="B291" s="1"/>
      <c r="C291" s="1"/>
      <c r="D291" s="1"/>
      <c r="E291" s="1"/>
      <c r="F291" s="1"/>
      <c r="G291" s="1"/>
      <c r="H291" s="1"/>
    </row>
    <row r="292" spans="1:8" ht="16.5">
      <c r="A292" s="1"/>
      <c r="B292" s="1"/>
      <c r="C292" s="1"/>
      <c r="D292" s="1"/>
      <c r="E292" s="1"/>
      <c r="F292" s="1"/>
      <c r="G292" s="1"/>
      <c r="H292" s="1"/>
    </row>
    <row r="293" spans="1:8" ht="16.5">
      <c r="A293" s="1"/>
      <c r="B293" s="1"/>
      <c r="C293" s="1"/>
      <c r="D293" s="1"/>
      <c r="E293" s="1"/>
      <c r="F293" s="1"/>
      <c r="G293" s="1"/>
      <c r="H293" s="1"/>
    </row>
    <row r="294" spans="1:8" ht="16.5">
      <c r="A294" s="1"/>
      <c r="B294" s="1"/>
      <c r="C294" s="1"/>
      <c r="D294" s="1"/>
      <c r="E294" s="1"/>
      <c r="F294" s="1"/>
      <c r="G294" s="1"/>
      <c r="H294" s="1"/>
    </row>
    <row r="295" spans="1:8" ht="16.5">
      <c r="A295" s="1"/>
      <c r="B295" s="1"/>
      <c r="C295" s="1"/>
      <c r="D295" s="1"/>
      <c r="E295" s="1"/>
      <c r="F295" s="1"/>
      <c r="G295" s="1"/>
      <c r="H295" s="1"/>
    </row>
    <row r="296" spans="1:8" ht="16.5">
      <c r="A296" s="1"/>
      <c r="B296" s="1"/>
      <c r="C296" s="1"/>
      <c r="D296" s="1"/>
      <c r="E296" s="1"/>
      <c r="F296" s="1"/>
      <c r="G296" s="1"/>
      <c r="H296" s="1"/>
    </row>
    <row r="297" spans="1:8" ht="16.5">
      <c r="A297" s="1"/>
      <c r="B297" s="1"/>
      <c r="C297" s="1"/>
      <c r="D297" s="1"/>
      <c r="E297" s="1"/>
      <c r="F297" s="1"/>
      <c r="G297" s="1"/>
      <c r="H297" s="1"/>
    </row>
    <row r="298" spans="1:8" ht="16.5">
      <c r="A298" s="1"/>
      <c r="B298" s="1"/>
      <c r="C298" s="1"/>
      <c r="D298" s="1"/>
      <c r="E298" s="1"/>
      <c r="F298" s="1"/>
      <c r="G298" s="1"/>
      <c r="H298" s="1"/>
    </row>
    <row r="299" spans="1:8" ht="16.5">
      <c r="A299" s="1"/>
      <c r="B299" s="1"/>
      <c r="C299" s="1"/>
      <c r="D299" s="1"/>
      <c r="E299" s="1"/>
      <c r="F299" s="1"/>
      <c r="G299" s="1"/>
      <c r="H299" s="1"/>
    </row>
    <row r="300" spans="1:8" ht="16.5">
      <c r="A300" s="1"/>
      <c r="B300" s="1"/>
      <c r="C300" s="1"/>
      <c r="D300" s="1"/>
      <c r="E300" s="1"/>
      <c r="F300" s="1"/>
      <c r="G300" s="1"/>
      <c r="H300" s="1"/>
    </row>
    <row r="301" spans="1:8" ht="16.5">
      <c r="A301" s="1"/>
      <c r="B301" s="1"/>
      <c r="C301" s="1"/>
      <c r="D301" s="1"/>
      <c r="E301" s="1"/>
      <c r="F301" s="1"/>
      <c r="G301" s="1"/>
      <c r="H301" s="1"/>
    </row>
    <row r="302" spans="1:8" ht="16.5">
      <c r="A302" s="1"/>
      <c r="B302" s="1"/>
      <c r="C302" s="1"/>
      <c r="D302" s="1"/>
      <c r="E302" s="1"/>
      <c r="F302" s="1"/>
      <c r="G302" s="1"/>
      <c r="H302" s="1"/>
    </row>
    <row r="303" spans="1:8" ht="16.5">
      <c r="A303" s="1"/>
      <c r="B303" s="1"/>
      <c r="C303" s="1"/>
      <c r="D303" s="1"/>
      <c r="E303" s="1"/>
      <c r="F303" s="1"/>
      <c r="G303" s="1"/>
      <c r="H303" s="1"/>
    </row>
    <row r="304" spans="1:8" ht="16.5">
      <c r="A304" s="1"/>
      <c r="B304" s="1"/>
      <c r="C304" s="1"/>
      <c r="D304" s="1"/>
      <c r="E304" s="1"/>
      <c r="F304" s="1"/>
      <c r="G304" s="1"/>
      <c r="H304" s="1"/>
    </row>
    <row r="305" spans="1:8" ht="16.5">
      <c r="A305" s="1"/>
      <c r="B305" s="1"/>
      <c r="C305" s="1"/>
      <c r="D305" s="1"/>
      <c r="E305" s="1"/>
      <c r="F305" s="1"/>
      <c r="G305" s="1"/>
      <c r="H305" s="1"/>
    </row>
    <row r="306" spans="1:8" ht="16.5">
      <c r="A306" s="1"/>
      <c r="B306" s="1"/>
      <c r="C306" s="1"/>
      <c r="D306" s="1"/>
      <c r="E306" s="1"/>
      <c r="F306" s="1"/>
      <c r="G306" s="1"/>
      <c r="H306" s="1"/>
    </row>
    <row r="307" spans="1:8" ht="16.5">
      <c r="A307" s="1"/>
      <c r="B307" s="1"/>
      <c r="C307" s="1"/>
      <c r="D307" s="1"/>
      <c r="E307" s="1"/>
      <c r="F307" s="1"/>
      <c r="G307" s="1"/>
      <c r="H307" s="1"/>
    </row>
    <row r="308" spans="1:8" ht="16.5">
      <c r="A308" s="1"/>
      <c r="B308" s="1"/>
      <c r="C308" s="1"/>
      <c r="D308" s="1"/>
      <c r="E308" s="1"/>
      <c r="F308" s="1"/>
      <c r="G308" s="1"/>
      <c r="H308" s="1"/>
    </row>
    <row r="309" spans="1:8" ht="16.5">
      <c r="A309" s="1"/>
      <c r="B309" s="1"/>
      <c r="C309" s="1"/>
      <c r="D309" s="1"/>
      <c r="E309" s="1"/>
      <c r="F309" s="1"/>
      <c r="G309" s="1"/>
      <c r="H309" s="1"/>
    </row>
    <row r="310" spans="1:8" ht="16.5">
      <c r="A310" s="1"/>
      <c r="B310" s="1"/>
      <c r="C310" s="1"/>
      <c r="D310" s="1"/>
      <c r="E310" s="1"/>
      <c r="F310" s="1"/>
      <c r="G310" s="1"/>
      <c r="H310" s="1"/>
    </row>
    <row r="311" spans="1:8" ht="16.5">
      <c r="A311" s="1"/>
      <c r="B311" s="1"/>
      <c r="C311" s="1"/>
      <c r="D311" s="1"/>
      <c r="E311" s="1"/>
      <c r="F311" s="1"/>
      <c r="G311" s="1"/>
      <c r="H311" s="1"/>
    </row>
    <row r="312" spans="1:8" ht="16.5">
      <c r="A312" s="1"/>
      <c r="B312" s="1"/>
      <c r="C312" s="1"/>
      <c r="D312" s="1"/>
      <c r="E312" s="1"/>
      <c r="F312" s="1"/>
      <c r="G312" s="1"/>
      <c r="H312" s="1"/>
    </row>
    <row r="313" spans="1:8" ht="16.5">
      <c r="A313" s="1"/>
      <c r="B313" s="1"/>
      <c r="C313" s="1"/>
      <c r="D313" s="1"/>
      <c r="E313" s="1"/>
      <c r="F313" s="1"/>
      <c r="G313" s="1"/>
      <c r="H313" s="1"/>
    </row>
    <row r="314" spans="1:8" ht="16.5">
      <c r="A314" s="1"/>
      <c r="B314" s="1"/>
      <c r="C314" s="1"/>
      <c r="D314" s="1"/>
      <c r="E314" s="1"/>
      <c r="F314" s="1"/>
      <c r="G314" s="1"/>
      <c r="H314" s="1"/>
    </row>
    <row r="315" spans="1:8" ht="16.5">
      <c r="A315" s="1"/>
      <c r="B315" s="1"/>
      <c r="C315" s="1"/>
      <c r="D315" s="1"/>
      <c r="E315" s="1"/>
      <c r="F315" s="1"/>
      <c r="G315" s="1"/>
      <c r="H315" s="1"/>
    </row>
    <row r="316" spans="1:8" ht="16.5">
      <c r="A316" s="1"/>
      <c r="B316" s="1"/>
      <c r="C316" s="1"/>
      <c r="D316" s="1"/>
      <c r="E316" s="1"/>
      <c r="F316" s="1"/>
      <c r="G316" s="1"/>
      <c r="H316" s="1"/>
    </row>
    <row r="317" spans="1:8" ht="16.5">
      <c r="A317" s="1"/>
      <c r="B317" s="1"/>
      <c r="C317" s="1"/>
      <c r="D317" s="1"/>
      <c r="E317" s="1"/>
      <c r="F317" s="1"/>
      <c r="G317" s="1"/>
      <c r="H317" s="1"/>
    </row>
    <row r="318" spans="1:8" ht="16.5">
      <c r="A318" s="1"/>
      <c r="B318" s="1"/>
      <c r="C318" s="1"/>
      <c r="D318" s="1"/>
      <c r="E318" s="1"/>
      <c r="F318" s="1"/>
      <c r="G318" s="1"/>
      <c r="H318" s="1"/>
    </row>
    <row r="319" spans="1:8" ht="16.5">
      <c r="A319" s="1"/>
      <c r="B319" s="1"/>
      <c r="C319" s="1"/>
      <c r="D319" s="1"/>
      <c r="E319" s="1"/>
      <c r="F319" s="1"/>
      <c r="G319" s="1"/>
      <c r="H319" s="1"/>
    </row>
    <row r="320" spans="1:8" ht="16.5">
      <c r="A320" s="1"/>
      <c r="B320" s="1"/>
      <c r="C320" s="1"/>
      <c r="D320" s="1"/>
      <c r="E320" s="1"/>
      <c r="F320" s="1"/>
      <c r="G320" s="1"/>
      <c r="H320" s="1"/>
    </row>
    <row r="321" spans="1:8" ht="16.5">
      <c r="A321" s="1"/>
      <c r="B321" s="1"/>
      <c r="C321" s="1"/>
      <c r="D321" s="1"/>
      <c r="E321" s="1"/>
      <c r="F321" s="1"/>
      <c r="G321" s="1"/>
      <c r="H321" s="1"/>
    </row>
    <row r="322" spans="1:8" ht="16.5">
      <c r="A322" s="1"/>
      <c r="B322" s="1"/>
      <c r="C322" s="1"/>
      <c r="D322" s="1"/>
      <c r="E322" s="1"/>
      <c r="F322" s="1"/>
      <c r="G322" s="1"/>
      <c r="H322" s="1"/>
    </row>
    <row r="323" spans="1:8" ht="16.5">
      <c r="A323" s="1"/>
      <c r="B323" s="1"/>
      <c r="C323" s="1"/>
      <c r="D323" s="1"/>
      <c r="E323" s="1"/>
      <c r="F323" s="1"/>
      <c r="G323" s="1"/>
      <c r="H323" s="1"/>
    </row>
    <row r="324" spans="1:8" ht="16.5">
      <c r="A324" s="1"/>
      <c r="B324" s="1"/>
      <c r="C324" s="1"/>
      <c r="D324" s="1"/>
      <c r="E324" s="1"/>
      <c r="F324" s="1"/>
      <c r="G324" s="1"/>
      <c r="H324" s="1"/>
    </row>
    <row r="325" spans="1:8" ht="16.5">
      <c r="A325" s="1"/>
      <c r="B325" s="1"/>
      <c r="C325" s="1"/>
      <c r="D325" s="1"/>
      <c r="E325" s="1"/>
      <c r="F325" s="1"/>
      <c r="G325" s="1"/>
      <c r="H325" s="1"/>
    </row>
    <row r="326" spans="1:8" ht="16.5">
      <c r="A326" s="1"/>
      <c r="B326" s="1"/>
      <c r="C326" s="1"/>
      <c r="D326" s="1"/>
      <c r="E326" s="1"/>
      <c r="F326" s="1"/>
      <c r="G326" s="1"/>
      <c r="H326" s="1"/>
    </row>
    <row r="327" spans="1:8" ht="16.5">
      <c r="A327" s="1"/>
      <c r="B327" s="1"/>
      <c r="C327" s="1"/>
      <c r="D327" s="1"/>
      <c r="E327" s="1"/>
      <c r="F327" s="1"/>
      <c r="G327" s="1"/>
      <c r="H327" s="1"/>
    </row>
    <row r="328" spans="1:8" ht="16.5">
      <c r="A328" s="1"/>
      <c r="B328" s="1"/>
      <c r="C328" s="1"/>
      <c r="D328" s="1"/>
      <c r="E328" s="1"/>
      <c r="F328" s="1"/>
      <c r="G328" s="1"/>
      <c r="H328" s="1"/>
    </row>
    <row r="329" spans="1:8" ht="16.5">
      <c r="A329" s="1"/>
      <c r="B329" s="1"/>
      <c r="C329" s="1"/>
      <c r="D329" s="1"/>
      <c r="E329" s="1"/>
      <c r="F329" s="1"/>
      <c r="G329" s="1"/>
      <c r="H329" s="1"/>
    </row>
    <row r="330" spans="1:8" ht="16.5">
      <c r="A330" s="1"/>
      <c r="B330" s="1"/>
      <c r="C330" s="1"/>
      <c r="D330" s="1"/>
      <c r="E330" s="1"/>
      <c r="F330" s="1"/>
      <c r="G330" s="1"/>
      <c r="H330" s="1"/>
    </row>
    <row r="331" spans="1:8" ht="16.5">
      <c r="A331" s="1"/>
      <c r="B331" s="1"/>
      <c r="C331" s="1"/>
      <c r="D331" s="1"/>
      <c r="E331" s="1"/>
      <c r="F331" s="1"/>
      <c r="G331" s="1"/>
      <c r="H331" s="1"/>
    </row>
    <row r="332" spans="1:8" ht="16.5">
      <c r="A332" s="1"/>
      <c r="B332" s="1"/>
      <c r="C332" s="1"/>
      <c r="D332" s="1"/>
      <c r="E332" s="1"/>
      <c r="F332" s="1"/>
      <c r="G332" s="1"/>
      <c r="H332" s="1"/>
    </row>
    <row r="333" spans="1:8" ht="16.5">
      <c r="A333" s="1"/>
      <c r="B333" s="1"/>
      <c r="C333" s="1"/>
      <c r="D333" s="1"/>
      <c r="E333" s="1"/>
      <c r="F333" s="1"/>
      <c r="G333" s="1"/>
      <c r="H333" s="1"/>
    </row>
    <row r="334" spans="1:8" ht="16.5">
      <c r="A334" s="1"/>
      <c r="B334" s="1"/>
      <c r="C334" s="1"/>
      <c r="D334" s="1"/>
      <c r="E334" s="1"/>
      <c r="F334" s="1"/>
      <c r="G334" s="1"/>
      <c r="H334" s="1"/>
    </row>
    <row r="335" spans="1:8" ht="16.5">
      <c r="A335" s="1"/>
      <c r="B335" s="1"/>
      <c r="C335" s="1"/>
      <c r="D335" s="1"/>
      <c r="E335" s="1"/>
      <c r="F335" s="1"/>
      <c r="G335" s="1"/>
      <c r="H335" s="1"/>
    </row>
    <row r="336" spans="1:8" ht="16.5">
      <c r="A336" s="1"/>
      <c r="B336" s="1"/>
      <c r="C336" s="1"/>
      <c r="D336" s="1"/>
      <c r="E336" s="1"/>
      <c r="F336" s="1"/>
      <c r="G336" s="1"/>
      <c r="H336" s="1"/>
    </row>
    <row r="337" spans="1:8" ht="16.5">
      <c r="A337" s="1"/>
      <c r="B337" s="1"/>
      <c r="C337" s="1"/>
      <c r="D337" s="1"/>
      <c r="E337" s="1"/>
      <c r="F337" s="1"/>
      <c r="G337" s="1"/>
      <c r="H337" s="1"/>
    </row>
    <row r="338" spans="1:8" ht="16.5">
      <c r="A338" s="1"/>
      <c r="B338" s="1"/>
      <c r="C338" s="1"/>
      <c r="D338" s="1"/>
      <c r="E338" s="1"/>
      <c r="F338" s="1"/>
      <c r="G338" s="1"/>
      <c r="H338" s="1"/>
    </row>
    <row r="339" spans="1:8" ht="16.5">
      <c r="A339" s="1"/>
      <c r="B339" s="1"/>
      <c r="C339" s="1"/>
      <c r="D339" s="1"/>
      <c r="E339" s="1"/>
      <c r="F339" s="1"/>
      <c r="G339" s="1"/>
      <c r="H339" s="1"/>
    </row>
    <row r="340" spans="1:8" ht="16.5">
      <c r="A340" s="1"/>
      <c r="B340" s="1"/>
      <c r="C340" s="1"/>
      <c r="D340" s="1"/>
      <c r="E340" s="1"/>
      <c r="F340" s="1"/>
      <c r="G340" s="1"/>
      <c r="H340" s="1"/>
    </row>
    <row r="341" spans="1:8" ht="16.5">
      <c r="A341" s="1"/>
      <c r="B341" s="1"/>
      <c r="C341" s="1"/>
      <c r="D341" s="1"/>
      <c r="E341" s="1"/>
      <c r="F341" s="1"/>
      <c r="G341" s="1"/>
      <c r="H341" s="1"/>
    </row>
    <row r="342" spans="1:8" ht="16.5">
      <c r="A342" s="1"/>
      <c r="B342" s="1"/>
      <c r="C342" s="1"/>
      <c r="D342" s="1"/>
      <c r="E342" s="1"/>
      <c r="F342" s="1"/>
      <c r="G342" s="1"/>
      <c r="H342" s="1"/>
    </row>
    <row r="343" spans="1:8" ht="16.5">
      <c r="A343" s="1"/>
      <c r="B343" s="1"/>
      <c r="C343" s="1"/>
      <c r="D343" s="1"/>
      <c r="E343" s="1"/>
      <c r="F343" s="1"/>
      <c r="G343" s="1"/>
      <c r="H343" s="1"/>
    </row>
    <row r="344" spans="1:8" ht="16.5">
      <c r="A344" s="1"/>
      <c r="B344" s="1"/>
      <c r="C344" s="1"/>
      <c r="D344" s="1"/>
      <c r="E344" s="1"/>
      <c r="F344" s="1"/>
      <c r="G344" s="1"/>
      <c r="H344" s="1"/>
    </row>
    <row r="345" spans="1:8" ht="16.5">
      <c r="A345" s="1"/>
      <c r="B345" s="1"/>
      <c r="C345" s="1"/>
      <c r="D345" s="1"/>
      <c r="E345" s="1"/>
      <c r="F345" s="1"/>
      <c r="G345" s="1"/>
      <c r="H345" s="1"/>
    </row>
    <row r="346" spans="1:8" ht="16.5">
      <c r="A346" s="1"/>
      <c r="B346" s="1"/>
      <c r="C346" s="1"/>
      <c r="D346" s="1"/>
      <c r="E346" s="1"/>
      <c r="F346" s="1"/>
      <c r="G346" s="1"/>
      <c r="H346" s="1"/>
    </row>
    <row r="347" spans="1:8" ht="16.5">
      <c r="A347" s="1"/>
      <c r="B347" s="1"/>
      <c r="C347" s="1"/>
      <c r="D347" s="1"/>
      <c r="E347" s="1"/>
      <c r="F347" s="1"/>
      <c r="G347" s="1"/>
      <c r="H347" s="1"/>
    </row>
    <row r="348" spans="1:8" ht="16.5">
      <c r="A348" s="1"/>
      <c r="B348" s="1"/>
      <c r="C348" s="1"/>
      <c r="D348" s="1"/>
      <c r="E348" s="1"/>
      <c r="F348" s="1"/>
      <c r="G348" s="1"/>
      <c r="H348" s="1"/>
    </row>
    <row r="349" spans="1:8" ht="16.5">
      <c r="A349" s="1"/>
      <c r="B349" s="1"/>
      <c r="C349" s="1"/>
      <c r="D349" s="1"/>
      <c r="E349" s="1"/>
      <c r="F349" s="1"/>
      <c r="G349" s="1"/>
      <c r="H349" s="1"/>
    </row>
    <row r="350" spans="1:8" ht="16.5">
      <c r="A350" s="1"/>
      <c r="B350" s="1"/>
      <c r="C350" s="1"/>
      <c r="D350" s="1"/>
      <c r="E350" s="1"/>
      <c r="F350" s="1"/>
      <c r="G350" s="1"/>
      <c r="H350" s="1"/>
    </row>
    <row r="351" spans="1:8" ht="16.5">
      <c r="A351" s="1"/>
      <c r="B351" s="1"/>
      <c r="C351" s="1"/>
      <c r="D351" s="1"/>
      <c r="E351" s="1"/>
      <c r="F351" s="1"/>
      <c r="G351" s="1"/>
      <c r="H351" s="1"/>
    </row>
    <row r="352" spans="1:8" ht="16.5">
      <c r="A352" s="1"/>
      <c r="B352" s="1"/>
      <c r="C352" s="1"/>
      <c r="D352" s="1"/>
      <c r="E352" s="1"/>
      <c r="F352" s="1"/>
      <c r="G352" s="1"/>
      <c r="H352" s="1"/>
    </row>
    <row r="353" spans="1:8" ht="16.5">
      <c r="A353" s="1"/>
      <c r="B353" s="1"/>
      <c r="C353" s="1"/>
      <c r="D353" s="1"/>
      <c r="E353" s="1"/>
      <c r="F353" s="1"/>
      <c r="G353" s="1"/>
      <c r="H353" s="1"/>
    </row>
    <row r="354" spans="1:8" ht="16.5">
      <c r="A354" s="1"/>
      <c r="B354" s="1"/>
      <c r="C354" s="1"/>
      <c r="D354" s="1"/>
      <c r="E354" s="1"/>
      <c r="F354" s="1"/>
      <c r="G354" s="1"/>
      <c r="H354" s="1"/>
    </row>
    <row r="355" spans="1:8" ht="16.5">
      <c r="A355" s="1"/>
      <c r="B355" s="1"/>
      <c r="C355" s="1"/>
      <c r="D355" s="1"/>
      <c r="E355" s="1"/>
      <c r="F355" s="1"/>
      <c r="G355" s="1"/>
      <c r="H355" s="1"/>
    </row>
    <row r="356" spans="1:8" ht="16.5">
      <c r="A356" s="1"/>
      <c r="B356" s="1"/>
      <c r="C356" s="1"/>
      <c r="D356" s="1"/>
      <c r="E356" s="1"/>
      <c r="F356" s="1"/>
      <c r="G356" s="1"/>
      <c r="H356" s="1"/>
    </row>
    <row r="357" spans="1:8" ht="16.5">
      <c r="A357" s="1"/>
      <c r="B357" s="1"/>
      <c r="C357" s="1"/>
      <c r="D357" s="1"/>
      <c r="E357" s="1"/>
      <c r="F357" s="1"/>
      <c r="G357" s="1"/>
      <c r="H357" s="1"/>
    </row>
    <row r="358" spans="1:8" ht="16.5">
      <c r="A358" s="1"/>
      <c r="B358" s="1"/>
      <c r="C358" s="1"/>
      <c r="D358" s="1"/>
      <c r="E358" s="1"/>
      <c r="F358" s="1"/>
      <c r="G358" s="1"/>
      <c r="H358" s="1"/>
    </row>
    <row r="359" spans="1:8" ht="16.5">
      <c r="A359" s="1"/>
      <c r="B359" s="1"/>
      <c r="C359" s="1"/>
      <c r="D359" s="1"/>
      <c r="E359" s="1"/>
      <c r="F359" s="1"/>
      <c r="G359" s="1"/>
      <c r="H359" s="1"/>
    </row>
    <row r="360" spans="1:8" ht="16.5">
      <c r="A360" s="1"/>
      <c r="B360" s="1"/>
      <c r="C360" s="1"/>
      <c r="D360" s="1"/>
      <c r="E360" s="1"/>
      <c r="F360" s="1"/>
      <c r="G360" s="1"/>
      <c r="H360" s="1"/>
    </row>
    <row r="361" spans="1:8" ht="16.5">
      <c r="A361" s="1"/>
      <c r="B361" s="1"/>
      <c r="C361" s="1"/>
      <c r="D361" s="1"/>
      <c r="E361" s="1"/>
      <c r="F361" s="1"/>
      <c r="G361" s="1"/>
      <c r="H361" s="1"/>
    </row>
    <row r="362" spans="1:8" ht="16.5">
      <c r="A362" s="1"/>
      <c r="B362" s="1"/>
      <c r="C362" s="1"/>
      <c r="D362" s="1"/>
      <c r="E362" s="1"/>
      <c r="F362" s="1"/>
      <c r="G362" s="1"/>
      <c r="H362" s="1"/>
    </row>
    <row r="363" spans="1:8" ht="16.5">
      <c r="A363" s="1"/>
      <c r="B363" s="1"/>
      <c r="C363" s="1"/>
      <c r="D363" s="1"/>
      <c r="E363" s="1"/>
      <c r="F363" s="1"/>
      <c r="G363" s="1"/>
      <c r="H363" s="1"/>
    </row>
    <row r="364" spans="1:8" ht="16.5">
      <c r="A364" s="1"/>
      <c r="B364" s="1"/>
      <c r="C364" s="1"/>
      <c r="D364" s="1"/>
      <c r="E364" s="1"/>
      <c r="F364" s="1"/>
      <c r="G364" s="1"/>
      <c r="H364" s="1"/>
    </row>
    <row r="365" spans="1:8" ht="16.5">
      <c r="A365" s="1"/>
      <c r="B365" s="1"/>
      <c r="C365" s="1"/>
      <c r="D365" s="1"/>
      <c r="E365" s="1"/>
      <c r="F365" s="1"/>
      <c r="G365" s="1"/>
      <c r="H365" s="1"/>
    </row>
    <row r="366" spans="1:8" ht="16.5">
      <c r="A366" s="1"/>
      <c r="B366" s="1"/>
      <c r="C366" s="1"/>
      <c r="D366" s="1"/>
      <c r="E366" s="1"/>
      <c r="F366" s="1"/>
      <c r="G366" s="1"/>
      <c r="H366" s="1"/>
    </row>
    <row r="367" spans="1:8" ht="16.5">
      <c r="A367" s="1"/>
      <c r="B367" s="1"/>
      <c r="C367" s="1"/>
      <c r="D367" s="1"/>
      <c r="E367" s="1"/>
      <c r="F367" s="1"/>
      <c r="G367" s="1"/>
      <c r="H367" s="1"/>
    </row>
    <row r="368" spans="1:8" ht="16.5">
      <c r="A368" s="1"/>
      <c r="B368" s="1"/>
      <c r="C368" s="1"/>
      <c r="D368" s="1"/>
      <c r="E368" s="1"/>
      <c r="F368" s="1"/>
      <c r="G368" s="1"/>
      <c r="H368" s="1"/>
    </row>
    <row r="369" spans="1:8" ht="16.5">
      <c r="A369" s="1"/>
      <c r="B369" s="1"/>
      <c r="C369" s="1"/>
      <c r="D369" s="1"/>
      <c r="E369" s="1"/>
      <c r="F369" s="1"/>
      <c r="G369" s="1"/>
      <c r="H369" s="1"/>
    </row>
    <row r="370" spans="1:8" ht="16.5">
      <c r="A370" s="1"/>
      <c r="B370" s="1"/>
      <c r="C370" s="1"/>
      <c r="D370" s="1"/>
      <c r="E370" s="1"/>
      <c r="F370" s="1"/>
      <c r="G370" s="1"/>
      <c r="H370" s="1"/>
    </row>
    <row r="371" spans="1:8" ht="16.5">
      <c r="A371" s="1"/>
      <c r="B371" s="1"/>
      <c r="C371" s="1"/>
      <c r="D371" s="1"/>
      <c r="E371" s="1"/>
      <c r="F371" s="1"/>
      <c r="G371" s="1"/>
      <c r="H371" s="1"/>
    </row>
    <row r="372" spans="1:8" ht="16.5">
      <c r="A372" s="1"/>
      <c r="B372" s="1"/>
      <c r="C372" s="1"/>
      <c r="D372" s="1"/>
      <c r="E372" s="1"/>
      <c r="F372" s="1"/>
      <c r="G372" s="1"/>
      <c r="H372" s="1"/>
    </row>
    <row r="373" spans="1:8" ht="16.5">
      <c r="A373" s="1"/>
      <c r="B373" s="1"/>
      <c r="C373" s="1"/>
      <c r="D373" s="1"/>
      <c r="E373" s="1"/>
      <c r="F373" s="1"/>
      <c r="G373" s="1"/>
      <c r="H373" s="1"/>
    </row>
    <row r="374" spans="1:8" ht="16.5">
      <c r="A374" s="1"/>
      <c r="B374" s="1"/>
      <c r="C374" s="1"/>
      <c r="D374" s="1"/>
      <c r="E374" s="1"/>
      <c r="F374" s="1"/>
      <c r="G374" s="1"/>
      <c r="H374" s="1"/>
    </row>
    <row r="375" spans="1:8" ht="16.5">
      <c r="A375" s="1"/>
      <c r="B375" s="1"/>
      <c r="C375" s="1"/>
      <c r="D375" s="1"/>
      <c r="E375" s="1"/>
      <c r="F375" s="1"/>
      <c r="G375" s="1"/>
      <c r="H375" s="1"/>
    </row>
    <row r="376" spans="1:8" ht="16.5">
      <c r="A376" s="1"/>
      <c r="B376" s="1"/>
      <c r="C376" s="1"/>
      <c r="D376" s="1"/>
      <c r="E376" s="1"/>
      <c r="F376" s="1"/>
      <c r="G376" s="1"/>
      <c r="H376" s="1"/>
    </row>
    <row r="377" spans="1:8" ht="16.5">
      <c r="A377" s="1"/>
      <c r="B377" s="1"/>
      <c r="C377" s="1"/>
      <c r="D377" s="1"/>
      <c r="E377" s="1"/>
      <c r="F377" s="1"/>
      <c r="G377" s="1"/>
      <c r="H377" s="1"/>
    </row>
    <row r="378" spans="1:8" ht="16.5">
      <c r="A378" s="1"/>
      <c r="B378" s="1"/>
      <c r="C378" s="1"/>
      <c r="D378" s="1"/>
      <c r="E378" s="1"/>
      <c r="F378" s="1"/>
      <c r="G378" s="1"/>
      <c r="H378" s="1"/>
    </row>
    <row r="379" spans="1:8" ht="16.5">
      <c r="A379" s="1"/>
      <c r="B379" s="1"/>
      <c r="C379" s="1"/>
      <c r="D379" s="1"/>
      <c r="E379" s="1"/>
      <c r="F379" s="1"/>
      <c r="G379" s="1"/>
      <c r="H379" s="1"/>
    </row>
    <row r="380" spans="1:8" ht="16.5">
      <c r="A380" s="1"/>
      <c r="B380" s="1"/>
      <c r="C380" s="1"/>
      <c r="D380" s="1"/>
      <c r="E380" s="1"/>
      <c r="F380" s="1"/>
      <c r="G380" s="1"/>
      <c r="H380" s="1"/>
    </row>
    <row r="381" spans="1:8" ht="16.5">
      <c r="A381" s="1"/>
      <c r="B381" s="1"/>
      <c r="C381" s="1"/>
      <c r="D381" s="1"/>
      <c r="E381" s="1"/>
      <c r="F381" s="1"/>
      <c r="G381" s="1"/>
      <c r="H381" s="1"/>
    </row>
    <row r="382" spans="1:8" ht="16.5">
      <c r="A382" s="1"/>
      <c r="B382" s="1"/>
      <c r="C382" s="1"/>
      <c r="D382" s="1"/>
      <c r="E382" s="1"/>
      <c r="F382" s="1"/>
      <c r="G382" s="1"/>
      <c r="H382" s="1"/>
    </row>
    <row r="383" spans="1:8" ht="16.5">
      <c r="A383" s="1"/>
      <c r="B383" s="1"/>
      <c r="C383" s="1"/>
      <c r="D383" s="1"/>
      <c r="E383" s="1"/>
      <c r="F383" s="1"/>
      <c r="G383" s="1"/>
      <c r="H383" s="1"/>
    </row>
    <row r="384" spans="1:8" ht="16.5">
      <c r="A384" s="1"/>
      <c r="B384" s="1"/>
      <c r="C384" s="1"/>
      <c r="D384" s="1"/>
      <c r="E384" s="1"/>
      <c r="F384" s="1"/>
      <c r="G384" s="1"/>
      <c r="H384" s="1"/>
    </row>
    <row r="385" spans="1:8" ht="16.5">
      <c r="A385" s="1"/>
      <c r="B385" s="1"/>
      <c r="C385" s="1"/>
      <c r="D385" s="1"/>
      <c r="E385" s="1"/>
      <c r="F385" s="1"/>
      <c r="G385" s="1"/>
      <c r="H385" s="1"/>
    </row>
    <row r="386" spans="1:8" ht="16.5">
      <c r="A386" s="1"/>
      <c r="B386" s="1"/>
      <c r="C386" s="1"/>
      <c r="D386" s="1"/>
      <c r="E386" s="1"/>
      <c r="F386" s="1"/>
      <c r="G386" s="1"/>
      <c r="H386" s="1"/>
    </row>
    <row r="387" spans="1:8" ht="16.5">
      <c r="A387" s="1"/>
      <c r="B387" s="1"/>
      <c r="C387" s="1"/>
      <c r="D387" s="1"/>
      <c r="E387" s="1"/>
      <c r="F387" s="1"/>
      <c r="G387" s="1"/>
      <c r="H387" s="1"/>
    </row>
    <row r="388" spans="1:8" ht="16.5">
      <c r="A388" s="1"/>
      <c r="B388" s="1"/>
      <c r="C388" s="1"/>
      <c r="D388" s="1"/>
      <c r="E388" s="1"/>
      <c r="F388" s="1"/>
      <c r="G388" s="1"/>
      <c r="H388" s="1"/>
    </row>
    <row r="389" spans="1:8" ht="16.5">
      <c r="A389" s="1"/>
      <c r="B389" s="1"/>
      <c r="C389" s="1"/>
      <c r="D389" s="1"/>
      <c r="E389" s="1"/>
      <c r="F389" s="1"/>
      <c r="G389" s="1"/>
      <c r="H389" s="1"/>
    </row>
    <row r="390" spans="1:8" ht="16.5">
      <c r="A390" s="1"/>
      <c r="B390" s="1"/>
      <c r="C390" s="1"/>
      <c r="D390" s="1"/>
      <c r="E390" s="1"/>
      <c r="F390" s="1"/>
      <c r="G390" s="1"/>
      <c r="H390" s="1"/>
    </row>
    <row r="391" spans="1:8" ht="16.5">
      <c r="A391" s="1"/>
      <c r="B391" s="1"/>
      <c r="C391" s="1"/>
      <c r="D391" s="1"/>
      <c r="E391" s="1"/>
      <c r="F391" s="1"/>
      <c r="G391" s="1"/>
      <c r="H391" s="1"/>
    </row>
    <row r="392" spans="1:8" ht="16.5">
      <c r="A392" s="1"/>
      <c r="B392" s="1"/>
      <c r="C392" s="1"/>
      <c r="D392" s="1"/>
      <c r="E392" s="1"/>
      <c r="F392" s="1"/>
      <c r="G392" s="1"/>
      <c r="H392" s="1"/>
    </row>
    <row r="393" spans="1:8" ht="16.5">
      <c r="A393" s="1"/>
      <c r="B393" s="1"/>
      <c r="C393" s="1"/>
      <c r="D393" s="1"/>
      <c r="E393" s="1"/>
      <c r="F393" s="1"/>
      <c r="G393" s="1"/>
      <c r="H393" s="1"/>
    </row>
    <row r="394" spans="1:8" ht="16.5">
      <c r="A394" s="1"/>
      <c r="B394" s="1"/>
      <c r="C394" s="1"/>
      <c r="D394" s="1"/>
      <c r="E394" s="1"/>
      <c r="F394" s="1"/>
      <c r="G394" s="1"/>
      <c r="H394" s="1"/>
    </row>
    <row r="395" spans="1:8" ht="16.5">
      <c r="A395" s="1"/>
      <c r="B395" s="1"/>
      <c r="C395" s="1"/>
      <c r="D395" s="1"/>
      <c r="E395" s="1"/>
      <c r="F395" s="1"/>
      <c r="G395" s="1"/>
      <c r="H395" s="1"/>
    </row>
    <row r="396" spans="1:8" ht="16.5">
      <c r="A396" s="1"/>
      <c r="B396" s="1"/>
      <c r="C396" s="1"/>
      <c r="D396" s="1"/>
      <c r="E396" s="1"/>
      <c r="F396" s="1"/>
      <c r="G396" s="1"/>
      <c r="H396" s="1"/>
    </row>
    <row r="397" spans="1:8" ht="16.5">
      <c r="A397" s="1"/>
      <c r="B397" s="1"/>
      <c r="C397" s="1"/>
      <c r="D397" s="1"/>
      <c r="E397" s="1"/>
      <c r="F397" s="1"/>
      <c r="G397" s="1"/>
      <c r="H397" s="1"/>
    </row>
    <row r="398" spans="1:8" ht="16.5">
      <c r="A398" s="1"/>
      <c r="B398" s="1"/>
      <c r="C398" s="1"/>
      <c r="D398" s="1"/>
      <c r="E398" s="1"/>
      <c r="F398" s="1"/>
      <c r="G398" s="1"/>
      <c r="H398" s="1"/>
    </row>
    <row r="399" spans="1:8" ht="16.5">
      <c r="A399" s="1"/>
      <c r="B399" s="1"/>
      <c r="C399" s="1"/>
      <c r="D399" s="1"/>
      <c r="E399" s="1"/>
      <c r="F399" s="1"/>
      <c r="G399" s="1"/>
      <c r="H399" s="1"/>
    </row>
    <row r="400" spans="1:8" ht="16.5">
      <c r="A400" s="1"/>
      <c r="B400" s="1"/>
      <c r="C400" s="1"/>
      <c r="D400" s="1"/>
      <c r="E400" s="1"/>
      <c r="F400" s="1"/>
      <c r="G400" s="1"/>
      <c r="H400" s="1"/>
    </row>
    <row r="401" spans="1:8" ht="16.5">
      <c r="A401" s="1"/>
      <c r="B401" s="1"/>
      <c r="C401" s="1"/>
      <c r="D401" s="1"/>
      <c r="E401" s="1"/>
      <c r="F401" s="1"/>
      <c r="G401" s="1"/>
      <c r="H401" s="1"/>
    </row>
    <row r="402" spans="1:8" ht="16.5">
      <c r="A402" s="1"/>
      <c r="B402" s="1"/>
      <c r="C402" s="1"/>
      <c r="D402" s="1"/>
      <c r="E402" s="1"/>
      <c r="F402" s="1"/>
      <c r="G402" s="1"/>
      <c r="H402" s="1"/>
    </row>
    <row r="403" spans="1:8" ht="16.5">
      <c r="A403" s="1"/>
      <c r="B403" s="1"/>
      <c r="C403" s="1"/>
      <c r="D403" s="1"/>
      <c r="E403" s="1"/>
      <c r="F403" s="1"/>
      <c r="G403" s="1"/>
      <c r="H403" s="1"/>
    </row>
    <row r="404" spans="1:8" ht="16.5">
      <c r="A404" s="1"/>
      <c r="B404" s="1"/>
      <c r="C404" s="1"/>
      <c r="D404" s="1"/>
      <c r="E404" s="1"/>
      <c r="F404" s="1"/>
      <c r="G404" s="1"/>
      <c r="H404" s="1"/>
    </row>
    <row r="405" spans="1:8" ht="16.5">
      <c r="A405" s="1"/>
      <c r="B405" s="1"/>
      <c r="C405" s="1"/>
      <c r="D405" s="1"/>
      <c r="E405" s="1"/>
      <c r="F405" s="1"/>
      <c r="G405" s="1"/>
      <c r="H405" s="1"/>
    </row>
    <row r="406" spans="1:8" ht="16.5">
      <c r="A406" s="1"/>
      <c r="B406" s="1"/>
      <c r="C406" s="1"/>
      <c r="D406" s="1"/>
      <c r="E406" s="1"/>
      <c r="F406" s="1"/>
      <c r="G406" s="1"/>
      <c r="H406" s="1"/>
    </row>
    <row r="407" spans="1:8" ht="16.5">
      <c r="A407" s="1"/>
      <c r="B407" s="1"/>
      <c r="C407" s="1"/>
      <c r="D407" s="1"/>
      <c r="E407" s="1"/>
      <c r="F407" s="1"/>
      <c r="G407" s="1"/>
      <c r="H407" s="1"/>
    </row>
    <row r="408" spans="1:8" ht="16.5">
      <c r="A408" s="1"/>
      <c r="B408" s="1"/>
      <c r="C408" s="1"/>
      <c r="D408" s="1"/>
      <c r="E408" s="1"/>
      <c r="F408" s="1"/>
      <c r="G408" s="1"/>
      <c r="H408" s="1"/>
    </row>
    <row r="409" spans="1:8" ht="16.5">
      <c r="A409" s="1"/>
      <c r="B409" s="1"/>
      <c r="C409" s="1"/>
      <c r="D409" s="1"/>
      <c r="E409" s="1"/>
      <c r="F409" s="1"/>
      <c r="G409" s="1"/>
      <c r="H409" s="1"/>
    </row>
    <row r="410" spans="1:8" ht="16.5">
      <c r="A410" s="1"/>
      <c r="B410" s="1"/>
      <c r="C410" s="1"/>
      <c r="D410" s="1"/>
      <c r="E410" s="1"/>
      <c r="F410" s="1"/>
      <c r="G410" s="1"/>
      <c r="H410" s="1"/>
    </row>
    <row r="411" spans="1:8" ht="16.5">
      <c r="A411" s="1"/>
      <c r="B411" s="1"/>
      <c r="C411" s="1"/>
      <c r="D411" s="1"/>
      <c r="E411" s="1"/>
      <c r="F411" s="1"/>
      <c r="G411" s="1"/>
      <c r="H411" s="1"/>
    </row>
    <row r="412" spans="1:8" ht="16.5">
      <c r="A412" s="1"/>
      <c r="B412" s="1"/>
      <c r="C412" s="1"/>
      <c r="D412" s="1"/>
      <c r="E412" s="1"/>
      <c r="F412" s="1"/>
      <c r="G412" s="1"/>
      <c r="H412" s="1"/>
    </row>
    <row r="413" spans="1:8" ht="16.5">
      <c r="A413" s="1"/>
      <c r="B413" s="1"/>
      <c r="C413" s="1"/>
      <c r="D413" s="1"/>
      <c r="E413" s="1"/>
      <c r="F413" s="1"/>
      <c r="G413" s="1"/>
      <c r="H413" s="1"/>
    </row>
    <row r="414" spans="1:8" ht="16.5">
      <c r="A414" s="1"/>
      <c r="B414" s="1"/>
      <c r="C414" s="1"/>
      <c r="D414" s="1"/>
      <c r="E414" s="1"/>
      <c r="F414" s="1"/>
      <c r="G414" s="1"/>
      <c r="H414" s="1"/>
    </row>
    <row r="415" spans="1:8" ht="16.5">
      <c r="A415" s="1"/>
      <c r="B415" s="1"/>
      <c r="C415" s="1"/>
      <c r="D415" s="1"/>
      <c r="E415" s="1"/>
      <c r="F415" s="1"/>
      <c r="G415" s="1"/>
      <c r="H415" s="1"/>
    </row>
    <row r="416" spans="1:8" ht="16.5">
      <c r="A416" s="1"/>
      <c r="B416" s="1"/>
      <c r="C416" s="1"/>
      <c r="D416" s="1"/>
      <c r="E416" s="1"/>
      <c r="F416" s="1"/>
      <c r="G416" s="1"/>
      <c r="H416" s="1"/>
    </row>
    <row r="417" spans="1:8" ht="16.5">
      <c r="A417" s="1"/>
      <c r="B417" s="1"/>
      <c r="C417" s="1"/>
      <c r="D417" s="1"/>
      <c r="E417" s="1"/>
      <c r="F417" s="1"/>
      <c r="G417" s="1"/>
      <c r="H417" s="1"/>
    </row>
    <row r="418" spans="1:8" ht="16.5">
      <c r="A418" s="1"/>
      <c r="B418" s="1"/>
      <c r="C418" s="1"/>
      <c r="D418" s="1"/>
      <c r="E418" s="1"/>
      <c r="F418" s="1"/>
      <c r="G418" s="1"/>
      <c r="H418" s="1"/>
    </row>
    <row r="419" spans="1:8" ht="16.5">
      <c r="A419" s="1"/>
      <c r="B419" s="1"/>
      <c r="C419" s="1"/>
      <c r="D419" s="1"/>
      <c r="E419" s="1"/>
      <c r="F419" s="1"/>
      <c r="G419" s="1"/>
      <c r="H419" s="1"/>
    </row>
    <row r="420" spans="1:8" ht="16.5">
      <c r="A420" s="1"/>
      <c r="B420" s="1"/>
      <c r="C420" s="1"/>
      <c r="D420" s="1"/>
      <c r="E420" s="1"/>
      <c r="F420" s="1"/>
      <c r="G420" s="1"/>
      <c r="H420" s="1"/>
    </row>
    <row r="421" spans="1:8" ht="16.5">
      <c r="A421" s="1"/>
      <c r="B421" s="1"/>
      <c r="C421" s="1"/>
      <c r="D421" s="1"/>
      <c r="E421" s="1"/>
      <c r="F421" s="1"/>
      <c r="G421" s="1"/>
      <c r="H421" s="1"/>
    </row>
    <row r="422" spans="1:8" ht="16.5">
      <c r="A422" s="1"/>
      <c r="B422" s="1"/>
      <c r="C422" s="1"/>
      <c r="D422" s="1"/>
      <c r="E422" s="1"/>
      <c r="F422" s="1"/>
      <c r="G422" s="1"/>
      <c r="H422" s="1"/>
    </row>
    <row r="423" spans="1:8" ht="16.5">
      <c r="A423" s="1"/>
      <c r="B423" s="1"/>
      <c r="C423" s="1"/>
      <c r="D423" s="1"/>
      <c r="E423" s="1"/>
      <c r="F423" s="1"/>
      <c r="G423" s="1"/>
      <c r="H423" s="1"/>
    </row>
    <row r="424" spans="1:8" ht="16.5">
      <c r="A424" s="1"/>
      <c r="B424" s="1"/>
      <c r="C424" s="1"/>
      <c r="D424" s="1"/>
      <c r="E424" s="1"/>
      <c r="F424" s="1"/>
      <c r="G424" s="1"/>
      <c r="H424" s="1"/>
    </row>
    <row r="425" spans="1:8" ht="16.5">
      <c r="A425" s="1"/>
      <c r="B425" s="1"/>
      <c r="C425" s="1"/>
      <c r="D425" s="1"/>
      <c r="E425" s="1"/>
      <c r="F425" s="1"/>
      <c r="G425" s="1"/>
      <c r="H425" s="1"/>
    </row>
    <row r="426" spans="1:8" ht="16.5">
      <c r="A426" s="1"/>
      <c r="B426" s="1"/>
      <c r="C426" s="1"/>
      <c r="D426" s="1"/>
      <c r="E426" s="1"/>
      <c r="F426" s="1"/>
      <c r="G426" s="1"/>
      <c r="H426" s="1"/>
    </row>
    <row r="427" spans="1:8" ht="16.5">
      <c r="A427" s="1"/>
      <c r="B427" s="1"/>
      <c r="C427" s="1"/>
      <c r="D427" s="1"/>
      <c r="E427" s="1"/>
      <c r="F427" s="1"/>
      <c r="G427" s="1"/>
      <c r="H427" s="1"/>
    </row>
    <row r="428" spans="1:8" ht="16.5">
      <c r="A428" s="1"/>
      <c r="B428" s="1"/>
      <c r="C428" s="1"/>
      <c r="D428" s="1"/>
      <c r="E428" s="1"/>
      <c r="F428" s="1"/>
      <c r="G428" s="1"/>
      <c r="H428" s="1"/>
    </row>
    <row r="429" spans="1:8" ht="16.5">
      <c r="A429" s="1"/>
      <c r="B429" s="1"/>
      <c r="C429" s="1"/>
      <c r="D429" s="1"/>
      <c r="E429" s="1"/>
      <c r="F429" s="1"/>
      <c r="G429" s="1"/>
      <c r="H429" s="1"/>
    </row>
    <row r="430" spans="1:8" ht="16.5">
      <c r="A430" s="1"/>
      <c r="B430" s="1"/>
      <c r="C430" s="1"/>
      <c r="D430" s="1"/>
      <c r="E430" s="1"/>
      <c r="F430" s="1"/>
      <c r="G430" s="1"/>
      <c r="H430" s="1"/>
    </row>
    <row r="431" spans="1:8" ht="16.5">
      <c r="A431" s="1"/>
      <c r="B431" s="1"/>
      <c r="C431" s="1"/>
      <c r="D431" s="1"/>
      <c r="E431" s="1"/>
      <c r="F431" s="1"/>
      <c r="G431" s="1"/>
      <c r="H431" s="1"/>
    </row>
    <row r="432" spans="1:8" ht="16.5">
      <c r="A432" s="1"/>
      <c r="B432" s="1"/>
      <c r="C432" s="1"/>
      <c r="D432" s="1"/>
      <c r="E432" s="1"/>
      <c r="F432" s="1"/>
      <c r="G432" s="1"/>
      <c r="H432" s="1"/>
    </row>
    <row r="433" spans="1:8" ht="16.5">
      <c r="A433" s="1"/>
      <c r="B433" s="1"/>
      <c r="C433" s="1"/>
      <c r="D433" s="1"/>
      <c r="E433" s="1"/>
      <c r="F433" s="1"/>
      <c r="G433" s="1"/>
      <c r="H433" s="1"/>
    </row>
    <row r="434" spans="1:8" ht="16.5">
      <c r="A434" s="1"/>
      <c r="B434" s="1"/>
      <c r="C434" s="1"/>
      <c r="D434" s="1"/>
      <c r="E434" s="1"/>
      <c r="F434" s="1"/>
      <c r="G434" s="1"/>
      <c r="H434" s="1"/>
    </row>
    <row r="435" spans="1:8" ht="16.5">
      <c r="A435" s="1"/>
      <c r="B435" s="1"/>
      <c r="C435" s="1"/>
      <c r="D435" s="1"/>
      <c r="E435" s="1"/>
      <c r="F435" s="1"/>
      <c r="G435" s="1"/>
      <c r="H435" s="1"/>
    </row>
    <row r="436" spans="1:8" ht="16.5">
      <c r="A436" s="1"/>
      <c r="B436" s="1"/>
      <c r="C436" s="1"/>
      <c r="D436" s="1"/>
      <c r="E436" s="1"/>
      <c r="F436" s="1"/>
      <c r="G436" s="1"/>
      <c r="H436" s="1"/>
    </row>
    <row r="437" spans="1:8" ht="16.5">
      <c r="A437" s="1"/>
      <c r="B437" s="1"/>
      <c r="C437" s="1"/>
      <c r="D437" s="1"/>
      <c r="E437" s="1"/>
      <c r="F437" s="1"/>
      <c r="G437" s="1"/>
      <c r="H437" s="1"/>
    </row>
    <row r="438" spans="1:8" ht="16.5">
      <c r="A438" s="1"/>
      <c r="B438" s="1"/>
      <c r="C438" s="1"/>
      <c r="D438" s="1"/>
      <c r="E438" s="1"/>
      <c r="F438" s="1"/>
      <c r="G438" s="1"/>
      <c r="H438" s="1"/>
    </row>
    <row r="439" spans="1:8" ht="16.5">
      <c r="A439" s="1"/>
      <c r="B439" s="1"/>
      <c r="C439" s="1"/>
      <c r="D439" s="1"/>
      <c r="E439" s="1"/>
      <c r="F439" s="1"/>
      <c r="G439" s="1"/>
      <c r="H439" s="1"/>
    </row>
    <row r="440" spans="1:8" ht="16.5">
      <c r="A440" s="1"/>
      <c r="B440" s="1"/>
      <c r="C440" s="1"/>
      <c r="D440" s="1"/>
      <c r="E440" s="1"/>
      <c r="F440" s="1"/>
      <c r="G440" s="1"/>
      <c r="H440" s="1"/>
    </row>
    <row r="441" spans="1:8" ht="16.5">
      <c r="A441" s="1"/>
      <c r="B441" s="1"/>
      <c r="C441" s="1"/>
      <c r="D441" s="1"/>
      <c r="E441" s="1"/>
      <c r="F441" s="1"/>
      <c r="G441" s="1"/>
      <c r="H441" s="1"/>
    </row>
    <row r="442" spans="1:8" ht="16.5">
      <c r="A442" s="1"/>
      <c r="B442" s="1"/>
      <c r="C442" s="1"/>
      <c r="D442" s="1"/>
      <c r="E442" s="1"/>
      <c r="F442" s="1"/>
      <c r="G442" s="1"/>
      <c r="H442" s="1"/>
    </row>
    <row r="443" spans="1:8" ht="16.5">
      <c r="A443" s="1"/>
      <c r="B443" s="1"/>
      <c r="C443" s="1"/>
      <c r="D443" s="1"/>
      <c r="E443" s="1"/>
      <c r="F443" s="1"/>
      <c r="G443" s="1"/>
      <c r="H443" s="1"/>
    </row>
    <row r="444" spans="1:8" ht="16.5">
      <c r="A444" s="1"/>
      <c r="B444" s="1"/>
      <c r="C444" s="1"/>
      <c r="D444" s="1"/>
      <c r="E444" s="1"/>
      <c r="F444" s="1"/>
      <c r="G444" s="1"/>
      <c r="H444" s="1"/>
    </row>
    <row r="445" spans="1:8" ht="16.5">
      <c r="A445" s="1"/>
      <c r="B445" s="1"/>
      <c r="C445" s="1"/>
      <c r="D445" s="1"/>
      <c r="E445" s="1"/>
      <c r="F445" s="1"/>
      <c r="G445" s="1"/>
      <c r="H445" s="1"/>
    </row>
    <row r="446" spans="1:8" ht="16.5">
      <c r="A446" s="1"/>
      <c r="B446" s="1"/>
      <c r="C446" s="1"/>
      <c r="D446" s="1"/>
      <c r="E446" s="1"/>
      <c r="F446" s="1"/>
      <c r="G446" s="1"/>
      <c r="H446" s="1"/>
    </row>
    <row r="447" spans="1:8" ht="16.5">
      <c r="A447" s="1"/>
      <c r="B447" s="1"/>
      <c r="C447" s="1"/>
      <c r="D447" s="1"/>
      <c r="E447" s="1"/>
      <c r="F447" s="1"/>
      <c r="G447" s="1"/>
      <c r="H447" s="1"/>
    </row>
    <row r="448" spans="1:8" ht="16.5">
      <c r="A448" s="1"/>
      <c r="B448" s="1"/>
      <c r="C448" s="1"/>
      <c r="D448" s="1"/>
      <c r="E448" s="1"/>
      <c r="F448" s="1"/>
      <c r="G448" s="1"/>
      <c r="H448" s="1"/>
    </row>
  </sheetData>
  <mergeCells count="5">
    <mergeCell ref="A2:A3"/>
    <mergeCell ref="B2:B3"/>
    <mergeCell ref="C2:C3"/>
    <mergeCell ref="D2:D3"/>
    <mergeCell ref="E2:E3"/>
  </mergeCells>
  <pageMargins left="0.69930555555555596" right="0.69930555555555596"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J443"/>
  <sheetViews>
    <sheetView tabSelected="1" topLeftCell="A13" workbookViewId="0">
      <selection activeCell="E36" sqref="E36"/>
    </sheetView>
  </sheetViews>
  <sheetFormatPr defaultColWidth="9.140625" defaultRowHeight="15"/>
  <cols>
    <col min="1" max="1" width="5.85546875" customWidth="1"/>
    <col min="2" max="2" width="24.7109375" customWidth="1"/>
    <col min="3" max="4" width="10.7109375" customWidth="1"/>
    <col min="5" max="5" width="11.7109375" customWidth="1"/>
    <col min="6" max="6" width="14.5703125"/>
    <col min="8" max="9" width="9.5703125"/>
    <col min="10" max="10" width="12.85546875"/>
  </cols>
  <sheetData>
    <row r="1" spans="1:9" ht="16.5">
      <c r="A1" s="1199" t="s">
        <v>175</v>
      </c>
      <c r="B1" s="1199"/>
      <c r="C1" s="1199"/>
      <c r="D1" s="1199"/>
      <c r="E1" s="1199"/>
    </row>
    <row r="2" spans="1:9" ht="14.25" customHeight="1">
      <c r="A2" s="28"/>
      <c r="B2" s="28"/>
      <c r="C2" s="28"/>
      <c r="D2" s="28"/>
      <c r="E2" s="28"/>
      <c r="F2" s="1"/>
      <c r="G2" s="1"/>
      <c r="H2" s="1"/>
      <c r="I2" s="1"/>
    </row>
    <row r="3" spans="1:9" ht="15" customHeight="1">
      <c r="A3" s="1201" t="s">
        <v>0</v>
      </c>
      <c r="B3" s="1203" t="s">
        <v>1</v>
      </c>
      <c r="C3" s="1200" t="s">
        <v>172</v>
      </c>
      <c r="D3" s="1200"/>
      <c r="E3" s="1205" t="s">
        <v>176</v>
      </c>
      <c r="F3" s="1"/>
      <c r="G3" s="1"/>
      <c r="H3" s="1"/>
      <c r="I3" s="1"/>
    </row>
    <row r="4" spans="1:9" ht="15" customHeight="1">
      <c r="A4" s="1202"/>
      <c r="B4" s="1204"/>
      <c r="C4" s="485">
        <v>2023</v>
      </c>
      <c r="D4" s="485">
        <v>2024</v>
      </c>
      <c r="E4" s="1206"/>
      <c r="F4" s="1"/>
      <c r="G4" s="1"/>
      <c r="H4" s="1"/>
      <c r="I4" s="1"/>
    </row>
    <row r="5" spans="1:9" ht="13.5" customHeight="1">
      <c r="A5" s="301">
        <v>1</v>
      </c>
      <c r="B5" s="42" t="s">
        <v>6</v>
      </c>
      <c r="C5" s="42">
        <v>528381</v>
      </c>
      <c r="D5" s="42">
        <f>'11. Rasio Kepadatan'!C4</f>
        <v>533786</v>
      </c>
      <c r="E5" s="1005">
        <f>LN(D5/C5)*100</f>
        <v>1.0177395181351301</v>
      </c>
      <c r="F5" s="261"/>
      <c r="G5" s="1"/>
      <c r="H5" s="346"/>
      <c r="I5" s="1"/>
    </row>
    <row r="6" spans="1:9" ht="13.5" customHeight="1">
      <c r="A6" s="305">
        <v>2</v>
      </c>
      <c r="B6" s="47" t="s">
        <v>177</v>
      </c>
      <c r="C6" s="47">
        <v>408424</v>
      </c>
      <c r="D6" s="47">
        <f>'11. Rasio Kepadatan'!C5</f>
        <v>413075</v>
      </c>
      <c r="E6" s="1008">
        <f>LN(D6/C6)*100</f>
        <v>1.13233240574239</v>
      </c>
      <c r="F6" s="261"/>
      <c r="G6" s="1"/>
      <c r="H6" s="1"/>
      <c r="I6" s="1"/>
    </row>
    <row r="7" spans="1:9" ht="13.5" customHeight="1">
      <c r="A7" s="308">
        <v>3</v>
      </c>
      <c r="B7" s="52" t="s">
        <v>8</v>
      </c>
      <c r="C7" s="52">
        <v>244342</v>
      </c>
      <c r="D7" s="42">
        <f>'11. Rasio Kepadatan'!C6</f>
        <v>247323</v>
      </c>
      <c r="E7" s="1005">
        <f t="shared" ref="E7:E24" si="0">LN(D7/C7)*100</f>
        <v>1.2126291392805699</v>
      </c>
      <c r="F7" s="261"/>
      <c r="G7" s="1"/>
      <c r="H7" s="1"/>
      <c r="I7" s="1"/>
    </row>
    <row r="8" spans="1:9" ht="13.5" customHeight="1">
      <c r="A8" s="305">
        <v>4</v>
      </c>
      <c r="B8" s="47" t="s">
        <v>9</v>
      </c>
      <c r="C8" s="47">
        <v>380727</v>
      </c>
      <c r="D8" s="47">
        <f>'11. Rasio Kepadatan'!C7</f>
        <v>382674</v>
      </c>
      <c r="E8" s="1008">
        <f t="shared" si="0"/>
        <v>0.510086893142353</v>
      </c>
      <c r="F8" s="261"/>
      <c r="G8" s="1"/>
      <c r="H8" s="1"/>
      <c r="I8" s="1"/>
    </row>
    <row r="9" spans="1:9" ht="13.5" customHeight="1">
      <c r="A9" s="308">
        <v>5</v>
      </c>
      <c r="B9" s="52" t="s">
        <v>10</v>
      </c>
      <c r="C9" s="52">
        <v>455218</v>
      </c>
      <c r="D9" s="42">
        <f>'11. Rasio Kepadatan'!C8</f>
        <v>458310</v>
      </c>
      <c r="E9" s="1005">
        <f t="shared" si="0"/>
        <v>0.676938595742958</v>
      </c>
      <c r="F9" s="261"/>
      <c r="G9" s="1"/>
      <c r="H9" s="1"/>
      <c r="I9" s="1"/>
    </row>
    <row r="10" spans="1:9" ht="13.5" customHeight="1">
      <c r="A10" s="305">
        <v>6</v>
      </c>
      <c r="B10" s="47" t="s">
        <v>11</v>
      </c>
      <c r="C10" s="47">
        <v>530123</v>
      </c>
      <c r="D10" s="47">
        <f>'11. Rasio Kepadatan'!C9</f>
        <v>533254</v>
      </c>
      <c r="E10" s="1008">
        <f t="shared" si="0"/>
        <v>0.58888034028652803</v>
      </c>
      <c r="F10" s="261"/>
      <c r="G10" s="1"/>
      <c r="H10" s="1"/>
      <c r="I10" s="1"/>
    </row>
    <row r="11" spans="1:9" ht="13.5" customHeight="1">
      <c r="A11" s="308">
        <v>7</v>
      </c>
      <c r="B11" s="52" t="s">
        <v>12</v>
      </c>
      <c r="C11" s="52">
        <v>397683</v>
      </c>
      <c r="D11" s="42">
        <f>'11. Rasio Kepadatan'!C10</f>
        <v>402788</v>
      </c>
      <c r="E11" s="1005">
        <f t="shared" si="0"/>
        <v>1.2755163429116301</v>
      </c>
      <c r="F11" s="261"/>
      <c r="G11" s="1"/>
      <c r="H11" s="1"/>
      <c r="I11" s="1"/>
    </row>
    <row r="12" spans="1:9" ht="13.5" customHeight="1">
      <c r="A12" s="305">
        <v>8</v>
      </c>
      <c r="B12" s="47" t="s">
        <v>13</v>
      </c>
      <c r="C12" s="47">
        <v>309202</v>
      </c>
      <c r="D12" s="47">
        <f>'11. Rasio Kepadatan'!C11</f>
        <v>313837</v>
      </c>
      <c r="E12" s="1033">
        <f t="shared" si="0"/>
        <v>1.4878957846996901</v>
      </c>
      <c r="F12" s="261"/>
      <c r="G12" s="1"/>
      <c r="H12" s="1"/>
      <c r="I12" s="1"/>
    </row>
    <row r="13" spans="1:9" ht="13.5" customHeight="1">
      <c r="A13" s="308">
        <v>9</v>
      </c>
      <c r="B13" s="52" t="s">
        <v>14</v>
      </c>
      <c r="C13" s="52">
        <v>95068</v>
      </c>
      <c r="D13" s="42">
        <f>'11. Rasio Kepadatan'!C12</f>
        <v>97837</v>
      </c>
      <c r="E13" s="1005">
        <f t="shared" si="0"/>
        <v>2.87104035838933</v>
      </c>
      <c r="F13" s="261"/>
      <c r="G13" s="1"/>
      <c r="H13" s="1"/>
      <c r="I13" s="1" t="s">
        <v>148</v>
      </c>
    </row>
    <row r="14" spans="1:9" ht="13.5" customHeight="1">
      <c r="A14" s="305">
        <v>10</v>
      </c>
      <c r="B14" s="47" t="s">
        <v>15</v>
      </c>
      <c r="C14" s="47">
        <v>237724</v>
      </c>
      <c r="D14" s="47">
        <f>'11. Rasio Kepadatan'!C13</f>
        <v>242192</v>
      </c>
      <c r="E14" s="1008">
        <f t="shared" si="0"/>
        <v>1.86204631447205</v>
      </c>
      <c r="F14" s="261"/>
      <c r="G14" s="1"/>
      <c r="H14" s="1"/>
      <c r="I14" s="1"/>
    </row>
    <row r="15" spans="1:9" ht="13.5" customHeight="1">
      <c r="A15" s="308">
        <v>11</v>
      </c>
      <c r="B15" s="52" t="s">
        <v>16</v>
      </c>
      <c r="C15" s="52">
        <v>182573</v>
      </c>
      <c r="D15" s="42">
        <f>'11. Rasio Kepadatan'!C14</f>
        <v>181525</v>
      </c>
      <c r="E15" s="1005">
        <f t="shared" si="0"/>
        <v>-0.57567077775627096</v>
      </c>
      <c r="F15" s="261"/>
      <c r="G15" s="1"/>
      <c r="H15" s="1"/>
      <c r="I15" s="1"/>
    </row>
    <row r="16" spans="1:9" ht="13.5" customHeight="1">
      <c r="A16" s="305">
        <v>12</v>
      </c>
      <c r="B16" s="47" t="s">
        <v>17</v>
      </c>
      <c r="C16" s="47">
        <v>445439</v>
      </c>
      <c r="D16" s="47">
        <f>'11. Rasio Kepadatan'!C15</f>
        <v>454053</v>
      </c>
      <c r="E16" s="1008">
        <f t="shared" si="0"/>
        <v>1.9153618583644201</v>
      </c>
      <c r="F16" s="261"/>
      <c r="G16" s="1"/>
      <c r="H16" s="1"/>
      <c r="I16" s="1"/>
    </row>
    <row r="17" spans="1:10" ht="13.5" customHeight="1">
      <c r="A17" s="308">
        <v>13</v>
      </c>
      <c r="B17" s="52" t="s">
        <v>18</v>
      </c>
      <c r="C17" s="52">
        <v>934847</v>
      </c>
      <c r="D17" s="42">
        <f>'11. Rasio Kepadatan'!C16</f>
        <v>946982</v>
      </c>
      <c r="E17" s="1005">
        <f t="shared" si="0"/>
        <v>1.28972060785119</v>
      </c>
      <c r="F17" s="261"/>
      <c r="G17" s="1"/>
      <c r="H17" s="1"/>
      <c r="I17" s="1"/>
    </row>
    <row r="18" spans="1:10" ht="13.5" customHeight="1">
      <c r="A18" s="305">
        <v>14</v>
      </c>
      <c r="B18" s="47" t="s">
        <v>19</v>
      </c>
      <c r="C18" s="47">
        <v>82478</v>
      </c>
      <c r="D18" s="47">
        <f>'11. Rasio Kepadatan'!C17</f>
        <v>85553</v>
      </c>
      <c r="E18" s="1008">
        <f t="shared" si="0"/>
        <v>3.6604475823428002</v>
      </c>
      <c r="F18" s="261"/>
      <c r="G18" s="1"/>
      <c r="H18" s="1">
        <v>5701545</v>
      </c>
      <c r="I18" s="1">
        <v>5750326</v>
      </c>
      <c r="J18">
        <f>LN(I18/H18)*100</f>
        <v>0.85193581103396199</v>
      </c>
    </row>
    <row r="19" spans="1:10" ht="13.5" customHeight="1">
      <c r="A19" s="308">
        <v>15</v>
      </c>
      <c r="B19" s="52" t="s">
        <v>20</v>
      </c>
      <c r="C19" s="52">
        <v>68380</v>
      </c>
      <c r="D19" s="42">
        <f>'11. Rasio Kepadatan'!C18</f>
        <v>68559</v>
      </c>
      <c r="E19" s="1005">
        <f t="shared" si="0"/>
        <v>0.26143042077017198</v>
      </c>
      <c r="F19" s="261"/>
      <c r="G19" s="1"/>
      <c r="H19" s="1"/>
      <c r="I19" s="1"/>
    </row>
    <row r="20" spans="1:10" ht="13.5" customHeight="1">
      <c r="A20" s="305">
        <v>16</v>
      </c>
      <c r="B20" s="47" t="s">
        <v>21</v>
      </c>
      <c r="C20" s="47">
        <v>62731</v>
      </c>
      <c r="D20" s="47">
        <f>'11. Rasio Kepadatan'!C19</f>
        <v>63895</v>
      </c>
      <c r="E20" s="1008">
        <f t="shared" si="0"/>
        <v>1.83853677431925</v>
      </c>
      <c r="F20" s="261"/>
      <c r="G20" s="1"/>
      <c r="H20" s="1"/>
      <c r="I20" s="1"/>
    </row>
    <row r="21" spans="1:10" ht="13.5" customHeight="1">
      <c r="A21" s="308">
        <v>17</v>
      </c>
      <c r="B21" s="52" t="s">
        <v>22</v>
      </c>
      <c r="C21" s="52">
        <v>138534</v>
      </c>
      <c r="D21" s="42">
        <f>'11. Rasio Kepadatan'!C20</f>
        <v>141804</v>
      </c>
      <c r="E21" s="1005">
        <f t="shared" si="0"/>
        <v>2.3330039579957398</v>
      </c>
      <c r="F21" s="261"/>
      <c r="G21" s="1"/>
      <c r="H21" s="1"/>
      <c r="I21" s="1"/>
    </row>
    <row r="22" spans="1:10" ht="13.5" customHeight="1">
      <c r="A22" s="305">
        <v>18</v>
      </c>
      <c r="B22" s="47" t="s">
        <v>23</v>
      </c>
      <c r="C22" s="47">
        <v>146772</v>
      </c>
      <c r="D22" s="47">
        <f>'11. Rasio Kepadatan'!C21</f>
        <v>149077</v>
      </c>
      <c r="E22" s="1008">
        <f t="shared" si="0"/>
        <v>1.55825886916873</v>
      </c>
      <c r="F22" s="261"/>
      <c r="G22" s="1"/>
      <c r="H22" s="1"/>
      <c r="I22" s="1"/>
    </row>
    <row r="23" spans="1:10" ht="13.5" customHeight="1">
      <c r="A23" s="309">
        <v>19</v>
      </c>
      <c r="B23" s="55" t="s">
        <v>24</v>
      </c>
      <c r="C23" s="55">
        <v>101680</v>
      </c>
      <c r="D23" s="55">
        <f>'11. Rasio Kepadatan'!C22</f>
        <v>103835</v>
      </c>
      <c r="E23" s="311">
        <f t="shared" si="0"/>
        <v>2.0972473913743799</v>
      </c>
      <c r="F23" s="261"/>
      <c r="G23" s="1"/>
      <c r="H23" s="1"/>
      <c r="I23" s="1"/>
    </row>
    <row r="24" spans="1:10" ht="13.5" customHeight="1">
      <c r="A24" s="312"/>
      <c r="B24" s="313" t="s">
        <v>25</v>
      </c>
      <c r="C24" s="1034">
        <f>SUM(C5:C23)</f>
        <v>5750326</v>
      </c>
      <c r="D24" s="1034">
        <f>SUM(D5:D23)</f>
        <v>5820359</v>
      </c>
      <c r="E24" s="1035">
        <f t="shared" si="0"/>
        <v>1.21053948354781</v>
      </c>
      <c r="F24" s="1"/>
      <c r="G24" s="1"/>
      <c r="H24" s="1"/>
      <c r="I24" s="1"/>
    </row>
    <row r="25" spans="1:10" ht="6.95" customHeight="1">
      <c r="A25" s="107"/>
      <c r="B25" s="107"/>
      <c r="C25" s="107"/>
      <c r="D25" s="107"/>
      <c r="E25" s="107"/>
      <c r="F25" s="1"/>
      <c r="G25" s="1"/>
      <c r="H25" s="1"/>
      <c r="I25" s="1"/>
    </row>
    <row r="26" spans="1:10" ht="9.9499999999999993" customHeight="1">
      <c r="A26" s="571" t="s">
        <v>178</v>
      </c>
      <c r="B26" s="1016"/>
      <c r="C26" s="1016"/>
      <c r="D26" s="1016"/>
      <c r="E26" s="569"/>
      <c r="F26" s="1"/>
      <c r="G26" s="1"/>
      <c r="H26" s="1"/>
      <c r="I26" s="1"/>
    </row>
    <row r="27" spans="1:10" ht="16.5">
      <c r="A27" s="1"/>
      <c r="B27" s="1"/>
      <c r="C27" s="1"/>
      <c r="D27" s="1"/>
      <c r="E27" s="1"/>
      <c r="F27" s="1"/>
      <c r="G27" s="1"/>
      <c r="H27" s="1"/>
      <c r="I27" s="1"/>
    </row>
    <row r="28" spans="1:10" ht="16.5">
      <c r="A28" s="1"/>
      <c r="B28" s="1"/>
      <c r="C28" s="1"/>
      <c r="D28" s="1"/>
      <c r="E28" s="1"/>
      <c r="F28" s="1"/>
      <c r="G28" s="1"/>
      <c r="H28" s="1"/>
      <c r="I28" s="1"/>
    </row>
    <row r="29" spans="1:10" ht="16.5">
      <c r="A29" s="1"/>
      <c r="B29" s="1"/>
      <c r="C29" s="1"/>
      <c r="D29" s="1"/>
      <c r="E29" s="1"/>
      <c r="F29" s="1"/>
      <c r="G29" s="1"/>
      <c r="H29" s="1"/>
      <c r="I29" s="1"/>
    </row>
    <row r="30" spans="1:10" ht="16.5">
      <c r="A30" s="1"/>
      <c r="B30" s="1"/>
      <c r="C30" s="1"/>
      <c r="D30" s="1"/>
      <c r="E30" s="1"/>
      <c r="F30" s="1"/>
      <c r="G30" s="1"/>
      <c r="H30" s="1"/>
      <c r="I30" s="1"/>
    </row>
    <row r="31" spans="1:10" ht="16.5">
      <c r="A31" s="1"/>
      <c r="B31" s="1"/>
      <c r="C31" s="1"/>
      <c r="D31" s="1"/>
      <c r="E31" s="1"/>
      <c r="F31" s="1"/>
      <c r="G31" s="1"/>
      <c r="H31" s="1"/>
      <c r="I31" s="1"/>
    </row>
    <row r="32" spans="1:10" ht="16.5">
      <c r="A32" s="1"/>
      <c r="B32" s="1"/>
      <c r="C32" s="1"/>
      <c r="D32" s="1"/>
      <c r="E32" s="1"/>
      <c r="F32" s="1"/>
      <c r="G32" s="1"/>
      <c r="H32" s="1"/>
      <c r="I32" s="1"/>
    </row>
    <row r="33" spans="1:9" ht="16.5">
      <c r="A33" s="1"/>
      <c r="B33" s="1"/>
      <c r="C33" s="1"/>
      <c r="D33" s="1"/>
      <c r="E33" s="1"/>
      <c r="F33" s="1"/>
      <c r="G33" s="1"/>
      <c r="H33" s="1"/>
      <c r="I33" s="1"/>
    </row>
    <row r="34" spans="1:9" ht="16.5">
      <c r="A34" s="1"/>
      <c r="B34" s="1"/>
      <c r="C34" s="1"/>
      <c r="D34" s="1"/>
      <c r="E34" s="1"/>
      <c r="F34" s="1"/>
      <c r="G34" s="1"/>
      <c r="H34" s="1"/>
      <c r="I34" s="1"/>
    </row>
    <row r="35" spans="1:9" ht="16.5">
      <c r="A35" s="1"/>
      <c r="B35" s="1"/>
      <c r="C35" s="1"/>
      <c r="D35" s="1"/>
      <c r="E35" s="1"/>
      <c r="F35" s="1"/>
      <c r="G35" s="1"/>
      <c r="H35" s="1"/>
      <c r="I35" s="1"/>
    </row>
    <row r="36" spans="1:9" ht="16.5">
      <c r="A36" s="1"/>
      <c r="B36" s="1"/>
      <c r="C36" s="1"/>
      <c r="D36" s="1"/>
      <c r="E36" s="1"/>
      <c r="F36" s="1"/>
      <c r="G36" s="1"/>
      <c r="H36" s="1"/>
      <c r="I36" s="1"/>
    </row>
    <row r="37" spans="1:9" ht="16.5">
      <c r="A37" s="1"/>
      <c r="B37" s="1"/>
      <c r="C37" s="1"/>
      <c r="D37" s="1"/>
      <c r="E37" s="1"/>
      <c r="F37" s="1"/>
      <c r="G37" s="1"/>
      <c r="H37" s="1"/>
      <c r="I37" s="1"/>
    </row>
    <row r="38" spans="1:9" ht="16.5">
      <c r="A38" s="1"/>
      <c r="B38" s="1"/>
      <c r="C38" s="1"/>
      <c r="D38" s="1"/>
      <c r="E38" s="1"/>
      <c r="F38" s="1"/>
      <c r="G38" s="1"/>
      <c r="H38" s="1"/>
      <c r="I38" s="1"/>
    </row>
    <row r="39" spans="1:9" ht="16.5">
      <c r="A39" s="1"/>
      <c r="B39" s="1"/>
      <c r="C39" s="1"/>
      <c r="D39" s="1"/>
      <c r="E39" s="1"/>
      <c r="F39" s="1"/>
      <c r="G39" s="1"/>
      <c r="H39" s="1"/>
      <c r="I39" s="1"/>
    </row>
    <row r="40" spans="1:9" ht="16.5">
      <c r="A40" s="1"/>
      <c r="B40" s="1"/>
      <c r="C40" s="1"/>
      <c r="D40" s="1"/>
      <c r="E40" s="1"/>
      <c r="F40" s="1"/>
      <c r="G40" s="1"/>
      <c r="H40" s="1"/>
      <c r="I40" s="1"/>
    </row>
    <row r="41" spans="1:9" ht="16.5">
      <c r="A41" s="1"/>
      <c r="B41" s="1"/>
      <c r="C41" s="1"/>
      <c r="D41" s="1"/>
      <c r="E41" s="1"/>
      <c r="F41" s="1"/>
      <c r="G41" s="1"/>
      <c r="H41" s="1"/>
      <c r="I41" s="1"/>
    </row>
    <row r="42" spans="1:9" ht="16.5">
      <c r="A42" s="1"/>
      <c r="B42" s="1"/>
      <c r="C42" s="1"/>
      <c r="D42" s="1"/>
      <c r="E42" s="1"/>
      <c r="F42" s="1"/>
      <c r="G42" s="1"/>
      <c r="H42" s="1"/>
      <c r="I42" s="1"/>
    </row>
    <row r="43" spans="1:9" ht="16.5">
      <c r="A43" s="1"/>
      <c r="B43" s="1"/>
      <c r="C43" s="1"/>
      <c r="D43" s="1"/>
      <c r="E43" s="1"/>
      <c r="F43" s="1"/>
      <c r="G43" s="1"/>
      <c r="H43" s="1"/>
      <c r="I43" s="1"/>
    </row>
    <row r="44" spans="1:9" ht="16.5">
      <c r="A44" s="1"/>
      <c r="B44" s="1"/>
      <c r="C44" s="1"/>
      <c r="D44" s="1"/>
      <c r="E44" s="1"/>
      <c r="F44" s="1"/>
      <c r="G44" s="1"/>
      <c r="H44" s="1"/>
      <c r="I44" s="1"/>
    </row>
    <row r="45" spans="1:9" ht="16.5">
      <c r="A45" s="1"/>
      <c r="B45" s="1"/>
      <c r="C45" s="1"/>
      <c r="D45" s="1"/>
      <c r="E45" s="1"/>
      <c r="F45" s="1"/>
      <c r="G45" s="1"/>
      <c r="H45" s="1"/>
      <c r="I45" s="1"/>
    </row>
    <row r="46" spans="1:9" ht="16.5">
      <c r="A46" s="1"/>
      <c r="B46" s="1"/>
      <c r="C46" s="1"/>
      <c r="D46" s="1"/>
      <c r="E46" s="1"/>
      <c r="F46" s="1"/>
      <c r="G46" s="1"/>
      <c r="H46" s="1"/>
      <c r="I46" s="1"/>
    </row>
    <row r="47" spans="1:9" ht="16.5">
      <c r="A47" s="1"/>
      <c r="B47" s="1"/>
      <c r="C47" s="1"/>
      <c r="D47" s="1"/>
      <c r="E47" s="1"/>
      <c r="F47" s="1"/>
      <c r="G47" s="1"/>
      <c r="H47" s="1"/>
      <c r="I47" s="1"/>
    </row>
    <row r="48" spans="1:9" ht="16.5">
      <c r="A48" s="1"/>
      <c r="B48" s="1"/>
      <c r="C48" s="1"/>
      <c r="D48" s="1"/>
      <c r="E48" s="1"/>
      <c r="F48" s="1"/>
      <c r="G48" s="1"/>
      <c r="H48" s="1"/>
      <c r="I48" s="1"/>
    </row>
    <row r="49" spans="1:9" ht="16.5">
      <c r="A49" s="1"/>
      <c r="B49" s="1"/>
      <c r="C49" s="1"/>
      <c r="D49" s="1"/>
      <c r="E49" s="1"/>
      <c r="F49" s="1"/>
      <c r="G49" s="1"/>
      <c r="H49" s="1"/>
      <c r="I49" s="1"/>
    </row>
    <row r="50" spans="1:9" ht="16.5">
      <c r="A50" s="1"/>
      <c r="B50" s="1"/>
      <c r="C50" s="1"/>
      <c r="D50" s="1"/>
      <c r="E50" s="1"/>
      <c r="F50" s="1"/>
      <c r="G50" s="1"/>
      <c r="H50" s="1"/>
      <c r="I50" s="1"/>
    </row>
    <row r="51" spans="1:9" ht="16.5">
      <c r="A51" s="1"/>
      <c r="B51" s="1"/>
      <c r="C51" s="1"/>
      <c r="D51" s="1"/>
      <c r="E51" s="1"/>
      <c r="F51" s="1"/>
      <c r="G51" s="1"/>
      <c r="H51" s="1"/>
      <c r="I51" s="1"/>
    </row>
    <row r="52" spans="1:9" ht="16.5">
      <c r="A52" s="1"/>
      <c r="B52" s="1"/>
      <c r="C52" s="1"/>
      <c r="D52" s="1"/>
      <c r="E52" s="1"/>
      <c r="F52" s="1"/>
      <c r="G52" s="1"/>
      <c r="H52" s="1"/>
      <c r="I52" s="1"/>
    </row>
    <row r="53" spans="1:9" ht="16.5">
      <c r="A53" s="1"/>
      <c r="B53" s="1"/>
      <c r="C53" s="1"/>
      <c r="D53" s="1"/>
      <c r="E53" s="1"/>
      <c r="F53" s="1"/>
      <c r="G53" s="1"/>
      <c r="H53" s="1"/>
      <c r="I53" s="1"/>
    </row>
    <row r="54" spans="1:9" ht="16.5">
      <c r="A54" s="1"/>
      <c r="B54" s="1"/>
      <c r="C54" s="1"/>
      <c r="D54" s="1"/>
      <c r="E54" s="1"/>
      <c r="F54" s="1"/>
      <c r="G54" s="1"/>
      <c r="H54" s="1"/>
      <c r="I54" s="1"/>
    </row>
    <row r="55" spans="1:9" ht="16.5">
      <c r="A55" s="1"/>
      <c r="B55" s="1"/>
      <c r="C55" s="1"/>
      <c r="D55" s="1"/>
      <c r="E55" s="1"/>
      <c r="F55" s="1"/>
      <c r="G55" s="1"/>
      <c r="H55" s="1"/>
      <c r="I55" s="1"/>
    </row>
    <row r="56" spans="1:9" ht="16.5">
      <c r="A56" s="1"/>
      <c r="B56" s="1"/>
      <c r="C56" s="1"/>
      <c r="D56" s="1"/>
      <c r="E56" s="1"/>
      <c r="F56" s="1"/>
      <c r="G56" s="1"/>
      <c r="H56" s="1"/>
      <c r="I56" s="1"/>
    </row>
    <row r="57" spans="1:9" ht="16.5">
      <c r="A57" s="1"/>
      <c r="B57" s="1"/>
      <c r="C57" s="1"/>
      <c r="D57" s="1"/>
      <c r="E57" s="1"/>
      <c r="F57" s="1"/>
      <c r="G57" s="1"/>
      <c r="H57" s="1"/>
      <c r="I57" s="1"/>
    </row>
    <row r="58" spans="1:9" ht="16.5">
      <c r="A58" s="1"/>
      <c r="B58" s="1"/>
      <c r="C58" s="1"/>
      <c r="D58" s="1"/>
      <c r="E58" s="1"/>
      <c r="F58" s="1"/>
      <c r="G58" s="1"/>
      <c r="H58" s="1"/>
      <c r="I58" s="1"/>
    </row>
    <row r="59" spans="1:9" ht="16.5">
      <c r="A59" s="1"/>
      <c r="B59" s="1"/>
      <c r="C59" s="1"/>
      <c r="D59" s="1"/>
      <c r="E59" s="1"/>
      <c r="F59" s="1"/>
      <c r="G59" s="1"/>
      <c r="H59" s="1"/>
      <c r="I59" s="1"/>
    </row>
    <row r="60" spans="1:9" ht="16.5">
      <c r="A60" s="1"/>
      <c r="B60" s="1"/>
      <c r="C60" s="1"/>
      <c r="D60" s="1"/>
      <c r="E60" s="1"/>
      <c r="F60" s="1"/>
      <c r="G60" s="1"/>
      <c r="H60" s="1"/>
      <c r="I60" s="1"/>
    </row>
    <row r="61" spans="1:9" ht="16.5">
      <c r="A61" s="1"/>
      <c r="B61" s="1"/>
      <c r="C61" s="1"/>
      <c r="D61" s="1"/>
      <c r="E61" s="1"/>
      <c r="F61" s="1"/>
      <c r="G61" s="1"/>
      <c r="H61" s="1"/>
      <c r="I61" s="1"/>
    </row>
    <row r="62" spans="1:9" ht="16.5">
      <c r="A62" s="1"/>
      <c r="B62" s="1"/>
      <c r="C62" s="1"/>
      <c r="D62" s="1"/>
      <c r="E62" s="1"/>
      <c r="F62" s="1"/>
      <c r="G62" s="1"/>
      <c r="H62" s="1"/>
      <c r="I62" s="1"/>
    </row>
    <row r="63" spans="1:9" ht="16.5">
      <c r="A63" s="1"/>
      <c r="B63" s="1"/>
      <c r="C63" s="1"/>
      <c r="D63" s="1"/>
      <c r="E63" s="1"/>
      <c r="F63" s="1"/>
      <c r="G63" s="1"/>
      <c r="H63" s="1"/>
      <c r="I63" s="1"/>
    </row>
    <row r="64" spans="1:9" ht="16.5">
      <c r="A64" s="1"/>
      <c r="B64" s="1"/>
      <c r="C64" s="1"/>
      <c r="D64" s="1"/>
      <c r="E64" s="1"/>
      <c r="F64" s="1"/>
      <c r="G64" s="1"/>
      <c r="H64" s="1"/>
      <c r="I64" s="1"/>
    </row>
    <row r="65" spans="1:9" ht="16.5">
      <c r="A65" s="1"/>
      <c r="B65" s="1"/>
      <c r="C65" s="1"/>
      <c r="D65" s="1"/>
      <c r="E65" s="1"/>
      <c r="F65" s="1"/>
      <c r="G65" s="1"/>
      <c r="H65" s="1"/>
      <c r="I65" s="1"/>
    </row>
    <row r="66" spans="1:9" ht="16.5">
      <c r="A66" s="1"/>
      <c r="B66" s="1"/>
      <c r="C66" s="1"/>
      <c r="D66" s="1"/>
      <c r="E66" s="1"/>
      <c r="F66" s="1"/>
      <c r="G66" s="1"/>
      <c r="H66" s="1"/>
      <c r="I66" s="1"/>
    </row>
    <row r="67" spans="1:9" ht="16.5">
      <c r="A67" s="1"/>
      <c r="B67" s="1"/>
      <c r="C67" s="1"/>
      <c r="D67" s="1"/>
      <c r="E67" s="1"/>
      <c r="F67" s="1"/>
      <c r="G67" s="1"/>
      <c r="H67" s="1"/>
      <c r="I67" s="1"/>
    </row>
    <row r="68" spans="1:9" ht="16.5">
      <c r="A68" s="1"/>
      <c r="B68" s="1"/>
      <c r="C68" s="1"/>
      <c r="D68" s="1"/>
      <c r="E68" s="1"/>
      <c r="F68" s="1"/>
      <c r="G68" s="1"/>
      <c r="H68" s="1"/>
      <c r="I68" s="1"/>
    </row>
    <row r="69" spans="1:9" ht="16.5">
      <c r="A69" s="1"/>
      <c r="B69" s="1"/>
      <c r="C69" s="1"/>
      <c r="D69" s="1"/>
      <c r="E69" s="1"/>
      <c r="F69" s="1"/>
      <c r="G69" s="1"/>
      <c r="H69" s="1"/>
      <c r="I69" s="1"/>
    </row>
    <row r="70" spans="1:9" ht="16.5">
      <c r="A70" s="1"/>
      <c r="B70" s="1"/>
      <c r="C70" s="1"/>
      <c r="D70" s="1"/>
      <c r="E70" s="1"/>
      <c r="F70" s="1"/>
      <c r="G70" s="1"/>
      <c r="H70" s="1"/>
      <c r="I70" s="1"/>
    </row>
    <row r="71" spans="1:9" ht="16.5">
      <c r="A71" s="1"/>
      <c r="B71" s="1"/>
      <c r="C71" s="1"/>
      <c r="D71" s="1"/>
      <c r="E71" s="1"/>
      <c r="F71" s="1"/>
      <c r="G71" s="1"/>
      <c r="H71" s="1"/>
      <c r="I71" s="1"/>
    </row>
    <row r="72" spans="1:9" ht="16.5">
      <c r="A72" s="1"/>
      <c r="B72" s="1"/>
      <c r="C72" s="1"/>
      <c r="D72" s="1"/>
      <c r="E72" s="1"/>
      <c r="F72" s="1"/>
      <c r="G72" s="1"/>
      <c r="H72" s="1"/>
      <c r="I72" s="1"/>
    </row>
    <row r="73" spans="1:9" ht="16.5">
      <c r="A73" s="1"/>
      <c r="B73" s="1"/>
      <c r="C73" s="1"/>
      <c r="D73" s="1"/>
      <c r="E73" s="1"/>
      <c r="F73" s="1"/>
      <c r="G73" s="1"/>
      <c r="H73" s="1"/>
      <c r="I73" s="1"/>
    </row>
    <row r="74" spans="1:9" ht="16.5">
      <c r="A74" s="1"/>
      <c r="B74" s="1"/>
      <c r="C74" s="1"/>
      <c r="D74" s="1"/>
      <c r="E74" s="1"/>
      <c r="F74" s="1"/>
      <c r="G74" s="1"/>
      <c r="H74" s="1"/>
      <c r="I74" s="1"/>
    </row>
    <row r="75" spans="1:9" ht="16.5">
      <c r="A75" s="1"/>
      <c r="B75" s="1"/>
      <c r="C75" s="1"/>
      <c r="D75" s="1"/>
      <c r="E75" s="1"/>
      <c r="F75" s="1"/>
      <c r="G75" s="1"/>
      <c r="H75" s="1"/>
      <c r="I75" s="1"/>
    </row>
    <row r="76" spans="1:9" ht="16.5">
      <c r="A76" s="1"/>
      <c r="B76" s="1"/>
      <c r="C76" s="1"/>
      <c r="D76" s="1"/>
      <c r="E76" s="1"/>
      <c r="F76" s="1"/>
      <c r="G76" s="1"/>
      <c r="H76" s="1"/>
      <c r="I76" s="1"/>
    </row>
    <row r="77" spans="1:9" ht="16.5">
      <c r="A77" s="1"/>
      <c r="B77" s="1"/>
      <c r="C77" s="1"/>
      <c r="D77" s="1"/>
      <c r="E77" s="1"/>
      <c r="F77" s="1"/>
      <c r="G77" s="1"/>
      <c r="H77" s="1"/>
      <c r="I77" s="1"/>
    </row>
    <row r="78" spans="1:9" ht="16.5">
      <c r="A78" s="1"/>
      <c r="B78" s="1"/>
      <c r="C78" s="1"/>
      <c r="D78" s="1"/>
      <c r="E78" s="1"/>
      <c r="F78" s="1"/>
      <c r="G78" s="1"/>
      <c r="H78" s="1"/>
      <c r="I78" s="1"/>
    </row>
    <row r="79" spans="1:9" ht="16.5">
      <c r="A79" s="1"/>
      <c r="B79" s="1"/>
      <c r="C79" s="1"/>
      <c r="D79" s="1"/>
      <c r="E79" s="1"/>
      <c r="F79" s="1"/>
      <c r="G79" s="1"/>
      <c r="H79" s="1"/>
      <c r="I79" s="1"/>
    </row>
    <row r="80" spans="1:9" ht="16.5">
      <c r="A80" s="1"/>
      <c r="B80" s="1"/>
      <c r="C80" s="1"/>
      <c r="D80" s="1"/>
      <c r="E80" s="1"/>
      <c r="F80" s="1"/>
      <c r="G80" s="1"/>
      <c r="H80" s="1"/>
      <c r="I80" s="1"/>
    </row>
    <row r="81" spans="1:9" ht="16.5">
      <c r="A81" s="1"/>
      <c r="B81" s="1"/>
      <c r="C81" s="1"/>
      <c r="D81" s="1"/>
      <c r="E81" s="1"/>
      <c r="F81" s="1"/>
      <c r="G81" s="1"/>
      <c r="H81" s="1"/>
      <c r="I81" s="1"/>
    </row>
    <row r="82" spans="1:9" ht="16.5">
      <c r="A82" s="1"/>
      <c r="B82" s="1"/>
      <c r="C82" s="1"/>
      <c r="D82" s="1"/>
      <c r="E82" s="1"/>
      <c r="F82" s="1"/>
      <c r="G82" s="1"/>
      <c r="H82" s="1"/>
      <c r="I82" s="1"/>
    </row>
    <row r="83" spans="1:9" ht="16.5">
      <c r="A83" s="1"/>
      <c r="B83" s="1"/>
      <c r="C83" s="1"/>
      <c r="D83" s="1"/>
      <c r="E83" s="1"/>
      <c r="F83" s="1"/>
      <c r="G83" s="1"/>
      <c r="H83" s="1"/>
      <c r="I83" s="1"/>
    </row>
    <row r="84" spans="1:9" ht="16.5">
      <c r="A84" s="1"/>
      <c r="B84" s="1"/>
      <c r="C84" s="1"/>
      <c r="D84" s="1"/>
      <c r="E84" s="1"/>
      <c r="F84" s="1"/>
      <c r="G84" s="1"/>
      <c r="H84" s="1"/>
      <c r="I84" s="1"/>
    </row>
    <row r="85" spans="1:9" ht="16.5">
      <c r="A85" s="1"/>
      <c r="B85" s="1"/>
      <c r="C85" s="1"/>
      <c r="D85" s="1"/>
      <c r="E85" s="1"/>
      <c r="F85" s="1"/>
      <c r="G85" s="1"/>
      <c r="H85" s="1"/>
      <c r="I85" s="1"/>
    </row>
    <row r="86" spans="1:9" ht="16.5">
      <c r="A86" s="1"/>
      <c r="B86" s="1"/>
      <c r="C86" s="1"/>
      <c r="D86" s="1"/>
      <c r="E86" s="1"/>
      <c r="F86" s="1"/>
      <c r="G86" s="1"/>
      <c r="H86" s="1"/>
      <c r="I86" s="1"/>
    </row>
    <row r="87" spans="1:9" ht="16.5">
      <c r="A87" s="1"/>
      <c r="B87" s="1"/>
      <c r="C87" s="1"/>
      <c r="D87" s="1"/>
      <c r="E87" s="1"/>
      <c r="F87" s="1"/>
      <c r="G87" s="1"/>
      <c r="H87" s="1"/>
      <c r="I87" s="1"/>
    </row>
    <row r="88" spans="1:9" ht="16.5">
      <c r="A88" s="1"/>
      <c r="B88" s="1"/>
      <c r="C88" s="1"/>
      <c r="D88" s="1"/>
      <c r="E88" s="1"/>
      <c r="F88" s="1"/>
      <c r="G88" s="1"/>
      <c r="H88" s="1"/>
      <c r="I88" s="1"/>
    </row>
    <row r="89" spans="1:9" ht="16.5">
      <c r="A89" s="1"/>
      <c r="B89" s="1"/>
      <c r="C89" s="1"/>
      <c r="D89" s="1"/>
      <c r="E89" s="1"/>
      <c r="F89" s="1"/>
      <c r="G89" s="1"/>
      <c r="H89" s="1"/>
      <c r="I89" s="1"/>
    </row>
    <row r="90" spans="1:9" ht="16.5">
      <c r="A90" s="1"/>
      <c r="B90" s="1"/>
      <c r="C90" s="1"/>
      <c r="D90" s="1"/>
      <c r="E90" s="1"/>
      <c r="F90" s="1"/>
      <c r="G90" s="1"/>
      <c r="H90" s="1"/>
      <c r="I90" s="1"/>
    </row>
    <row r="91" spans="1:9" ht="16.5">
      <c r="A91" s="1"/>
      <c r="B91" s="1"/>
      <c r="C91" s="1"/>
      <c r="D91" s="1"/>
      <c r="E91" s="1"/>
      <c r="F91" s="1"/>
      <c r="G91" s="1"/>
      <c r="H91" s="1"/>
      <c r="I91" s="1"/>
    </row>
    <row r="92" spans="1:9" ht="16.5">
      <c r="A92" s="1"/>
      <c r="B92" s="1"/>
      <c r="C92" s="1"/>
      <c r="D92" s="1"/>
      <c r="E92" s="1"/>
      <c r="F92" s="1"/>
      <c r="G92" s="1"/>
      <c r="H92" s="1"/>
      <c r="I92" s="1"/>
    </row>
    <row r="93" spans="1:9" ht="16.5">
      <c r="A93" s="1"/>
      <c r="B93" s="1"/>
      <c r="C93" s="1"/>
      <c r="D93" s="1"/>
      <c r="E93" s="1"/>
      <c r="F93" s="1"/>
      <c r="G93" s="1"/>
      <c r="H93" s="1"/>
      <c r="I93" s="1"/>
    </row>
    <row r="94" spans="1:9" ht="16.5">
      <c r="A94" s="1"/>
      <c r="B94" s="1"/>
      <c r="C94" s="1"/>
      <c r="D94" s="1"/>
      <c r="E94" s="1"/>
      <c r="F94" s="1"/>
      <c r="G94" s="1"/>
      <c r="H94" s="1"/>
      <c r="I94" s="1"/>
    </row>
    <row r="95" spans="1:9" ht="16.5">
      <c r="A95" s="1"/>
      <c r="B95" s="1"/>
      <c r="C95" s="1"/>
      <c r="D95" s="1"/>
      <c r="E95" s="1"/>
      <c r="F95" s="1"/>
      <c r="G95" s="1"/>
      <c r="H95" s="1"/>
      <c r="I95" s="1"/>
    </row>
    <row r="96" spans="1:9" ht="16.5">
      <c r="A96" s="1"/>
      <c r="B96" s="1"/>
      <c r="C96" s="1"/>
      <c r="D96" s="1"/>
      <c r="E96" s="1"/>
      <c r="F96" s="1"/>
      <c r="G96" s="1"/>
      <c r="H96" s="1"/>
      <c r="I96" s="1"/>
    </row>
    <row r="97" spans="1:9" ht="16.5">
      <c r="A97" s="1"/>
      <c r="B97" s="1"/>
      <c r="C97" s="1"/>
      <c r="D97" s="1"/>
      <c r="E97" s="1"/>
      <c r="F97" s="1"/>
      <c r="G97" s="1"/>
      <c r="H97" s="1"/>
      <c r="I97" s="1"/>
    </row>
    <row r="98" spans="1:9" ht="16.5">
      <c r="A98" s="1"/>
      <c r="B98" s="1"/>
      <c r="C98" s="1"/>
      <c r="D98" s="1"/>
      <c r="E98" s="1"/>
      <c r="F98" s="1"/>
      <c r="G98" s="1"/>
      <c r="H98" s="1"/>
      <c r="I98" s="1"/>
    </row>
    <row r="99" spans="1:9" ht="16.5">
      <c r="A99" s="1"/>
      <c r="B99" s="1"/>
      <c r="C99" s="1"/>
      <c r="D99" s="1"/>
      <c r="E99" s="1"/>
      <c r="F99" s="1"/>
      <c r="G99" s="1"/>
      <c r="H99" s="1"/>
      <c r="I99" s="1"/>
    </row>
    <row r="100" spans="1:9" ht="16.5">
      <c r="A100" s="1"/>
      <c r="B100" s="1"/>
      <c r="C100" s="1"/>
      <c r="D100" s="1"/>
      <c r="E100" s="1"/>
      <c r="F100" s="1"/>
      <c r="G100" s="1"/>
      <c r="H100" s="1"/>
      <c r="I100" s="1"/>
    </row>
    <row r="101" spans="1:9" ht="16.5">
      <c r="A101" s="1"/>
      <c r="B101" s="1"/>
      <c r="C101" s="1"/>
      <c r="D101" s="1"/>
      <c r="E101" s="1"/>
      <c r="F101" s="1"/>
      <c r="G101" s="1"/>
      <c r="H101" s="1"/>
      <c r="I101" s="1"/>
    </row>
    <row r="102" spans="1:9" ht="16.5">
      <c r="A102" s="1"/>
      <c r="B102" s="1"/>
      <c r="C102" s="1"/>
      <c r="D102" s="1"/>
      <c r="E102" s="1"/>
      <c r="F102" s="1"/>
      <c r="G102" s="1"/>
      <c r="H102" s="1"/>
      <c r="I102" s="1"/>
    </row>
    <row r="103" spans="1:9" ht="16.5">
      <c r="A103" s="1"/>
      <c r="B103" s="1"/>
      <c r="C103" s="1"/>
      <c r="D103" s="1"/>
      <c r="E103" s="1"/>
      <c r="F103" s="1"/>
      <c r="G103" s="1"/>
      <c r="H103" s="1"/>
      <c r="I103" s="1"/>
    </row>
    <row r="104" spans="1:9" ht="16.5">
      <c r="A104" s="1"/>
      <c r="B104" s="1"/>
      <c r="C104" s="1"/>
      <c r="D104" s="1"/>
      <c r="E104" s="1"/>
      <c r="F104" s="1"/>
      <c r="G104" s="1"/>
      <c r="H104" s="1"/>
      <c r="I104" s="1"/>
    </row>
    <row r="105" spans="1:9" ht="16.5">
      <c r="A105" s="1"/>
      <c r="B105" s="1"/>
      <c r="C105" s="1"/>
      <c r="D105" s="1"/>
      <c r="E105" s="1"/>
      <c r="F105" s="1"/>
      <c r="G105" s="1"/>
      <c r="H105" s="1"/>
      <c r="I105" s="1"/>
    </row>
    <row r="106" spans="1:9" ht="16.5">
      <c r="A106" s="1"/>
      <c r="B106" s="1"/>
      <c r="C106" s="1"/>
      <c r="D106" s="1"/>
      <c r="E106" s="1"/>
      <c r="F106" s="1"/>
      <c r="G106" s="1"/>
      <c r="H106" s="1"/>
      <c r="I106" s="1"/>
    </row>
    <row r="107" spans="1:9" ht="16.5">
      <c r="A107" s="1"/>
      <c r="B107" s="1"/>
      <c r="C107" s="1"/>
      <c r="D107" s="1"/>
      <c r="E107" s="1"/>
      <c r="F107" s="1"/>
      <c r="G107" s="1"/>
      <c r="H107" s="1"/>
      <c r="I107" s="1"/>
    </row>
    <row r="108" spans="1:9" ht="16.5">
      <c r="A108" s="1"/>
      <c r="B108" s="1"/>
      <c r="C108" s="1"/>
      <c r="D108" s="1"/>
      <c r="E108" s="1"/>
      <c r="F108" s="1"/>
      <c r="G108" s="1"/>
      <c r="H108" s="1"/>
      <c r="I108" s="1"/>
    </row>
    <row r="109" spans="1:9" ht="16.5">
      <c r="A109" s="1"/>
      <c r="B109" s="1"/>
      <c r="C109" s="1"/>
      <c r="D109" s="1"/>
      <c r="E109" s="1"/>
      <c r="F109" s="1"/>
      <c r="G109" s="1"/>
      <c r="H109" s="1"/>
      <c r="I109" s="1"/>
    </row>
    <row r="110" spans="1:9" ht="16.5">
      <c r="A110" s="1"/>
      <c r="B110" s="1"/>
      <c r="C110" s="1"/>
      <c r="D110" s="1"/>
      <c r="E110" s="1"/>
      <c r="F110" s="1"/>
      <c r="G110" s="1"/>
      <c r="H110" s="1"/>
      <c r="I110" s="1"/>
    </row>
    <row r="111" spans="1:9" ht="16.5">
      <c r="A111" s="1"/>
      <c r="B111" s="1"/>
      <c r="C111" s="1"/>
      <c r="D111" s="1"/>
      <c r="E111" s="1"/>
      <c r="F111" s="1"/>
      <c r="G111" s="1"/>
      <c r="H111" s="1"/>
      <c r="I111" s="1"/>
    </row>
    <row r="112" spans="1:9" ht="16.5">
      <c r="A112" s="1"/>
      <c r="B112" s="1"/>
      <c r="C112" s="1"/>
      <c r="D112" s="1"/>
      <c r="E112" s="1"/>
      <c r="F112" s="1"/>
      <c r="G112" s="1"/>
      <c r="H112" s="1"/>
      <c r="I112" s="1"/>
    </row>
    <row r="113" spans="1:9" ht="16.5">
      <c r="A113" s="1"/>
      <c r="B113" s="1"/>
      <c r="C113" s="1"/>
      <c r="D113" s="1"/>
      <c r="E113" s="1"/>
      <c r="F113" s="1"/>
      <c r="G113" s="1"/>
      <c r="H113" s="1"/>
      <c r="I113" s="1"/>
    </row>
    <row r="114" spans="1:9" ht="16.5">
      <c r="A114" s="1"/>
      <c r="B114" s="1"/>
      <c r="C114" s="1"/>
      <c r="D114" s="1"/>
      <c r="E114" s="1"/>
      <c r="F114" s="1"/>
      <c r="G114" s="1"/>
      <c r="H114" s="1"/>
      <c r="I114" s="1"/>
    </row>
    <row r="115" spans="1:9" ht="16.5">
      <c r="A115" s="1"/>
      <c r="B115" s="1"/>
      <c r="C115" s="1"/>
      <c r="D115" s="1"/>
      <c r="E115" s="1"/>
      <c r="F115" s="1"/>
      <c r="G115" s="1"/>
      <c r="H115" s="1"/>
      <c r="I115" s="1"/>
    </row>
    <row r="116" spans="1:9" ht="16.5">
      <c r="A116" s="1"/>
      <c r="B116" s="1"/>
      <c r="C116" s="1"/>
      <c r="D116" s="1"/>
      <c r="E116" s="1"/>
      <c r="F116" s="1"/>
      <c r="G116" s="1"/>
      <c r="H116" s="1"/>
      <c r="I116" s="1"/>
    </row>
    <row r="117" spans="1:9" ht="16.5">
      <c r="A117" s="1"/>
      <c r="B117" s="1"/>
      <c r="C117" s="1"/>
      <c r="D117" s="1"/>
      <c r="E117" s="1"/>
      <c r="F117" s="1"/>
      <c r="G117" s="1"/>
      <c r="H117" s="1"/>
      <c r="I117" s="1"/>
    </row>
    <row r="118" spans="1:9" ht="16.5">
      <c r="A118" s="1"/>
      <c r="B118" s="1"/>
      <c r="C118" s="1"/>
      <c r="D118" s="1"/>
      <c r="E118" s="1"/>
      <c r="F118" s="1"/>
      <c r="G118" s="1"/>
      <c r="H118" s="1"/>
      <c r="I118" s="1"/>
    </row>
    <row r="119" spans="1:9" ht="16.5">
      <c r="A119" s="1"/>
      <c r="B119" s="1"/>
      <c r="C119" s="1"/>
      <c r="D119" s="1"/>
      <c r="E119" s="1"/>
      <c r="F119" s="1"/>
      <c r="G119" s="1"/>
      <c r="H119" s="1"/>
      <c r="I119" s="1"/>
    </row>
    <row r="120" spans="1:9" ht="16.5">
      <c r="A120" s="1"/>
      <c r="B120" s="1"/>
      <c r="C120" s="1"/>
      <c r="D120" s="1"/>
      <c r="E120" s="1"/>
      <c r="F120" s="1"/>
      <c r="G120" s="1"/>
      <c r="H120" s="1"/>
      <c r="I120" s="1"/>
    </row>
    <row r="121" spans="1:9" ht="16.5">
      <c r="A121" s="1"/>
      <c r="B121" s="1"/>
      <c r="C121" s="1"/>
      <c r="D121" s="1"/>
      <c r="E121" s="1"/>
      <c r="F121" s="1"/>
      <c r="G121" s="1"/>
      <c r="H121" s="1"/>
      <c r="I121" s="1"/>
    </row>
    <row r="122" spans="1:9" ht="16.5">
      <c r="A122" s="1"/>
      <c r="B122" s="1"/>
      <c r="C122" s="1"/>
      <c r="D122" s="1"/>
      <c r="E122" s="1"/>
      <c r="F122" s="1"/>
      <c r="G122" s="1"/>
      <c r="H122" s="1"/>
      <c r="I122" s="1"/>
    </row>
    <row r="123" spans="1:9" ht="16.5">
      <c r="A123" s="1"/>
      <c r="B123" s="1"/>
      <c r="C123" s="1"/>
      <c r="D123" s="1"/>
      <c r="E123" s="1"/>
      <c r="F123" s="1"/>
      <c r="G123" s="1"/>
      <c r="H123" s="1"/>
      <c r="I123" s="1"/>
    </row>
    <row r="124" spans="1:9" ht="16.5">
      <c r="A124" s="1"/>
      <c r="B124" s="1"/>
      <c r="C124" s="1"/>
      <c r="D124" s="1"/>
      <c r="E124" s="1"/>
      <c r="F124" s="1"/>
      <c r="G124" s="1"/>
      <c r="H124" s="1"/>
      <c r="I124" s="1"/>
    </row>
    <row r="125" spans="1:9" ht="16.5">
      <c r="A125" s="1"/>
      <c r="B125" s="1"/>
      <c r="C125" s="1"/>
      <c r="D125" s="1"/>
      <c r="E125" s="1"/>
      <c r="F125" s="1"/>
      <c r="G125" s="1"/>
      <c r="H125" s="1"/>
      <c r="I125" s="1"/>
    </row>
    <row r="126" spans="1:9" ht="16.5">
      <c r="A126" s="1"/>
      <c r="B126" s="1"/>
      <c r="C126" s="1"/>
      <c r="D126" s="1"/>
      <c r="E126" s="1"/>
      <c r="F126" s="1"/>
      <c r="G126" s="1"/>
      <c r="H126" s="1"/>
      <c r="I126" s="1"/>
    </row>
    <row r="127" spans="1:9" ht="16.5">
      <c r="A127" s="1"/>
      <c r="B127" s="1"/>
      <c r="C127" s="1"/>
      <c r="D127" s="1"/>
      <c r="E127" s="1"/>
      <c r="F127" s="1"/>
      <c r="G127" s="1"/>
      <c r="H127" s="1"/>
      <c r="I127" s="1"/>
    </row>
    <row r="128" spans="1:9" ht="16.5">
      <c r="A128" s="1"/>
      <c r="B128" s="1"/>
      <c r="C128" s="1"/>
      <c r="D128" s="1"/>
      <c r="E128" s="1"/>
      <c r="F128" s="1"/>
      <c r="G128" s="1"/>
      <c r="H128" s="1"/>
      <c r="I128" s="1"/>
    </row>
    <row r="129" spans="1:9" ht="16.5">
      <c r="A129" s="1"/>
      <c r="B129" s="1"/>
      <c r="C129" s="1"/>
      <c r="D129" s="1"/>
      <c r="E129" s="1"/>
      <c r="F129" s="1"/>
      <c r="G129" s="1"/>
      <c r="H129" s="1"/>
      <c r="I129" s="1"/>
    </row>
    <row r="130" spans="1:9" ht="16.5">
      <c r="A130" s="1"/>
      <c r="B130" s="1"/>
      <c r="C130" s="1"/>
      <c r="D130" s="1"/>
      <c r="E130" s="1"/>
      <c r="F130" s="1"/>
      <c r="G130" s="1"/>
      <c r="H130" s="1"/>
      <c r="I130" s="1"/>
    </row>
    <row r="131" spans="1:9" ht="16.5">
      <c r="A131" s="1"/>
      <c r="B131" s="1"/>
      <c r="C131" s="1"/>
      <c r="D131" s="1"/>
      <c r="E131" s="1"/>
      <c r="F131" s="1"/>
      <c r="G131" s="1"/>
      <c r="H131" s="1"/>
      <c r="I131" s="1"/>
    </row>
    <row r="132" spans="1:9" ht="16.5">
      <c r="A132" s="1"/>
      <c r="B132" s="1"/>
      <c r="C132" s="1"/>
      <c r="D132" s="1"/>
      <c r="E132" s="1"/>
      <c r="F132" s="1"/>
      <c r="G132" s="1"/>
      <c r="H132" s="1"/>
      <c r="I132" s="1"/>
    </row>
    <row r="133" spans="1:9" ht="16.5">
      <c r="A133" s="1"/>
      <c r="B133" s="1"/>
      <c r="C133" s="1"/>
      <c r="D133" s="1"/>
      <c r="E133" s="1"/>
      <c r="F133" s="1"/>
      <c r="G133" s="1"/>
      <c r="H133" s="1"/>
      <c r="I133" s="1"/>
    </row>
    <row r="134" spans="1:9" ht="16.5">
      <c r="A134" s="1"/>
      <c r="B134" s="1"/>
      <c r="C134" s="1"/>
      <c r="D134" s="1"/>
      <c r="E134" s="1"/>
      <c r="F134" s="1"/>
      <c r="G134" s="1"/>
      <c r="H134" s="1"/>
      <c r="I134" s="1"/>
    </row>
    <row r="135" spans="1:9" ht="16.5">
      <c r="A135" s="1"/>
      <c r="B135" s="1"/>
      <c r="C135" s="1"/>
      <c r="D135" s="1"/>
      <c r="E135" s="1"/>
      <c r="F135" s="1"/>
      <c r="G135" s="1"/>
      <c r="H135" s="1"/>
      <c r="I135" s="1"/>
    </row>
    <row r="136" spans="1:9" ht="16.5">
      <c r="A136" s="1"/>
      <c r="B136" s="1"/>
      <c r="C136" s="1"/>
      <c r="D136" s="1"/>
      <c r="E136" s="1"/>
      <c r="F136" s="1"/>
      <c r="G136" s="1"/>
      <c r="H136" s="1"/>
      <c r="I136" s="1"/>
    </row>
    <row r="137" spans="1:9" ht="16.5">
      <c r="A137" s="1"/>
      <c r="B137" s="1"/>
      <c r="C137" s="1"/>
      <c r="D137" s="1"/>
      <c r="E137" s="1"/>
      <c r="F137" s="1"/>
      <c r="G137" s="1"/>
      <c r="H137" s="1"/>
      <c r="I137" s="1"/>
    </row>
    <row r="138" spans="1:9" ht="16.5">
      <c r="A138" s="1"/>
      <c r="B138" s="1"/>
      <c r="C138" s="1"/>
      <c r="D138" s="1"/>
      <c r="E138" s="1"/>
      <c r="F138" s="1"/>
      <c r="G138" s="1"/>
      <c r="H138" s="1"/>
      <c r="I138" s="1"/>
    </row>
    <row r="139" spans="1:9" ht="16.5">
      <c r="A139" s="1"/>
      <c r="B139" s="1"/>
      <c r="C139" s="1"/>
      <c r="D139" s="1"/>
      <c r="E139" s="1"/>
      <c r="F139" s="1"/>
      <c r="G139" s="1"/>
      <c r="H139" s="1"/>
      <c r="I139" s="1"/>
    </row>
    <row r="140" spans="1:9" ht="16.5">
      <c r="A140" s="1"/>
      <c r="B140" s="1"/>
      <c r="C140" s="1"/>
      <c r="D140" s="1"/>
      <c r="E140" s="1"/>
      <c r="F140" s="1"/>
      <c r="G140" s="1"/>
      <c r="H140" s="1"/>
      <c r="I140" s="1"/>
    </row>
    <row r="141" spans="1:9" ht="16.5">
      <c r="A141" s="1"/>
      <c r="B141" s="1"/>
      <c r="C141" s="1"/>
      <c r="D141" s="1"/>
      <c r="E141" s="1"/>
      <c r="F141" s="1"/>
      <c r="G141" s="1"/>
      <c r="H141" s="1"/>
      <c r="I141" s="1"/>
    </row>
    <row r="142" spans="1:9" ht="16.5">
      <c r="A142" s="1"/>
      <c r="B142" s="1"/>
      <c r="C142" s="1"/>
      <c r="D142" s="1"/>
      <c r="E142" s="1"/>
      <c r="F142" s="1"/>
      <c r="G142" s="1"/>
      <c r="H142" s="1"/>
      <c r="I142" s="1"/>
    </row>
    <row r="143" spans="1:9" ht="16.5">
      <c r="A143" s="1"/>
      <c r="B143" s="1"/>
      <c r="C143" s="1"/>
      <c r="D143" s="1"/>
      <c r="E143" s="1"/>
      <c r="F143" s="1"/>
      <c r="G143" s="1"/>
      <c r="H143" s="1"/>
      <c r="I143" s="1"/>
    </row>
    <row r="144" spans="1:9" ht="16.5">
      <c r="A144" s="1"/>
      <c r="B144" s="1"/>
      <c r="C144" s="1"/>
      <c r="D144" s="1"/>
      <c r="E144" s="1"/>
      <c r="F144" s="1"/>
      <c r="G144" s="1"/>
      <c r="H144" s="1"/>
      <c r="I144" s="1"/>
    </row>
    <row r="145" spans="1:9" ht="16.5">
      <c r="A145" s="1"/>
      <c r="B145" s="1"/>
      <c r="C145" s="1"/>
      <c r="D145" s="1"/>
      <c r="E145" s="1"/>
      <c r="F145" s="1"/>
      <c r="G145" s="1"/>
      <c r="H145" s="1"/>
      <c r="I145" s="1"/>
    </row>
    <row r="146" spans="1:9" ht="16.5">
      <c r="A146" s="1"/>
      <c r="B146" s="1"/>
      <c r="C146" s="1"/>
      <c r="D146" s="1"/>
      <c r="E146" s="1"/>
      <c r="F146" s="1"/>
      <c r="G146" s="1"/>
      <c r="H146" s="1"/>
      <c r="I146" s="1"/>
    </row>
    <row r="147" spans="1:9" ht="16.5">
      <c r="A147" s="1"/>
      <c r="B147" s="1"/>
      <c r="C147" s="1"/>
      <c r="D147" s="1"/>
      <c r="E147" s="1"/>
      <c r="F147" s="1"/>
      <c r="G147" s="1"/>
      <c r="H147" s="1"/>
      <c r="I147" s="1"/>
    </row>
    <row r="148" spans="1:9" ht="16.5">
      <c r="A148" s="1"/>
      <c r="B148" s="1"/>
      <c r="C148" s="1"/>
      <c r="D148" s="1"/>
      <c r="E148" s="1"/>
      <c r="F148" s="1"/>
      <c r="G148" s="1"/>
      <c r="H148" s="1"/>
      <c r="I148" s="1"/>
    </row>
    <row r="149" spans="1:9" ht="16.5">
      <c r="A149" s="1"/>
      <c r="B149" s="1"/>
      <c r="C149" s="1"/>
      <c r="D149" s="1"/>
      <c r="E149" s="1"/>
      <c r="F149" s="1"/>
      <c r="G149" s="1"/>
      <c r="H149" s="1"/>
      <c r="I149" s="1"/>
    </row>
    <row r="150" spans="1:9" ht="16.5">
      <c r="A150" s="1"/>
      <c r="B150" s="1"/>
      <c r="C150" s="1"/>
      <c r="D150" s="1"/>
      <c r="E150" s="1"/>
      <c r="F150" s="1"/>
      <c r="G150" s="1"/>
      <c r="H150" s="1"/>
      <c r="I150" s="1"/>
    </row>
    <row r="151" spans="1:9" ht="16.5">
      <c r="A151" s="1"/>
      <c r="B151" s="1"/>
      <c r="C151" s="1"/>
      <c r="D151" s="1"/>
      <c r="E151" s="1"/>
      <c r="F151" s="1"/>
      <c r="G151" s="1"/>
      <c r="H151" s="1"/>
      <c r="I151" s="1"/>
    </row>
    <row r="152" spans="1:9" ht="16.5">
      <c r="A152" s="1"/>
      <c r="B152" s="1"/>
      <c r="C152" s="1"/>
      <c r="D152" s="1"/>
      <c r="E152" s="1"/>
      <c r="F152" s="1"/>
      <c r="G152" s="1"/>
      <c r="H152" s="1"/>
      <c r="I152" s="1"/>
    </row>
    <row r="153" spans="1:9" ht="16.5">
      <c r="A153" s="1"/>
      <c r="B153" s="1"/>
      <c r="C153" s="1"/>
      <c r="D153" s="1"/>
      <c r="E153" s="1"/>
      <c r="F153" s="1"/>
      <c r="G153" s="1"/>
      <c r="H153" s="1"/>
      <c r="I153" s="1"/>
    </row>
    <row r="154" spans="1:9" ht="16.5">
      <c r="A154" s="1"/>
      <c r="B154" s="1"/>
      <c r="C154" s="1"/>
      <c r="D154" s="1"/>
      <c r="E154" s="1"/>
      <c r="F154" s="1"/>
      <c r="G154" s="1"/>
      <c r="H154" s="1"/>
      <c r="I154" s="1"/>
    </row>
    <row r="155" spans="1:9" ht="16.5">
      <c r="A155" s="1"/>
      <c r="B155" s="1"/>
      <c r="C155" s="1"/>
      <c r="D155" s="1"/>
      <c r="E155" s="1"/>
      <c r="F155" s="1"/>
      <c r="G155" s="1"/>
      <c r="H155" s="1"/>
      <c r="I155" s="1"/>
    </row>
    <row r="156" spans="1:9" ht="16.5">
      <c r="A156" s="1"/>
      <c r="B156" s="1"/>
      <c r="C156" s="1"/>
      <c r="D156" s="1"/>
      <c r="E156" s="1"/>
      <c r="F156" s="1"/>
      <c r="G156" s="1"/>
      <c r="H156" s="1"/>
      <c r="I156" s="1"/>
    </row>
    <row r="157" spans="1:9" ht="16.5">
      <c r="A157" s="1"/>
      <c r="B157" s="1"/>
      <c r="C157" s="1"/>
      <c r="D157" s="1"/>
      <c r="E157" s="1"/>
      <c r="F157" s="1"/>
      <c r="G157" s="1"/>
      <c r="H157" s="1"/>
      <c r="I157" s="1"/>
    </row>
    <row r="158" spans="1:9" ht="16.5">
      <c r="A158" s="1"/>
      <c r="B158" s="1"/>
      <c r="C158" s="1"/>
      <c r="D158" s="1"/>
      <c r="E158" s="1"/>
      <c r="F158" s="1"/>
      <c r="G158" s="1"/>
      <c r="H158" s="1"/>
      <c r="I158" s="1"/>
    </row>
    <row r="159" spans="1:9" ht="16.5">
      <c r="A159" s="1"/>
      <c r="B159" s="1"/>
      <c r="C159" s="1"/>
      <c r="D159" s="1"/>
      <c r="E159" s="1"/>
      <c r="F159" s="1"/>
      <c r="G159" s="1"/>
      <c r="H159" s="1"/>
      <c r="I159" s="1"/>
    </row>
    <row r="160" spans="1:9" ht="16.5">
      <c r="A160" s="1"/>
      <c r="B160" s="1"/>
      <c r="C160" s="1"/>
      <c r="D160" s="1"/>
      <c r="E160" s="1"/>
      <c r="F160" s="1"/>
      <c r="G160" s="1"/>
      <c r="H160" s="1"/>
      <c r="I160" s="1"/>
    </row>
    <row r="161" spans="1:9" ht="16.5">
      <c r="A161" s="1"/>
      <c r="B161" s="1"/>
      <c r="C161" s="1"/>
      <c r="D161" s="1"/>
      <c r="E161" s="1"/>
      <c r="F161" s="1"/>
      <c r="G161" s="1"/>
      <c r="H161" s="1"/>
      <c r="I161" s="1"/>
    </row>
    <row r="162" spans="1:9" ht="16.5">
      <c r="A162" s="1"/>
      <c r="B162" s="1"/>
      <c r="C162" s="1"/>
      <c r="D162" s="1"/>
      <c r="E162" s="1"/>
      <c r="F162" s="1"/>
      <c r="G162" s="1"/>
      <c r="H162" s="1"/>
      <c r="I162" s="1"/>
    </row>
    <row r="163" spans="1:9" ht="16.5">
      <c r="A163" s="1"/>
      <c r="B163" s="1"/>
      <c r="C163" s="1"/>
      <c r="D163" s="1"/>
      <c r="E163" s="1"/>
      <c r="F163" s="1"/>
      <c r="G163" s="1"/>
      <c r="H163" s="1"/>
      <c r="I163" s="1"/>
    </row>
    <row r="164" spans="1:9" ht="16.5">
      <c r="A164" s="1"/>
      <c r="B164" s="1"/>
      <c r="C164" s="1"/>
      <c r="D164" s="1"/>
      <c r="E164" s="1"/>
      <c r="F164" s="1"/>
      <c r="G164" s="1"/>
      <c r="H164" s="1"/>
      <c r="I164" s="1"/>
    </row>
    <row r="165" spans="1:9" ht="16.5">
      <c r="A165" s="1"/>
      <c r="B165" s="1"/>
      <c r="C165" s="1"/>
      <c r="D165" s="1"/>
      <c r="E165" s="1"/>
      <c r="F165" s="1"/>
      <c r="G165" s="1"/>
      <c r="H165" s="1"/>
      <c r="I165" s="1"/>
    </row>
    <row r="166" spans="1:9" ht="16.5">
      <c r="A166" s="1"/>
      <c r="B166" s="1"/>
      <c r="C166" s="1"/>
      <c r="D166" s="1"/>
      <c r="E166" s="1"/>
      <c r="F166" s="1"/>
      <c r="G166" s="1"/>
      <c r="H166" s="1"/>
      <c r="I166" s="1"/>
    </row>
    <row r="167" spans="1:9" ht="16.5">
      <c r="A167" s="1"/>
      <c r="B167" s="1"/>
      <c r="C167" s="1"/>
      <c r="D167" s="1"/>
      <c r="E167" s="1"/>
      <c r="F167" s="1"/>
      <c r="G167" s="1"/>
      <c r="H167" s="1"/>
      <c r="I167" s="1"/>
    </row>
    <row r="168" spans="1:9" ht="16.5">
      <c r="A168" s="1"/>
      <c r="B168" s="1"/>
      <c r="C168" s="1"/>
      <c r="D168" s="1"/>
      <c r="E168" s="1"/>
      <c r="F168" s="1"/>
      <c r="G168" s="1"/>
      <c r="H168" s="1"/>
      <c r="I168" s="1"/>
    </row>
    <row r="169" spans="1:9" ht="16.5">
      <c r="A169" s="1"/>
      <c r="B169" s="1"/>
      <c r="C169" s="1"/>
      <c r="D169" s="1"/>
      <c r="E169" s="1"/>
      <c r="F169" s="1"/>
      <c r="G169" s="1"/>
      <c r="H169" s="1"/>
      <c r="I169" s="1"/>
    </row>
    <row r="170" spans="1:9" ht="16.5">
      <c r="A170" s="1"/>
      <c r="B170" s="1"/>
      <c r="C170" s="1"/>
      <c r="D170" s="1"/>
      <c r="E170" s="1"/>
      <c r="F170" s="1"/>
      <c r="G170" s="1"/>
      <c r="H170" s="1"/>
      <c r="I170" s="1"/>
    </row>
    <row r="171" spans="1:9" ht="16.5">
      <c r="A171" s="1"/>
      <c r="B171" s="1"/>
      <c r="C171" s="1"/>
      <c r="D171" s="1"/>
      <c r="E171" s="1"/>
      <c r="F171" s="1"/>
      <c r="G171" s="1"/>
      <c r="H171" s="1"/>
      <c r="I171" s="1"/>
    </row>
    <row r="172" spans="1:9" ht="16.5">
      <c r="A172" s="1"/>
      <c r="B172" s="1"/>
      <c r="C172" s="1"/>
      <c r="D172" s="1"/>
      <c r="E172" s="1"/>
      <c r="F172" s="1"/>
      <c r="G172" s="1"/>
      <c r="H172" s="1"/>
      <c r="I172" s="1"/>
    </row>
    <row r="173" spans="1:9" ht="16.5">
      <c r="A173" s="1"/>
      <c r="B173" s="1"/>
      <c r="C173" s="1"/>
      <c r="D173" s="1"/>
      <c r="E173" s="1"/>
      <c r="F173" s="1"/>
      <c r="G173" s="1"/>
      <c r="H173" s="1"/>
      <c r="I173" s="1"/>
    </row>
    <row r="174" spans="1:9" ht="16.5">
      <c r="A174" s="1"/>
      <c r="B174" s="1"/>
      <c r="C174" s="1"/>
      <c r="D174" s="1"/>
      <c r="E174" s="1"/>
      <c r="F174" s="1"/>
      <c r="G174" s="1"/>
      <c r="H174" s="1"/>
      <c r="I174" s="1"/>
    </row>
    <row r="175" spans="1:9" ht="16.5">
      <c r="A175" s="1"/>
      <c r="B175" s="1"/>
      <c r="C175" s="1"/>
      <c r="D175" s="1"/>
      <c r="E175" s="1"/>
      <c r="F175" s="1"/>
      <c r="G175" s="1"/>
      <c r="H175" s="1"/>
      <c r="I175" s="1"/>
    </row>
    <row r="176" spans="1:9" ht="16.5">
      <c r="A176" s="1"/>
      <c r="B176" s="1"/>
      <c r="C176" s="1"/>
      <c r="D176" s="1"/>
      <c r="E176" s="1"/>
      <c r="F176" s="1"/>
      <c r="G176" s="1"/>
      <c r="H176" s="1"/>
      <c r="I176" s="1"/>
    </row>
    <row r="177" spans="1:9" ht="16.5">
      <c r="A177" s="1"/>
      <c r="B177" s="1"/>
      <c r="C177" s="1"/>
      <c r="D177" s="1"/>
      <c r="E177" s="1"/>
      <c r="F177" s="1"/>
      <c r="G177" s="1"/>
      <c r="H177" s="1"/>
      <c r="I177" s="1"/>
    </row>
    <row r="178" spans="1:9" ht="16.5">
      <c r="A178" s="1"/>
      <c r="B178" s="1"/>
      <c r="C178" s="1"/>
      <c r="D178" s="1"/>
      <c r="E178" s="1"/>
      <c r="F178" s="1"/>
      <c r="G178" s="1"/>
      <c r="H178" s="1"/>
      <c r="I178" s="1"/>
    </row>
    <row r="179" spans="1:9" ht="16.5">
      <c r="A179" s="1"/>
      <c r="B179" s="1"/>
      <c r="C179" s="1"/>
      <c r="D179" s="1"/>
      <c r="E179" s="1"/>
      <c r="F179" s="1"/>
      <c r="G179" s="1"/>
      <c r="H179" s="1"/>
      <c r="I179" s="1"/>
    </row>
    <row r="180" spans="1:9" ht="16.5">
      <c r="A180" s="1"/>
      <c r="B180" s="1"/>
      <c r="C180" s="1"/>
      <c r="D180" s="1"/>
      <c r="E180" s="1"/>
      <c r="F180" s="1"/>
      <c r="G180" s="1"/>
      <c r="H180" s="1"/>
      <c r="I180" s="1"/>
    </row>
    <row r="181" spans="1:9" ht="16.5">
      <c r="A181" s="1"/>
      <c r="B181" s="1"/>
      <c r="C181" s="1"/>
      <c r="D181" s="1"/>
      <c r="E181" s="1"/>
      <c r="F181" s="1"/>
      <c r="G181" s="1"/>
      <c r="H181" s="1"/>
      <c r="I181" s="1"/>
    </row>
    <row r="182" spans="1:9" ht="16.5">
      <c r="A182" s="1"/>
      <c r="B182" s="1"/>
      <c r="C182" s="1"/>
      <c r="D182" s="1"/>
      <c r="E182" s="1"/>
      <c r="F182" s="1"/>
      <c r="G182" s="1"/>
      <c r="H182" s="1"/>
      <c r="I182" s="1"/>
    </row>
    <row r="183" spans="1:9" ht="16.5">
      <c r="A183" s="1"/>
      <c r="B183" s="1"/>
      <c r="C183" s="1"/>
      <c r="D183" s="1"/>
      <c r="E183" s="1"/>
      <c r="F183" s="1"/>
      <c r="G183" s="1"/>
      <c r="H183" s="1"/>
      <c r="I183" s="1"/>
    </row>
    <row r="184" spans="1:9" ht="16.5">
      <c r="A184" s="1"/>
      <c r="B184" s="1"/>
      <c r="C184" s="1"/>
      <c r="D184" s="1"/>
      <c r="E184" s="1"/>
      <c r="F184" s="1"/>
      <c r="G184" s="1"/>
      <c r="H184" s="1"/>
      <c r="I184" s="1"/>
    </row>
    <row r="185" spans="1:9" ht="16.5">
      <c r="A185" s="1"/>
      <c r="B185" s="1"/>
      <c r="C185" s="1"/>
      <c r="D185" s="1"/>
      <c r="E185" s="1"/>
      <c r="F185" s="1"/>
      <c r="G185" s="1"/>
      <c r="H185" s="1"/>
      <c r="I185" s="1"/>
    </row>
    <row r="186" spans="1:9" ht="16.5">
      <c r="A186" s="1"/>
      <c r="B186" s="1"/>
      <c r="C186" s="1"/>
      <c r="D186" s="1"/>
      <c r="E186" s="1"/>
      <c r="F186" s="1"/>
      <c r="G186" s="1"/>
      <c r="H186" s="1"/>
      <c r="I186" s="1"/>
    </row>
    <row r="187" spans="1:9" ht="16.5">
      <c r="A187" s="1"/>
      <c r="B187" s="1"/>
      <c r="C187" s="1"/>
      <c r="D187" s="1"/>
      <c r="E187" s="1"/>
      <c r="F187" s="1"/>
      <c r="G187" s="1"/>
      <c r="H187" s="1"/>
      <c r="I187" s="1"/>
    </row>
    <row r="188" spans="1:9" ht="16.5">
      <c r="A188" s="1"/>
      <c r="B188" s="1"/>
      <c r="C188" s="1"/>
      <c r="D188" s="1"/>
      <c r="E188" s="1"/>
      <c r="F188" s="1"/>
      <c r="G188" s="1"/>
      <c r="H188" s="1"/>
      <c r="I188" s="1"/>
    </row>
    <row r="189" spans="1:9" ht="16.5">
      <c r="A189" s="1"/>
      <c r="B189" s="1"/>
      <c r="C189" s="1"/>
      <c r="D189" s="1"/>
      <c r="E189" s="1"/>
      <c r="F189" s="1"/>
      <c r="G189" s="1"/>
      <c r="H189" s="1"/>
      <c r="I189" s="1"/>
    </row>
    <row r="190" spans="1:9" ht="16.5">
      <c r="A190" s="1"/>
      <c r="B190" s="1"/>
      <c r="C190" s="1"/>
      <c r="D190" s="1"/>
      <c r="E190" s="1"/>
      <c r="F190" s="1"/>
      <c r="G190" s="1"/>
      <c r="H190" s="1"/>
      <c r="I190" s="1"/>
    </row>
    <row r="191" spans="1:9" ht="16.5">
      <c r="A191" s="1"/>
      <c r="B191" s="1"/>
      <c r="C191" s="1"/>
      <c r="D191" s="1"/>
      <c r="E191" s="1"/>
      <c r="F191" s="1"/>
      <c r="G191" s="1"/>
      <c r="H191" s="1"/>
      <c r="I191" s="1"/>
    </row>
    <row r="192" spans="1:9" ht="16.5">
      <c r="A192" s="1"/>
      <c r="B192" s="1"/>
      <c r="C192" s="1"/>
      <c r="D192" s="1"/>
      <c r="E192" s="1"/>
      <c r="F192" s="1"/>
      <c r="G192" s="1"/>
      <c r="H192" s="1"/>
      <c r="I192" s="1"/>
    </row>
    <row r="193" spans="1:9" ht="16.5">
      <c r="A193" s="1"/>
      <c r="B193" s="1"/>
      <c r="C193" s="1"/>
      <c r="D193" s="1"/>
      <c r="E193" s="1"/>
      <c r="F193" s="1"/>
      <c r="G193" s="1"/>
      <c r="H193" s="1"/>
      <c r="I193" s="1"/>
    </row>
    <row r="194" spans="1:9" ht="16.5">
      <c r="A194" s="1"/>
      <c r="B194" s="1"/>
      <c r="C194" s="1"/>
      <c r="D194" s="1"/>
      <c r="E194" s="1"/>
      <c r="F194" s="1"/>
      <c r="G194" s="1"/>
      <c r="H194" s="1"/>
      <c r="I194" s="1"/>
    </row>
    <row r="195" spans="1:9" ht="16.5">
      <c r="A195" s="1"/>
      <c r="B195" s="1"/>
      <c r="C195" s="1"/>
      <c r="D195" s="1"/>
      <c r="E195" s="1"/>
      <c r="F195" s="1"/>
      <c r="G195" s="1"/>
      <c r="H195" s="1"/>
      <c r="I195" s="1"/>
    </row>
    <row r="196" spans="1:9" ht="16.5">
      <c r="A196" s="1"/>
      <c r="B196" s="1"/>
      <c r="C196" s="1"/>
      <c r="D196" s="1"/>
      <c r="E196" s="1"/>
      <c r="F196" s="1"/>
      <c r="G196" s="1"/>
      <c r="H196" s="1"/>
      <c r="I196" s="1"/>
    </row>
    <row r="197" spans="1:9" ht="16.5">
      <c r="A197" s="1"/>
      <c r="B197" s="1"/>
      <c r="C197" s="1"/>
      <c r="D197" s="1"/>
      <c r="E197" s="1"/>
      <c r="F197" s="1"/>
      <c r="G197" s="1"/>
      <c r="H197" s="1"/>
      <c r="I197" s="1"/>
    </row>
    <row r="198" spans="1:9" ht="16.5">
      <c r="A198" s="1"/>
      <c r="B198" s="1"/>
      <c r="C198" s="1"/>
      <c r="D198" s="1"/>
      <c r="E198" s="1"/>
      <c r="F198" s="1"/>
      <c r="G198" s="1"/>
      <c r="H198" s="1"/>
      <c r="I198" s="1"/>
    </row>
    <row r="199" spans="1:9" ht="16.5">
      <c r="A199" s="1"/>
      <c r="B199" s="1"/>
      <c r="C199" s="1"/>
      <c r="D199" s="1"/>
      <c r="E199" s="1"/>
      <c r="F199" s="1"/>
      <c r="G199" s="1"/>
      <c r="H199" s="1"/>
      <c r="I199" s="1"/>
    </row>
    <row r="200" spans="1:9" ht="16.5">
      <c r="A200" s="1"/>
      <c r="B200" s="1"/>
      <c r="C200" s="1"/>
      <c r="D200" s="1"/>
      <c r="E200" s="1"/>
      <c r="F200" s="1"/>
      <c r="G200" s="1"/>
      <c r="H200" s="1"/>
      <c r="I200" s="1"/>
    </row>
    <row r="201" spans="1:9" ht="16.5">
      <c r="A201" s="1"/>
      <c r="B201" s="1"/>
      <c r="C201" s="1"/>
      <c r="D201" s="1"/>
      <c r="E201" s="1"/>
      <c r="F201" s="1"/>
      <c r="G201" s="1"/>
      <c r="H201" s="1"/>
      <c r="I201" s="1"/>
    </row>
    <row r="202" spans="1:9" ht="16.5">
      <c r="A202" s="1"/>
      <c r="B202" s="1"/>
      <c r="C202" s="1"/>
      <c r="D202" s="1"/>
      <c r="E202" s="1"/>
      <c r="F202" s="1"/>
      <c r="G202" s="1"/>
      <c r="H202" s="1"/>
      <c r="I202" s="1"/>
    </row>
    <row r="203" spans="1:9" ht="16.5">
      <c r="A203" s="1"/>
      <c r="B203" s="1"/>
      <c r="C203" s="1"/>
      <c r="D203" s="1"/>
      <c r="E203" s="1"/>
      <c r="F203" s="1"/>
      <c r="G203" s="1"/>
      <c r="H203" s="1"/>
      <c r="I203" s="1"/>
    </row>
    <row r="204" spans="1:9" ht="16.5">
      <c r="A204" s="1"/>
      <c r="B204" s="1"/>
      <c r="C204" s="1"/>
      <c r="D204" s="1"/>
      <c r="E204" s="1"/>
      <c r="F204" s="1"/>
      <c r="G204" s="1"/>
      <c r="H204" s="1"/>
      <c r="I204" s="1"/>
    </row>
    <row r="205" spans="1:9" ht="16.5">
      <c r="A205" s="1"/>
      <c r="B205" s="1"/>
      <c r="C205" s="1"/>
      <c r="D205" s="1"/>
      <c r="E205" s="1"/>
      <c r="F205" s="1"/>
      <c r="G205" s="1"/>
      <c r="H205" s="1"/>
      <c r="I205" s="1"/>
    </row>
    <row r="206" spans="1:9" ht="16.5">
      <c r="A206" s="1"/>
      <c r="B206" s="1"/>
      <c r="C206" s="1"/>
      <c r="D206" s="1"/>
      <c r="E206" s="1"/>
      <c r="F206" s="1"/>
      <c r="G206" s="1"/>
      <c r="H206" s="1"/>
      <c r="I206" s="1"/>
    </row>
    <row r="207" spans="1:9" ht="16.5">
      <c r="A207" s="1"/>
      <c r="B207" s="1"/>
      <c r="C207" s="1"/>
      <c r="D207" s="1"/>
      <c r="E207" s="1"/>
      <c r="F207" s="1"/>
      <c r="G207" s="1"/>
      <c r="H207" s="1"/>
      <c r="I207" s="1"/>
    </row>
    <row r="208" spans="1:9" ht="16.5">
      <c r="A208" s="1"/>
      <c r="B208" s="1"/>
      <c r="C208" s="1"/>
      <c r="D208" s="1"/>
      <c r="E208" s="1"/>
      <c r="F208" s="1"/>
      <c r="G208" s="1"/>
      <c r="H208" s="1"/>
      <c r="I208" s="1"/>
    </row>
    <row r="209" spans="1:9" ht="16.5">
      <c r="A209" s="1"/>
      <c r="B209" s="1"/>
      <c r="C209" s="1"/>
      <c r="D209" s="1"/>
      <c r="E209" s="1"/>
      <c r="F209" s="1"/>
      <c r="G209" s="1"/>
      <c r="H209" s="1"/>
      <c r="I209" s="1"/>
    </row>
    <row r="210" spans="1:9" ht="16.5">
      <c r="A210" s="1"/>
      <c r="B210" s="1"/>
      <c r="C210" s="1"/>
      <c r="D210" s="1"/>
      <c r="E210" s="1"/>
      <c r="F210" s="1"/>
      <c r="G210" s="1"/>
      <c r="H210" s="1"/>
      <c r="I210" s="1"/>
    </row>
    <row r="211" spans="1:9" ht="16.5">
      <c r="A211" s="1"/>
      <c r="B211" s="1"/>
      <c r="C211" s="1"/>
      <c r="D211" s="1"/>
      <c r="E211" s="1"/>
      <c r="F211" s="1"/>
      <c r="G211" s="1"/>
      <c r="H211" s="1"/>
      <c r="I211" s="1"/>
    </row>
    <row r="212" spans="1:9" ht="16.5">
      <c r="A212" s="1"/>
      <c r="B212" s="1"/>
      <c r="C212" s="1"/>
      <c r="D212" s="1"/>
      <c r="E212" s="1"/>
      <c r="F212" s="1"/>
      <c r="G212" s="1"/>
      <c r="H212" s="1"/>
      <c r="I212" s="1"/>
    </row>
    <row r="213" spans="1:9" ht="16.5">
      <c r="A213" s="1"/>
      <c r="B213" s="1"/>
      <c r="C213" s="1"/>
      <c r="D213" s="1"/>
      <c r="E213" s="1"/>
      <c r="F213" s="1"/>
      <c r="G213" s="1"/>
      <c r="H213" s="1"/>
      <c r="I213" s="1"/>
    </row>
    <row r="214" spans="1:9" ht="16.5">
      <c r="A214" s="1"/>
      <c r="B214" s="1"/>
      <c r="C214" s="1"/>
      <c r="D214" s="1"/>
      <c r="E214" s="1"/>
      <c r="F214" s="1"/>
      <c r="G214" s="1"/>
      <c r="H214" s="1"/>
      <c r="I214" s="1"/>
    </row>
    <row r="215" spans="1:9" ht="16.5">
      <c r="A215" s="1"/>
      <c r="B215" s="1"/>
      <c r="C215" s="1"/>
      <c r="D215" s="1"/>
      <c r="E215" s="1"/>
      <c r="F215" s="1"/>
      <c r="G215" s="1"/>
      <c r="H215" s="1"/>
      <c r="I215" s="1"/>
    </row>
    <row r="216" spans="1:9" ht="16.5">
      <c r="A216" s="1"/>
      <c r="B216" s="1"/>
      <c r="C216" s="1"/>
      <c r="D216" s="1"/>
      <c r="E216" s="1"/>
      <c r="F216" s="1"/>
      <c r="G216" s="1"/>
      <c r="H216" s="1"/>
      <c r="I216" s="1"/>
    </row>
    <row r="217" spans="1:9" ht="16.5">
      <c r="A217" s="1"/>
      <c r="B217" s="1"/>
      <c r="C217" s="1"/>
      <c r="D217" s="1"/>
      <c r="E217" s="1"/>
      <c r="F217" s="1"/>
      <c r="G217" s="1"/>
      <c r="H217" s="1"/>
      <c r="I217" s="1"/>
    </row>
    <row r="218" spans="1:9" ht="16.5">
      <c r="A218" s="1"/>
      <c r="B218" s="1"/>
      <c r="C218" s="1"/>
      <c r="D218" s="1"/>
      <c r="E218" s="1"/>
      <c r="F218" s="1"/>
      <c r="G218" s="1"/>
      <c r="H218" s="1"/>
      <c r="I218" s="1"/>
    </row>
    <row r="219" spans="1:9" ht="16.5">
      <c r="A219" s="1"/>
      <c r="B219" s="1"/>
      <c r="C219" s="1"/>
      <c r="D219" s="1"/>
      <c r="E219" s="1"/>
      <c r="F219" s="1"/>
      <c r="G219" s="1"/>
      <c r="H219" s="1"/>
      <c r="I219" s="1"/>
    </row>
    <row r="220" spans="1:9" ht="16.5">
      <c r="A220" s="1"/>
      <c r="B220" s="1"/>
      <c r="C220" s="1"/>
      <c r="D220" s="1"/>
      <c r="E220" s="1"/>
      <c r="F220" s="1"/>
      <c r="G220" s="1"/>
      <c r="H220" s="1"/>
      <c r="I220" s="1"/>
    </row>
    <row r="221" spans="1:9" ht="16.5">
      <c r="A221" s="1"/>
      <c r="B221" s="1"/>
      <c r="C221" s="1"/>
      <c r="D221" s="1"/>
      <c r="E221" s="1"/>
      <c r="F221" s="1"/>
      <c r="G221" s="1"/>
      <c r="H221" s="1"/>
      <c r="I221" s="1"/>
    </row>
    <row r="222" spans="1:9" ht="16.5">
      <c r="A222" s="1"/>
      <c r="B222" s="1"/>
      <c r="C222" s="1"/>
      <c r="D222" s="1"/>
      <c r="E222" s="1"/>
      <c r="F222" s="1"/>
      <c r="G222" s="1"/>
      <c r="H222" s="1"/>
      <c r="I222" s="1"/>
    </row>
    <row r="223" spans="1:9" ht="16.5">
      <c r="A223" s="1"/>
      <c r="B223" s="1"/>
      <c r="C223" s="1"/>
      <c r="D223" s="1"/>
      <c r="E223" s="1"/>
      <c r="F223" s="1"/>
      <c r="G223" s="1"/>
      <c r="H223" s="1"/>
      <c r="I223" s="1"/>
    </row>
    <row r="224" spans="1:9" ht="16.5">
      <c r="A224" s="1"/>
      <c r="B224" s="1"/>
      <c r="C224" s="1"/>
      <c r="D224" s="1"/>
      <c r="E224" s="1"/>
      <c r="F224" s="1"/>
      <c r="G224" s="1"/>
      <c r="H224" s="1"/>
      <c r="I224" s="1"/>
    </row>
    <row r="225" spans="1:9" ht="16.5">
      <c r="A225" s="1"/>
      <c r="B225" s="1"/>
      <c r="C225" s="1"/>
      <c r="D225" s="1"/>
      <c r="E225" s="1"/>
      <c r="F225" s="1"/>
      <c r="G225" s="1"/>
      <c r="H225" s="1"/>
      <c r="I225" s="1"/>
    </row>
    <row r="226" spans="1:9" ht="16.5">
      <c r="A226" s="1"/>
      <c r="B226" s="1"/>
      <c r="C226" s="1"/>
      <c r="D226" s="1"/>
      <c r="E226" s="1"/>
      <c r="F226" s="1"/>
      <c r="G226" s="1"/>
      <c r="H226" s="1"/>
      <c r="I226" s="1"/>
    </row>
    <row r="227" spans="1:9" ht="16.5">
      <c r="A227" s="1"/>
      <c r="B227" s="1"/>
      <c r="C227" s="1"/>
      <c r="D227" s="1"/>
      <c r="E227" s="1"/>
      <c r="F227" s="1"/>
      <c r="G227" s="1"/>
      <c r="H227" s="1"/>
      <c r="I227" s="1"/>
    </row>
    <row r="228" spans="1:9" ht="16.5">
      <c r="A228" s="1"/>
      <c r="B228" s="1"/>
      <c r="C228" s="1"/>
      <c r="D228" s="1"/>
      <c r="E228" s="1"/>
      <c r="F228" s="1"/>
      <c r="G228" s="1"/>
      <c r="H228" s="1"/>
      <c r="I228" s="1"/>
    </row>
    <row r="229" spans="1:9" ht="16.5">
      <c r="A229" s="1"/>
      <c r="B229" s="1"/>
      <c r="C229" s="1"/>
      <c r="D229" s="1"/>
      <c r="E229" s="1"/>
      <c r="F229" s="1"/>
      <c r="G229" s="1"/>
      <c r="H229" s="1"/>
      <c r="I229" s="1"/>
    </row>
    <row r="230" spans="1:9" ht="16.5">
      <c r="A230" s="1"/>
      <c r="B230" s="1"/>
      <c r="C230" s="1"/>
      <c r="D230" s="1"/>
      <c r="E230" s="1"/>
      <c r="F230" s="1"/>
      <c r="G230" s="1"/>
      <c r="H230" s="1"/>
      <c r="I230" s="1"/>
    </row>
    <row r="231" spans="1:9" ht="16.5">
      <c r="A231" s="1"/>
      <c r="B231" s="1"/>
      <c r="C231" s="1"/>
      <c r="D231" s="1"/>
      <c r="E231" s="1"/>
      <c r="F231" s="1"/>
      <c r="G231" s="1"/>
      <c r="H231" s="1"/>
      <c r="I231" s="1"/>
    </row>
    <row r="232" spans="1:9" ht="16.5">
      <c r="A232" s="1"/>
      <c r="B232" s="1"/>
      <c r="C232" s="1"/>
      <c r="D232" s="1"/>
      <c r="E232" s="1"/>
      <c r="F232" s="1"/>
      <c r="G232" s="1"/>
      <c r="H232" s="1"/>
      <c r="I232" s="1"/>
    </row>
    <row r="233" spans="1:9" ht="16.5">
      <c r="A233" s="1"/>
      <c r="B233" s="1"/>
      <c r="C233" s="1"/>
      <c r="D233" s="1"/>
      <c r="E233" s="1"/>
      <c r="F233" s="1"/>
      <c r="G233" s="1"/>
      <c r="H233" s="1"/>
      <c r="I233" s="1"/>
    </row>
    <row r="234" spans="1:9" ht="16.5">
      <c r="A234" s="1"/>
      <c r="B234" s="1"/>
      <c r="C234" s="1"/>
      <c r="D234" s="1"/>
      <c r="E234" s="1"/>
      <c r="F234" s="1"/>
      <c r="G234" s="1"/>
      <c r="H234" s="1"/>
      <c r="I234" s="1"/>
    </row>
    <row r="235" spans="1:9" ht="16.5">
      <c r="A235" s="1"/>
      <c r="B235" s="1"/>
      <c r="C235" s="1"/>
      <c r="D235" s="1"/>
      <c r="E235" s="1"/>
      <c r="F235" s="1"/>
      <c r="G235" s="1"/>
      <c r="H235" s="1"/>
      <c r="I235" s="1"/>
    </row>
    <row r="236" spans="1:9" ht="16.5">
      <c r="A236" s="1"/>
      <c r="B236" s="1"/>
      <c r="C236" s="1"/>
      <c r="D236" s="1"/>
      <c r="E236" s="1"/>
      <c r="F236" s="1"/>
      <c r="G236" s="1"/>
      <c r="H236" s="1"/>
      <c r="I236" s="1"/>
    </row>
    <row r="237" spans="1:9" ht="16.5">
      <c r="A237" s="1"/>
      <c r="B237" s="1"/>
      <c r="C237" s="1"/>
      <c r="D237" s="1"/>
      <c r="E237" s="1"/>
      <c r="F237" s="1"/>
      <c r="G237" s="1"/>
      <c r="H237" s="1"/>
      <c r="I237" s="1"/>
    </row>
    <row r="238" spans="1:9" ht="16.5">
      <c r="A238" s="1"/>
      <c r="B238" s="1"/>
      <c r="C238" s="1"/>
      <c r="D238" s="1"/>
      <c r="E238" s="1"/>
      <c r="F238" s="1"/>
      <c r="G238" s="1"/>
      <c r="H238" s="1"/>
      <c r="I238" s="1"/>
    </row>
    <row r="239" spans="1:9" ht="16.5">
      <c r="A239" s="1"/>
      <c r="B239" s="1"/>
      <c r="C239" s="1"/>
      <c r="D239" s="1"/>
      <c r="E239" s="1"/>
      <c r="F239" s="1"/>
      <c r="G239" s="1"/>
      <c r="H239" s="1"/>
      <c r="I239" s="1"/>
    </row>
    <row r="240" spans="1:9" ht="16.5">
      <c r="A240" s="1"/>
      <c r="B240" s="1"/>
      <c r="C240" s="1"/>
      <c r="D240" s="1"/>
      <c r="E240" s="1"/>
      <c r="F240" s="1"/>
      <c r="G240" s="1"/>
      <c r="H240" s="1"/>
      <c r="I240" s="1"/>
    </row>
    <row r="241" spans="1:9" ht="16.5">
      <c r="A241" s="1"/>
      <c r="B241" s="1"/>
      <c r="C241" s="1"/>
      <c r="D241" s="1"/>
      <c r="E241" s="1"/>
      <c r="F241" s="1"/>
      <c r="G241" s="1"/>
      <c r="H241" s="1"/>
      <c r="I241" s="1"/>
    </row>
    <row r="242" spans="1:9" ht="16.5">
      <c r="A242" s="1"/>
      <c r="B242" s="1"/>
      <c r="C242" s="1"/>
      <c r="D242" s="1"/>
      <c r="E242" s="1"/>
      <c r="F242" s="1"/>
      <c r="G242" s="1"/>
      <c r="H242" s="1"/>
      <c r="I242" s="1"/>
    </row>
    <row r="243" spans="1:9" ht="16.5">
      <c r="A243" s="1"/>
      <c r="B243" s="1"/>
      <c r="C243" s="1"/>
      <c r="D243" s="1"/>
      <c r="E243" s="1"/>
      <c r="F243" s="1"/>
      <c r="G243" s="1"/>
      <c r="H243" s="1"/>
      <c r="I243" s="1"/>
    </row>
    <row r="244" spans="1:9" ht="16.5">
      <c r="A244" s="1"/>
      <c r="B244" s="1"/>
      <c r="C244" s="1"/>
      <c r="D244" s="1"/>
      <c r="E244" s="1"/>
      <c r="F244" s="1"/>
      <c r="G244" s="1"/>
      <c r="H244" s="1"/>
      <c r="I244" s="1"/>
    </row>
    <row r="245" spans="1:9" ht="16.5">
      <c r="A245" s="1"/>
      <c r="B245" s="1"/>
      <c r="C245" s="1"/>
      <c r="D245" s="1"/>
      <c r="E245" s="1"/>
      <c r="F245" s="1"/>
      <c r="G245" s="1"/>
      <c r="H245" s="1"/>
      <c r="I245" s="1"/>
    </row>
    <row r="246" spans="1:9" ht="16.5">
      <c r="A246" s="1"/>
      <c r="B246" s="1"/>
      <c r="C246" s="1"/>
      <c r="D246" s="1"/>
      <c r="E246" s="1"/>
      <c r="F246" s="1"/>
      <c r="G246" s="1"/>
      <c r="H246" s="1"/>
      <c r="I246" s="1"/>
    </row>
    <row r="247" spans="1:9" ht="16.5">
      <c r="A247" s="1"/>
      <c r="B247" s="1"/>
      <c r="C247" s="1"/>
      <c r="D247" s="1"/>
      <c r="E247" s="1"/>
      <c r="F247" s="1"/>
      <c r="G247" s="1"/>
      <c r="H247" s="1"/>
      <c r="I247" s="1"/>
    </row>
    <row r="248" spans="1:9" ht="16.5">
      <c r="A248" s="1"/>
      <c r="B248" s="1"/>
      <c r="C248" s="1"/>
      <c r="D248" s="1"/>
      <c r="E248" s="1"/>
      <c r="F248" s="1"/>
      <c r="G248" s="1"/>
      <c r="H248" s="1"/>
      <c r="I248" s="1"/>
    </row>
    <row r="249" spans="1:9" ht="16.5">
      <c r="A249" s="1"/>
      <c r="B249" s="1"/>
      <c r="C249" s="1"/>
      <c r="D249" s="1"/>
      <c r="E249" s="1"/>
      <c r="F249" s="1"/>
      <c r="G249" s="1"/>
      <c r="H249" s="1"/>
      <c r="I249" s="1"/>
    </row>
    <row r="250" spans="1:9" ht="16.5">
      <c r="A250" s="1"/>
      <c r="B250" s="1"/>
      <c r="C250" s="1"/>
      <c r="D250" s="1"/>
      <c r="E250" s="1"/>
      <c r="F250" s="1"/>
      <c r="G250" s="1"/>
      <c r="H250" s="1"/>
      <c r="I250" s="1"/>
    </row>
    <row r="251" spans="1:9" ht="16.5">
      <c r="A251" s="1"/>
      <c r="B251" s="1"/>
      <c r="C251" s="1"/>
      <c r="D251" s="1"/>
      <c r="E251" s="1"/>
      <c r="F251" s="1"/>
      <c r="G251" s="1"/>
      <c r="H251" s="1"/>
      <c r="I251" s="1"/>
    </row>
    <row r="252" spans="1:9" ht="16.5">
      <c r="A252" s="1"/>
      <c r="B252" s="1"/>
      <c r="C252" s="1"/>
      <c r="D252" s="1"/>
      <c r="E252" s="1"/>
      <c r="F252" s="1"/>
      <c r="G252" s="1"/>
      <c r="H252" s="1"/>
      <c r="I252" s="1"/>
    </row>
    <row r="253" spans="1:9" ht="16.5">
      <c r="A253" s="1"/>
      <c r="B253" s="1"/>
      <c r="C253" s="1"/>
      <c r="D253" s="1"/>
      <c r="E253" s="1"/>
      <c r="F253" s="1"/>
      <c r="G253" s="1"/>
      <c r="H253" s="1"/>
      <c r="I253" s="1"/>
    </row>
    <row r="254" spans="1:9" ht="16.5">
      <c r="A254" s="1"/>
      <c r="B254" s="1"/>
      <c r="C254" s="1"/>
      <c r="D254" s="1"/>
      <c r="E254" s="1"/>
      <c r="F254" s="1"/>
      <c r="G254" s="1"/>
      <c r="H254" s="1"/>
      <c r="I254" s="1"/>
    </row>
    <row r="255" spans="1:9" ht="16.5">
      <c r="A255" s="1"/>
      <c r="B255" s="1"/>
      <c r="C255" s="1"/>
      <c r="D255" s="1"/>
      <c r="E255" s="1"/>
      <c r="F255" s="1"/>
      <c r="G255" s="1"/>
      <c r="H255" s="1"/>
      <c r="I255" s="1"/>
    </row>
    <row r="256" spans="1:9" ht="16.5">
      <c r="A256" s="1"/>
      <c r="B256" s="1"/>
      <c r="C256" s="1"/>
      <c r="D256" s="1"/>
      <c r="E256" s="1"/>
      <c r="F256" s="1"/>
      <c r="G256" s="1"/>
      <c r="H256" s="1"/>
      <c r="I256" s="1"/>
    </row>
    <row r="257" spans="1:9" ht="16.5">
      <c r="A257" s="1"/>
      <c r="B257" s="1"/>
      <c r="C257" s="1"/>
      <c r="D257" s="1"/>
      <c r="E257" s="1"/>
      <c r="F257" s="1"/>
      <c r="G257" s="1"/>
      <c r="H257" s="1"/>
      <c r="I257" s="1"/>
    </row>
    <row r="258" spans="1:9" ht="16.5">
      <c r="A258" s="1"/>
      <c r="B258" s="1"/>
      <c r="C258" s="1"/>
      <c r="D258" s="1"/>
      <c r="E258" s="1"/>
      <c r="F258" s="1"/>
      <c r="G258" s="1"/>
      <c r="H258" s="1"/>
      <c r="I258" s="1"/>
    </row>
    <row r="259" spans="1:9" ht="16.5">
      <c r="A259" s="1"/>
      <c r="B259" s="1"/>
      <c r="C259" s="1"/>
      <c r="D259" s="1"/>
      <c r="E259" s="1"/>
      <c r="F259" s="1"/>
      <c r="G259" s="1"/>
      <c r="H259" s="1"/>
      <c r="I259" s="1"/>
    </row>
    <row r="260" spans="1:9" ht="16.5">
      <c r="A260" s="1"/>
      <c r="B260" s="1"/>
      <c r="C260" s="1"/>
      <c r="D260" s="1"/>
      <c r="E260" s="1"/>
      <c r="F260" s="1"/>
      <c r="G260" s="1"/>
      <c r="H260" s="1"/>
      <c r="I260" s="1"/>
    </row>
    <row r="261" spans="1:9" ht="16.5">
      <c r="A261" s="1"/>
      <c r="B261" s="1"/>
      <c r="C261" s="1"/>
      <c r="D261" s="1"/>
      <c r="E261" s="1"/>
      <c r="F261" s="1"/>
      <c r="G261" s="1"/>
      <c r="H261" s="1"/>
      <c r="I261" s="1"/>
    </row>
    <row r="262" spans="1:9" ht="16.5">
      <c r="A262" s="1"/>
      <c r="B262" s="1"/>
      <c r="C262" s="1"/>
      <c r="D262" s="1"/>
      <c r="E262" s="1"/>
      <c r="F262" s="1"/>
      <c r="G262" s="1"/>
      <c r="H262" s="1"/>
      <c r="I262" s="1"/>
    </row>
    <row r="263" spans="1:9" ht="16.5">
      <c r="A263" s="1"/>
      <c r="B263" s="1"/>
      <c r="C263" s="1"/>
      <c r="D263" s="1"/>
      <c r="E263" s="1"/>
      <c r="F263" s="1"/>
      <c r="G263" s="1"/>
      <c r="H263" s="1"/>
      <c r="I263" s="1"/>
    </row>
    <row r="264" spans="1:9" ht="16.5">
      <c r="A264" s="1"/>
      <c r="B264" s="1"/>
      <c r="C264" s="1"/>
      <c r="D264" s="1"/>
      <c r="E264" s="1"/>
      <c r="F264" s="1"/>
      <c r="G264" s="1"/>
      <c r="H264" s="1"/>
      <c r="I264" s="1"/>
    </row>
    <row r="265" spans="1:9" ht="16.5">
      <c r="A265" s="1"/>
      <c r="B265" s="1"/>
      <c r="C265" s="1"/>
      <c r="D265" s="1"/>
      <c r="E265" s="1"/>
      <c r="F265" s="1"/>
      <c r="G265" s="1"/>
      <c r="H265" s="1"/>
      <c r="I265" s="1"/>
    </row>
    <row r="266" spans="1:9" ht="16.5">
      <c r="A266" s="1"/>
      <c r="B266" s="1"/>
      <c r="C266" s="1"/>
      <c r="D266" s="1"/>
      <c r="E266" s="1"/>
      <c r="F266" s="1"/>
      <c r="G266" s="1"/>
      <c r="H266" s="1"/>
      <c r="I266" s="1"/>
    </row>
    <row r="267" spans="1:9" ht="16.5">
      <c r="A267" s="1"/>
      <c r="B267" s="1"/>
      <c r="C267" s="1"/>
      <c r="D267" s="1"/>
      <c r="E267" s="1"/>
      <c r="F267" s="1"/>
      <c r="G267" s="1"/>
      <c r="H267" s="1"/>
      <c r="I267" s="1"/>
    </row>
    <row r="268" spans="1:9" ht="16.5">
      <c r="A268" s="1"/>
      <c r="B268" s="1"/>
      <c r="C268" s="1"/>
      <c r="D268" s="1"/>
      <c r="E268" s="1"/>
      <c r="F268" s="1"/>
      <c r="G268" s="1"/>
      <c r="H268" s="1"/>
      <c r="I268" s="1"/>
    </row>
    <row r="269" spans="1:9" ht="16.5">
      <c r="A269" s="1"/>
      <c r="B269" s="1"/>
      <c r="C269" s="1"/>
      <c r="D269" s="1"/>
      <c r="E269" s="1"/>
      <c r="F269" s="1"/>
      <c r="G269" s="1"/>
      <c r="H269" s="1"/>
      <c r="I269" s="1"/>
    </row>
    <row r="270" spans="1:9" ht="16.5">
      <c r="A270" s="1"/>
      <c r="B270" s="1"/>
      <c r="C270" s="1"/>
      <c r="D270" s="1"/>
      <c r="E270" s="1"/>
      <c r="F270" s="1"/>
      <c r="G270" s="1"/>
      <c r="H270" s="1"/>
      <c r="I270" s="1"/>
    </row>
    <row r="271" spans="1:9" ht="16.5">
      <c r="A271" s="1"/>
      <c r="B271" s="1"/>
      <c r="C271" s="1"/>
      <c r="D271" s="1"/>
      <c r="E271" s="1"/>
      <c r="F271" s="1"/>
      <c r="G271" s="1"/>
      <c r="H271" s="1"/>
      <c r="I271" s="1"/>
    </row>
    <row r="272" spans="1:9" ht="16.5">
      <c r="A272" s="1"/>
      <c r="B272" s="1"/>
      <c r="C272" s="1"/>
      <c r="D272" s="1"/>
      <c r="E272" s="1"/>
      <c r="F272" s="1"/>
      <c r="G272" s="1"/>
      <c r="H272" s="1"/>
      <c r="I272" s="1"/>
    </row>
    <row r="273" spans="1:9" ht="16.5">
      <c r="A273" s="1"/>
      <c r="B273" s="1"/>
      <c r="C273" s="1"/>
      <c r="D273" s="1"/>
      <c r="E273" s="1"/>
      <c r="F273" s="1"/>
      <c r="G273" s="1"/>
      <c r="H273" s="1"/>
      <c r="I273" s="1"/>
    </row>
    <row r="274" spans="1:9" ht="16.5">
      <c r="A274" s="1"/>
      <c r="B274" s="1"/>
      <c r="C274" s="1"/>
      <c r="D274" s="1"/>
      <c r="E274" s="1"/>
      <c r="F274" s="1"/>
      <c r="G274" s="1"/>
      <c r="H274" s="1"/>
      <c r="I274" s="1"/>
    </row>
    <row r="275" spans="1:9" ht="16.5">
      <c r="A275" s="1"/>
      <c r="B275" s="1"/>
      <c r="C275" s="1"/>
      <c r="D275" s="1"/>
      <c r="E275" s="1"/>
      <c r="F275" s="1"/>
      <c r="G275" s="1"/>
      <c r="H275" s="1"/>
      <c r="I275" s="1"/>
    </row>
    <row r="276" spans="1:9" ht="16.5">
      <c r="A276" s="1"/>
      <c r="B276" s="1"/>
      <c r="C276" s="1"/>
      <c r="D276" s="1"/>
      <c r="E276" s="1"/>
      <c r="F276" s="1"/>
      <c r="G276" s="1"/>
      <c r="H276" s="1"/>
      <c r="I276" s="1"/>
    </row>
    <row r="277" spans="1:9" ht="16.5">
      <c r="A277" s="1"/>
      <c r="B277" s="1"/>
      <c r="C277" s="1"/>
      <c r="D277" s="1"/>
      <c r="E277" s="1"/>
      <c r="F277" s="1"/>
      <c r="G277" s="1"/>
      <c r="H277" s="1"/>
      <c r="I277" s="1"/>
    </row>
    <row r="278" spans="1:9" ht="16.5">
      <c r="A278" s="1"/>
      <c r="B278" s="1"/>
      <c r="C278" s="1"/>
      <c r="D278" s="1"/>
      <c r="E278" s="1"/>
      <c r="F278" s="1"/>
      <c r="G278" s="1"/>
      <c r="H278" s="1"/>
      <c r="I278" s="1"/>
    </row>
    <row r="279" spans="1:9" ht="16.5">
      <c r="A279" s="1"/>
      <c r="B279" s="1"/>
      <c r="C279" s="1"/>
      <c r="D279" s="1"/>
      <c r="E279" s="1"/>
      <c r="F279" s="1"/>
      <c r="G279" s="1"/>
      <c r="H279" s="1"/>
      <c r="I279" s="1"/>
    </row>
    <row r="280" spans="1:9" ht="16.5">
      <c r="A280" s="1"/>
      <c r="B280" s="1"/>
      <c r="C280" s="1"/>
      <c r="D280" s="1"/>
      <c r="E280" s="1"/>
      <c r="F280" s="1"/>
      <c r="G280" s="1"/>
      <c r="H280" s="1"/>
      <c r="I280" s="1"/>
    </row>
    <row r="281" spans="1:9" ht="16.5">
      <c r="A281" s="1"/>
      <c r="B281" s="1"/>
      <c r="C281" s="1"/>
      <c r="D281" s="1"/>
      <c r="E281" s="1"/>
      <c r="F281" s="1"/>
      <c r="G281" s="1"/>
      <c r="H281" s="1"/>
      <c r="I281" s="1"/>
    </row>
    <row r="282" spans="1:9" ht="16.5">
      <c r="A282" s="1"/>
      <c r="B282" s="1"/>
      <c r="C282" s="1"/>
      <c r="D282" s="1"/>
      <c r="E282" s="1"/>
      <c r="F282" s="1"/>
      <c r="G282" s="1"/>
      <c r="H282" s="1"/>
      <c r="I282" s="1"/>
    </row>
    <row r="283" spans="1:9" ht="16.5">
      <c r="A283" s="1"/>
      <c r="B283" s="1"/>
      <c r="C283" s="1"/>
      <c r="D283" s="1"/>
      <c r="E283" s="1"/>
      <c r="F283" s="1"/>
      <c r="G283" s="1"/>
      <c r="H283" s="1"/>
      <c r="I283" s="1"/>
    </row>
    <row r="284" spans="1:9" ht="16.5">
      <c r="A284" s="1"/>
      <c r="B284" s="1"/>
      <c r="C284" s="1"/>
      <c r="D284" s="1"/>
      <c r="E284" s="1"/>
      <c r="F284" s="1"/>
      <c r="G284" s="1"/>
      <c r="H284" s="1"/>
      <c r="I284" s="1"/>
    </row>
    <row r="285" spans="1:9" ht="16.5">
      <c r="A285" s="1"/>
      <c r="B285" s="1"/>
      <c r="C285" s="1"/>
      <c r="D285" s="1"/>
      <c r="E285" s="1"/>
      <c r="F285" s="1"/>
      <c r="G285" s="1"/>
      <c r="H285" s="1"/>
      <c r="I285" s="1"/>
    </row>
    <row r="286" spans="1:9" ht="16.5">
      <c r="A286" s="1"/>
      <c r="B286" s="1"/>
      <c r="C286" s="1"/>
      <c r="D286" s="1"/>
      <c r="E286" s="1"/>
      <c r="F286" s="1"/>
      <c r="G286" s="1"/>
      <c r="H286" s="1"/>
      <c r="I286" s="1"/>
    </row>
    <row r="287" spans="1:9" ht="16.5">
      <c r="A287" s="1"/>
      <c r="B287" s="1"/>
      <c r="C287" s="1"/>
      <c r="D287" s="1"/>
      <c r="E287" s="1"/>
      <c r="F287" s="1"/>
      <c r="G287" s="1"/>
      <c r="H287" s="1"/>
      <c r="I287" s="1"/>
    </row>
    <row r="288" spans="1:9" ht="16.5">
      <c r="A288" s="1"/>
      <c r="B288" s="1"/>
      <c r="C288" s="1"/>
      <c r="D288" s="1"/>
      <c r="E288" s="1"/>
      <c r="F288" s="1"/>
      <c r="G288" s="1"/>
      <c r="H288" s="1"/>
      <c r="I288" s="1"/>
    </row>
    <row r="289" spans="1:9" ht="16.5">
      <c r="A289" s="1"/>
      <c r="B289" s="1"/>
      <c r="C289" s="1"/>
      <c r="D289" s="1"/>
      <c r="E289" s="1"/>
      <c r="F289" s="1"/>
      <c r="G289" s="1"/>
      <c r="H289" s="1"/>
      <c r="I289" s="1"/>
    </row>
    <row r="290" spans="1:9" ht="16.5">
      <c r="A290" s="1"/>
      <c r="B290" s="1"/>
      <c r="C290" s="1"/>
      <c r="D290" s="1"/>
      <c r="E290" s="1"/>
      <c r="F290" s="1"/>
      <c r="G290" s="1"/>
      <c r="H290" s="1"/>
      <c r="I290" s="1"/>
    </row>
    <row r="291" spans="1:9" ht="16.5">
      <c r="A291" s="1"/>
      <c r="B291" s="1"/>
      <c r="C291" s="1"/>
      <c r="D291" s="1"/>
      <c r="E291" s="1"/>
      <c r="F291" s="1"/>
      <c r="G291" s="1"/>
      <c r="H291" s="1"/>
      <c r="I291" s="1"/>
    </row>
    <row r="292" spans="1:9" ht="16.5">
      <c r="A292" s="1"/>
      <c r="B292" s="1"/>
      <c r="C292" s="1"/>
      <c r="D292" s="1"/>
      <c r="E292" s="1"/>
      <c r="F292" s="1"/>
      <c r="G292" s="1"/>
      <c r="H292" s="1"/>
      <c r="I292" s="1"/>
    </row>
    <row r="293" spans="1:9" ht="16.5">
      <c r="A293" s="1"/>
      <c r="B293" s="1"/>
      <c r="C293" s="1"/>
      <c r="D293" s="1"/>
      <c r="E293" s="1"/>
      <c r="F293" s="1"/>
      <c r="G293" s="1"/>
      <c r="H293" s="1"/>
      <c r="I293" s="1"/>
    </row>
    <row r="294" spans="1:9" ht="16.5">
      <c r="A294" s="1"/>
      <c r="B294" s="1"/>
      <c r="C294" s="1"/>
      <c r="D294" s="1"/>
      <c r="E294" s="1"/>
      <c r="F294" s="1"/>
      <c r="G294" s="1"/>
      <c r="H294" s="1"/>
      <c r="I294" s="1"/>
    </row>
    <row r="295" spans="1:9" ht="16.5">
      <c r="A295" s="1"/>
      <c r="B295" s="1"/>
      <c r="C295" s="1"/>
      <c r="D295" s="1"/>
      <c r="E295" s="1"/>
      <c r="F295" s="1"/>
      <c r="G295" s="1"/>
      <c r="H295" s="1"/>
      <c r="I295" s="1"/>
    </row>
    <row r="296" spans="1:9" ht="16.5">
      <c r="A296" s="1"/>
      <c r="B296" s="1"/>
      <c r="C296" s="1"/>
      <c r="D296" s="1"/>
      <c r="E296" s="1"/>
      <c r="F296" s="1"/>
      <c r="G296" s="1"/>
      <c r="H296" s="1"/>
      <c r="I296" s="1"/>
    </row>
    <row r="297" spans="1:9" ht="16.5">
      <c r="A297" s="1"/>
      <c r="B297" s="1"/>
      <c r="C297" s="1"/>
      <c r="D297" s="1"/>
      <c r="E297" s="1"/>
      <c r="F297" s="1"/>
      <c r="G297" s="1"/>
      <c r="H297" s="1"/>
      <c r="I297" s="1"/>
    </row>
    <row r="298" spans="1:9" ht="16.5">
      <c r="A298" s="1"/>
      <c r="B298" s="1"/>
      <c r="C298" s="1"/>
      <c r="D298" s="1"/>
      <c r="E298" s="1"/>
      <c r="F298" s="1"/>
      <c r="G298" s="1"/>
      <c r="H298" s="1"/>
      <c r="I298" s="1"/>
    </row>
    <row r="299" spans="1:9" ht="16.5">
      <c r="A299" s="1"/>
      <c r="B299" s="1"/>
      <c r="C299" s="1"/>
      <c r="D299" s="1"/>
      <c r="E299" s="1"/>
      <c r="F299" s="1"/>
      <c r="G299" s="1"/>
      <c r="H299" s="1"/>
      <c r="I299" s="1"/>
    </row>
    <row r="300" spans="1:9" ht="16.5">
      <c r="A300" s="1"/>
      <c r="B300" s="1"/>
      <c r="C300" s="1"/>
      <c r="D300" s="1"/>
      <c r="E300" s="1"/>
      <c r="F300" s="1"/>
      <c r="G300" s="1"/>
      <c r="H300" s="1"/>
      <c r="I300" s="1"/>
    </row>
    <row r="301" spans="1:9" ht="16.5">
      <c r="A301" s="1"/>
      <c r="B301" s="1"/>
      <c r="C301" s="1"/>
      <c r="D301" s="1"/>
      <c r="E301" s="1"/>
      <c r="F301" s="1"/>
      <c r="G301" s="1"/>
      <c r="H301" s="1"/>
      <c r="I301" s="1"/>
    </row>
    <row r="302" spans="1:9" ht="16.5">
      <c r="A302" s="1"/>
      <c r="B302" s="1"/>
      <c r="C302" s="1"/>
      <c r="D302" s="1"/>
      <c r="E302" s="1"/>
      <c r="F302" s="1"/>
      <c r="G302" s="1"/>
      <c r="H302" s="1"/>
      <c r="I302" s="1"/>
    </row>
    <row r="303" spans="1:9" ht="16.5">
      <c r="A303" s="1"/>
      <c r="B303" s="1"/>
      <c r="C303" s="1"/>
      <c r="D303" s="1"/>
      <c r="E303" s="1"/>
      <c r="F303" s="1"/>
      <c r="G303" s="1"/>
      <c r="H303" s="1"/>
      <c r="I303" s="1"/>
    </row>
    <row r="304" spans="1:9" ht="16.5">
      <c r="A304" s="1"/>
      <c r="B304" s="1"/>
      <c r="C304" s="1"/>
      <c r="D304" s="1"/>
      <c r="E304" s="1"/>
      <c r="F304" s="1"/>
      <c r="G304" s="1"/>
      <c r="H304" s="1"/>
      <c r="I304" s="1"/>
    </row>
    <row r="305" spans="1:9" ht="16.5">
      <c r="A305" s="1"/>
      <c r="B305" s="1"/>
      <c r="C305" s="1"/>
      <c r="D305" s="1"/>
      <c r="E305" s="1"/>
      <c r="F305" s="1"/>
      <c r="G305" s="1"/>
      <c r="H305" s="1"/>
      <c r="I305" s="1"/>
    </row>
    <row r="306" spans="1:9" ht="16.5">
      <c r="A306" s="1"/>
      <c r="B306" s="1"/>
      <c r="C306" s="1"/>
      <c r="D306" s="1"/>
      <c r="E306" s="1"/>
      <c r="F306" s="1"/>
      <c r="G306" s="1"/>
      <c r="H306" s="1"/>
      <c r="I306" s="1"/>
    </row>
    <row r="307" spans="1:9" ht="16.5">
      <c r="A307" s="1"/>
      <c r="B307" s="1"/>
      <c r="C307" s="1"/>
      <c r="D307" s="1"/>
      <c r="E307" s="1"/>
      <c r="F307" s="1"/>
      <c r="G307" s="1"/>
      <c r="H307" s="1"/>
      <c r="I307" s="1"/>
    </row>
    <row r="308" spans="1:9" ht="16.5">
      <c r="A308" s="1"/>
      <c r="B308" s="1"/>
      <c r="C308" s="1"/>
      <c r="D308" s="1"/>
      <c r="E308" s="1"/>
      <c r="F308" s="1"/>
      <c r="G308" s="1"/>
      <c r="H308" s="1"/>
      <c r="I308" s="1"/>
    </row>
    <row r="309" spans="1:9" ht="16.5">
      <c r="A309" s="1"/>
      <c r="B309" s="1"/>
      <c r="C309" s="1"/>
      <c r="D309" s="1"/>
      <c r="E309" s="1"/>
      <c r="F309" s="1"/>
      <c r="G309" s="1"/>
      <c r="H309" s="1"/>
      <c r="I309" s="1"/>
    </row>
    <row r="310" spans="1:9" ht="16.5">
      <c r="A310" s="1"/>
      <c r="B310" s="1"/>
      <c r="C310" s="1"/>
      <c r="D310" s="1"/>
      <c r="E310" s="1"/>
      <c r="F310" s="1"/>
      <c r="G310" s="1"/>
      <c r="H310" s="1"/>
      <c r="I310" s="1"/>
    </row>
    <row r="311" spans="1:9" ht="16.5">
      <c r="A311" s="1"/>
      <c r="B311" s="1"/>
      <c r="C311" s="1"/>
      <c r="D311" s="1"/>
      <c r="E311" s="1"/>
      <c r="F311" s="1"/>
      <c r="G311" s="1"/>
      <c r="H311" s="1"/>
      <c r="I311" s="1"/>
    </row>
    <row r="312" spans="1:9" ht="16.5">
      <c r="A312" s="1"/>
      <c r="B312" s="1"/>
      <c r="C312" s="1"/>
      <c r="D312" s="1"/>
      <c r="E312" s="1"/>
      <c r="F312" s="1"/>
      <c r="G312" s="1"/>
      <c r="H312" s="1"/>
      <c r="I312" s="1"/>
    </row>
    <row r="313" spans="1:9" ht="16.5">
      <c r="A313" s="1"/>
      <c r="B313" s="1"/>
      <c r="C313" s="1"/>
      <c r="D313" s="1"/>
      <c r="E313" s="1"/>
      <c r="F313" s="1"/>
      <c r="G313" s="1"/>
      <c r="H313" s="1"/>
      <c r="I313" s="1"/>
    </row>
    <row r="314" spans="1:9" ht="16.5">
      <c r="A314" s="1"/>
      <c r="B314" s="1"/>
      <c r="C314" s="1"/>
      <c r="D314" s="1"/>
      <c r="E314" s="1"/>
      <c r="F314" s="1"/>
      <c r="G314" s="1"/>
      <c r="H314" s="1"/>
      <c r="I314" s="1"/>
    </row>
    <row r="315" spans="1:9" ht="16.5">
      <c r="A315" s="1"/>
      <c r="B315" s="1"/>
      <c r="C315" s="1"/>
      <c r="D315" s="1"/>
      <c r="E315" s="1"/>
      <c r="F315" s="1"/>
      <c r="G315" s="1"/>
      <c r="H315" s="1"/>
      <c r="I315" s="1"/>
    </row>
    <row r="316" spans="1:9" ht="16.5">
      <c r="A316" s="1"/>
      <c r="B316" s="1"/>
      <c r="C316" s="1"/>
      <c r="D316" s="1"/>
      <c r="E316" s="1"/>
      <c r="F316" s="1"/>
      <c r="G316" s="1"/>
      <c r="H316" s="1"/>
      <c r="I316" s="1"/>
    </row>
    <row r="317" spans="1:9" ht="16.5">
      <c r="A317" s="1"/>
      <c r="B317" s="1"/>
      <c r="C317" s="1"/>
      <c r="D317" s="1"/>
      <c r="E317" s="1"/>
      <c r="F317" s="1"/>
      <c r="G317" s="1"/>
      <c r="H317" s="1"/>
      <c r="I317" s="1"/>
    </row>
    <row r="318" spans="1:9" ht="16.5">
      <c r="A318" s="1"/>
      <c r="B318" s="1"/>
      <c r="C318" s="1"/>
      <c r="D318" s="1"/>
      <c r="E318" s="1"/>
      <c r="F318" s="1"/>
      <c r="G318" s="1"/>
      <c r="H318" s="1"/>
      <c r="I318" s="1"/>
    </row>
    <row r="319" spans="1:9" ht="16.5">
      <c r="A319" s="1"/>
      <c r="B319" s="1"/>
      <c r="C319" s="1"/>
      <c r="D319" s="1"/>
      <c r="E319" s="1"/>
      <c r="F319" s="1"/>
      <c r="G319" s="1"/>
      <c r="H319" s="1"/>
      <c r="I319" s="1"/>
    </row>
    <row r="320" spans="1:9" ht="16.5">
      <c r="A320" s="1"/>
      <c r="B320" s="1"/>
      <c r="C320" s="1"/>
      <c r="D320" s="1"/>
      <c r="E320" s="1"/>
      <c r="F320" s="1"/>
      <c r="G320" s="1"/>
      <c r="H320" s="1"/>
      <c r="I320" s="1"/>
    </row>
    <row r="321" spans="1:9" ht="16.5">
      <c r="A321" s="1"/>
      <c r="B321" s="1"/>
      <c r="C321" s="1"/>
      <c r="D321" s="1"/>
      <c r="E321" s="1"/>
      <c r="F321" s="1"/>
      <c r="G321" s="1"/>
      <c r="H321" s="1"/>
      <c r="I321" s="1"/>
    </row>
    <row r="322" spans="1:9" ht="16.5">
      <c r="A322" s="1"/>
      <c r="B322" s="1"/>
      <c r="C322" s="1"/>
      <c r="D322" s="1"/>
      <c r="E322" s="1"/>
      <c r="F322" s="1"/>
      <c r="G322" s="1"/>
      <c r="H322" s="1"/>
      <c r="I322" s="1"/>
    </row>
    <row r="323" spans="1:9" ht="16.5">
      <c r="A323" s="1"/>
      <c r="B323" s="1"/>
      <c r="C323" s="1"/>
      <c r="D323" s="1"/>
      <c r="E323" s="1"/>
      <c r="F323" s="1"/>
      <c r="G323" s="1"/>
      <c r="H323" s="1"/>
      <c r="I323" s="1"/>
    </row>
    <row r="324" spans="1:9" ht="16.5">
      <c r="A324" s="1"/>
      <c r="B324" s="1"/>
      <c r="C324" s="1"/>
      <c r="D324" s="1"/>
      <c r="E324" s="1"/>
      <c r="F324" s="1"/>
      <c r="G324" s="1"/>
      <c r="H324" s="1"/>
      <c r="I324" s="1"/>
    </row>
    <row r="325" spans="1:9" ht="16.5">
      <c r="A325" s="1"/>
      <c r="B325" s="1"/>
      <c r="C325" s="1"/>
      <c r="D325" s="1"/>
      <c r="E325" s="1"/>
      <c r="F325" s="1"/>
      <c r="G325" s="1"/>
      <c r="H325" s="1"/>
      <c r="I325" s="1"/>
    </row>
    <row r="326" spans="1:9" ht="16.5">
      <c r="A326" s="1"/>
      <c r="B326" s="1"/>
      <c r="C326" s="1"/>
      <c r="D326" s="1"/>
      <c r="E326" s="1"/>
      <c r="F326" s="1"/>
      <c r="G326" s="1"/>
      <c r="H326" s="1"/>
      <c r="I326" s="1"/>
    </row>
    <row r="327" spans="1:9" ht="16.5">
      <c r="A327" s="1"/>
      <c r="B327" s="1"/>
      <c r="C327" s="1"/>
      <c r="D327" s="1"/>
      <c r="E327" s="1"/>
      <c r="F327" s="1"/>
      <c r="G327" s="1"/>
      <c r="H327" s="1"/>
      <c r="I327" s="1"/>
    </row>
    <row r="328" spans="1:9" ht="16.5">
      <c r="A328" s="1"/>
      <c r="B328" s="1"/>
      <c r="C328" s="1"/>
      <c r="D328" s="1"/>
      <c r="E328" s="1"/>
      <c r="F328" s="1"/>
      <c r="G328" s="1"/>
      <c r="H328" s="1"/>
      <c r="I328" s="1"/>
    </row>
    <row r="329" spans="1:9" ht="16.5">
      <c r="A329" s="1"/>
      <c r="B329" s="1"/>
      <c r="C329" s="1"/>
      <c r="D329" s="1"/>
      <c r="E329" s="1"/>
      <c r="F329" s="1"/>
      <c r="G329" s="1"/>
      <c r="H329" s="1"/>
      <c r="I329" s="1"/>
    </row>
    <row r="330" spans="1:9" ht="16.5">
      <c r="A330" s="1"/>
      <c r="B330" s="1"/>
      <c r="C330" s="1"/>
      <c r="D330" s="1"/>
      <c r="E330" s="1"/>
      <c r="F330" s="1"/>
      <c r="G330" s="1"/>
      <c r="H330" s="1"/>
      <c r="I330" s="1"/>
    </row>
    <row r="331" spans="1:9" ht="16.5">
      <c r="A331" s="1"/>
      <c r="B331" s="1"/>
      <c r="C331" s="1"/>
      <c r="D331" s="1"/>
      <c r="E331" s="1"/>
      <c r="F331" s="1"/>
      <c r="G331" s="1"/>
      <c r="H331" s="1"/>
      <c r="I331" s="1"/>
    </row>
    <row r="332" spans="1:9" ht="16.5">
      <c r="A332" s="1"/>
      <c r="B332" s="1"/>
      <c r="C332" s="1"/>
      <c r="D332" s="1"/>
      <c r="E332" s="1"/>
      <c r="F332" s="1"/>
      <c r="G332" s="1"/>
      <c r="H332" s="1"/>
      <c r="I332" s="1"/>
    </row>
    <row r="333" spans="1:9" ht="16.5">
      <c r="A333" s="1"/>
      <c r="B333" s="1"/>
      <c r="C333" s="1"/>
      <c r="D333" s="1"/>
      <c r="E333" s="1"/>
      <c r="F333" s="1"/>
      <c r="G333" s="1"/>
      <c r="H333" s="1"/>
      <c r="I333" s="1"/>
    </row>
    <row r="334" spans="1:9" ht="16.5">
      <c r="A334" s="1"/>
      <c r="B334" s="1"/>
      <c r="C334" s="1"/>
      <c r="D334" s="1"/>
      <c r="E334" s="1"/>
      <c r="F334" s="1"/>
      <c r="G334" s="1"/>
      <c r="H334" s="1"/>
      <c r="I334" s="1"/>
    </row>
    <row r="335" spans="1:9" ht="16.5">
      <c r="A335" s="1"/>
      <c r="B335" s="1"/>
      <c r="C335" s="1"/>
      <c r="D335" s="1"/>
      <c r="E335" s="1"/>
      <c r="F335" s="1"/>
      <c r="G335" s="1"/>
      <c r="H335" s="1"/>
      <c r="I335" s="1"/>
    </row>
    <row r="336" spans="1:9" ht="16.5">
      <c r="A336" s="1"/>
      <c r="B336" s="1"/>
      <c r="C336" s="1"/>
      <c r="D336" s="1"/>
      <c r="E336" s="1"/>
      <c r="F336" s="1"/>
      <c r="G336" s="1"/>
      <c r="H336" s="1"/>
      <c r="I336" s="1"/>
    </row>
    <row r="337" spans="1:9" ht="16.5">
      <c r="A337" s="1"/>
      <c r="B337" s="1"/>
      <c r="C337" s="1"/>
      <c r="D337" s="1"/>
      <c r="E337" s="1"/>
      <c r="F337" s="1"/>
      <c r="G337" s="1"/>
      <c r="H337" s="1"/>
      <c r="I337" s="1"/>
    </row>
    <row r="338" spans="1:9" ht="16.5">
      <c r="A338" s="1"/>
      <c r="B338" s="1"/>
      <c r="C338" s="1"/>
      <c r="D338" s="1"/>
      <c r="E338" s="1"/>
      <c r="F338" s="1"/>
      <c r="G338" s="1"/>
      <c r="H338" s="1"/>
      <c r="I338" s="1"/>
    </row>
    <row r="339" spans="1:9" ht="16.5">
      <c r="A339" s="1"/>
      <c r="B339" s="1"/>
      <c r="C339" s="1"/>
      <c r="D339" s="1"/>
      <c r="E339" s="1"/>
      <c r="F339" s="1"/>
      <c r="G339" s="1"/>
      <c r="H339" s="1"/>
      <c r="I339" s="1"/>
    </row>
    <row r="340" spans="1:9" ht="16.5">
      <c r="A340" s="1"/>
      <c r="B340" s="1"/>
      <c r="C340" s="1"/>
      <c r="D340" s="1"/>
      <c r="E340" s="1"/>
      <c r="F340" s="1"/>
      <c r="G340" s="1"/>
      <c r="H340" s="1"/>
      <c r="I340" s="1"/>
    </row>
    <row r="341" spans="1:9" ht="16.5">
      <c r="A341" s="1"/>
      <c r="B341" s="1"/>
      <c r="C341" s="1"/>
      <c r="D341" s="1"/>
      <c r="E341" s="1"/>
      <c r="F341" s="1"/>
      <c r="G341" s="1"/>
      <c r="H341" s="1"/>
      <c r="I341" s="1"/>
    </row>
    <row r="342" spans="1:9" ht="16.5">
      <c r="A342" s="1"/>
      <c r="B342" s="1"/>
      <c r="C342" s="1"/>
      <c r="D342" s="1"/>
      <c r="E342" s="1"/>
      <c r="F342" s="1"/>
      <c r="G342" s="1"/>
      <c r="H342" s="1"/>
      <c r="I342" s="1"/>
    </row>
    <row r="343" spans="1:9" ht="16.5">
      <c r="A343" s="1"/>
      <c r="B343" s="1"/>
      <c r="C343" s="1"/>
      <c r="D343" s="1"/>
      <c r="E343" s="1"/>
      <c r="F343" s="1"/>
      <c r="G343" s="1"/>
      <c r="H343" s="1"/>
      <c r="I343" s="1"/>
    </row>
    <row r="344" spans="1:9" ht="16.5">
      <c r="A344" s="1"/>
      <c r="B344" s="1"/>
      <c r="C344" s="1"/>
      <c r="D344" s="1"/>
      <c r="E344" s="1"/>
      <c r="F344" s="1"/>
      <c r="G344" s="1"/>
      <c r="H344" s="1"/>
      <c r="I344" s="1"/>
    </row>
    <row r="345" spans="1:9" ht="16.5">
      <c r="A345" s="1"/>
      <c r="B345" s="1"/>
      <c r="C345" s="1"/>
      <c r="D345" s="1"/>
      <c r="E345" s="1"/>
      <c r="F345" s="1"/>
      <c r="G345" s="1"/>
      <c r="H345" s="1"/>
      <c r="I345" s="1"/>
    </row>
    <row r="346" spans="1:9" ht="16.5">
      <c r="A346" s="1"/>
      <c r="B346" s="1"/>
      <c r="C346" s="1"/>
      <c r="D346" s="1"/>
      <c r="E346" s="1"/>
      <c r="F346" s="1"/>
      <c r="G346" s="1"/>
      <c r="H346" s="1"/>
      <c r="I346" s="1"/>
    </row>
    <row r="347" spans="1:9" ht="16.5">
      <c r="A347" s="1"/>
      <c r="B347" s="1"/>
      <c r="C347" s="1"/>
      <c r="D347" s="1"/>
      <c r="E347" s="1"/>
      <c r="F347" s="1"/>
      <c r="G347" s="1"/>
      <c r="H347" s="1"/>
      <c r="I347" s="1"/>
    </row>
    <row r="348" spans="1:9" ht="16.5">
      <c r="A348" s="1"/>
      <c r="B348" s="1"/>
      <c r="C348" s="1"/>
      <c r="D348" s="1"/>
      <c r="E348" s="1"/>
      <c r="F348" s="1"/>
      <c r="G348" s="1"/>
      <c r="H348" s="1"/>
      <c r="I348" s="1"/>
    </row>
    <row r="349" spans="1:9" ht="16.5">
      <c r="A349" s="1"/>
      <c r="B349" s="1"/>
      <c r="C349" s="1"/>
      <c r="D349" s="1"/>
      <c r="E349" s="1"/>
      <c r="F349" s="1"/>
      <c r="G349" s="1"/>
      <c r="H349" s="1"/>
      <c r="I349" s="1"/>
    </row>
    <row r="350" spans="1:9" ht="16.5">
      <c r="A350" s="1"/>
      <c r="B350" s="1"/>
      <c r="C350" s="1"/>
      <c r="D350" s="1"/>
      <c r="E350" s="1"/>
      <c r="F350" s="1"/>
      <c r="G350" s="1"/>
      <c r="H350" s="1"/>
      <c r="I350" s="1"/>
    </row>
    <row r="351" spans="1:9" ht="16.5">
      <c r="A351" s="1"/>
      <c r="B351" s="1"/>
      <c r="C351" s="1"/>
      <c r="D351" s="1"/>
      <c r="E351" s="1"/>
      <c r="F351" s="1"/>
      <c r="G351" s="1"/>
      <c r="H351" s="1"/>
      <c r="I351" s="1"/>
    </row>
    <row r="352" spans="1:9" ht="16.5">
      <c r="A352" s="1"/>
      <c r="B352" s="1"/>
      <c r="C352" s="1"/>
      <c r="D352" s="1"/>
      <c r="E352" s="1"/>
      <c r="F352" s="1"/>
      <c r="G352" s="1"/>
      <c r="H352" s="1"/>
      <c r="I352" s="1"/>
    </row>
    <row r="353" spans="1:9" ht="16.5">
      <c r="A353" s="1"/>
      <c r="B353" s="1"/>
      <c r="C353" s="1"/>
      <c r="D353" s="1"/>
      <c r="E353" s="1"/>
      <c r="F353" s="1"/>
      <c r="G353" s="1"/>
      <c r="H353" s="1"/>
      <c r="I353" s="1"/>
    </row>
    <row r="354" spans="1:9" ht="16.5">
      <c r="A354" s="1"/>
      <c r="B354" s="1"/>
      <c r="C354" s="1"/>
      <c r="D354" s="1"/>
      <c r="E354" s="1"/>
      <c r="F354" s="1"/>
      <c r="G354" s="1"/>
      <c r="H354" s="1"/>
      <c r="I354" s="1"/>
    </row>
    <row r="355" spans="1:9" ht="16.5">
      <c r="A355" s="1"/>
      <c r="B355" s="1"/>
      <c r="C355" s="1"/>
      <c r="D355" s="1"/>
      <c r="E355" s="1"/>
      <c r="F355" s="1"/>
      <c r="G355" s="1"/>
      <c r="H355" s="1"/>
      <c r="I355" s="1"/>
    </row>
    <row r="356" spans="1:9" ht="16.5">
      <c r="A356" s="1"/>
      <c r="B356" s="1"/>
      <c r="C356" s="1"/>
      <c r="D356" s="1"/>
      <c r="E356" s="1"/>
      <c r="F356" s="1"/>
      <c r="G356" s="1"/>
      <c r="H356" s="1"/>
      <c r="I356" s="1"/>
    </row>
    <row r="357" spans="1:9" ht="16.5">
      <c r="A357" s="1"/>
      <c r="B357" s="1"/>
      <c r="C357" s="1"/>
      <c r="D357" s="1"/>
      <c r="E357" s="1"/>
      <c r="F357" s="1"/>
      <c r="G357" s="1"/>
      <c r="H357" s="1"/>
      <c r="I357" s="1"/>
    </row>
    <row r="358" spans="1:9" ht="16.5">
      <c r="A358" s="1"/>
      <c r="B358" s="1"/>
      <c r="C358" s="1"/>
      <c r="D358" s="1"/>
      <c r="E358" s="1"/>
      <c r="F358" s="1"/>
      <c r="G358" s="1"/>
      <c r="H358" s="1"/>
      <c r="I358" s="1"/>
    </row>
    <row r="359" spans="1:9" ht="16.5">
      <c r="A359" s="1"/>
      <c r="B359" s="1"/>
      <c r="C359" s="1"/>
      <c r="D359" s="1"/>
      <c r="E359" s="1"/>
      <c r="F359" s="1"/>
      <c r="G359" s="1"/>
      <c r="H359" s="1"/>
      <c r="I359" s="1"/>
    </row>
    <row r="360" spans="1:9" ht="16.5">
      <c r="A360" s="1"/>
      <c r="B360" s="1"/>
      <c r="C360" s="1"/>
      <c r="D360" s="1"/>
      <c r="E360" s="1"/>
      <c r="F360" s="1"/>
      <c r="G360" s="1"/>
      <c r="H360" s="1"/>
      <c r="I360" s="1"/>
    </row>
    <row r="361" spans="1:9" ht="16.5">
      <c r="A361" s="1"/>
      <c r="B361" s="1"/>
      <c r="C361" s="1"/>
      <c r="D361" s="1"/>
      <c r="E361" s="1"/>
      <c r="F361" s="1"/>
      <c r="G361" s="1"/>
      <c r="H361" s="1"/>
      <c r="I361" s="1"/>
    </row>
    <row r="362" spans="1:9" ht="16.5">
      <c r="A362" s="1"/>
      <c r="B362" s="1"/>
      <c r="C362" s="1"/>
      <c r="D362" s="1"/>
      <c r="E362" s="1"/>
      <c r="F362" s="1"/>
      <c r="G362" s="1"/>
      <c r="H362" s="1"/>
      <c r="I362" s="1"/>
    </row>
    <row r="363" spans="1:9" ht="16.5">
      <c r="A363" s="1"/>
      <c r="B363" s="1"/>
      <c r="C363" s="1"/>
      <c r="D363" s="1"/>
      <c r="E363" s="1"/>
      <c r="F363" s="1"/>
      <c r="G363" s="1"/>
      <c r="H363" s="1"/>
      <c r="I363" s="1"/>
    </row>
    <row r="364" spans="1:9" ht="16.5">
      <c r="A364" s="1"/>
      <c r="B364" s="1"/>
      <c r="C364" s="1"/>
      <c r="D364" s="1"/>
      <c r="E364" s="1"/>
      <c r="F364" s="1"/>
      <c r="G364" s="1"/>
      <c r="H364" s="1"/>
      <c r="I364" s="1"/>
    </row>
    <row r="365" spans="1:9" ht="16.5">
      <c r="A365" s="1"/>
      <c r="B365" s="1"/>
      <c r="C365" s="1"/>
      <c r="D365" s="1"/>
      <c r="E365" s="1"/>
      <c r="F365" s="1"/>
      <c r="G365" s="1"/>
      <c r="H365" s="1"/>
      <c r="I365" s="1"/>
    </row>
    <row r="366" spans="1:9" ht="16.5">
      <c r="A366" s="1"/>
      <c r="B366" s="1"/>
      <c r="C366" s="1"/>
      <c r="D366" s="1"/>
      <c r="E366" s="1"/>
      <c r="F366" s="1"/>
      <c r="G366" s="1"/>
      <c r="H366" s="1"/>
      <c r="I366" s="1"/>
    </row>
    <row r="367" spans="1:9" ht="16.5">
      <c r="A367" s="1"/>
      <c r="B367" s="1"/>
      <c r="C367" s="1"/>
      <c r="D367" s="1"/>
      <c r="E367" s="1"/>
      <c r="F367" s="1"/>
      <c r="G367" s="1"/>
      <c r="H367" s="1"/>
      <c r="I367" s="1"/>
    </row>
    <row r="368" spans="1:9" ht="16.5">
      <c r="A368" s="1"/>
      <c r="B368" s="1"/>
      <c r="C368" s="1"/>
      <c r="D368" s="1"/>
      <c r="E368" s="1"/>
      <c r="F368" s="1"/>
      <c r="G368" s="1"/>
      <c r="H368" s="1"/>
      <c r="I368" s="1"/>
    </row>
    <row r="369" spans="1:9" ht="16.5">
      <c r="A369" s="1"/>
      <c r="B369" s="1"/>
      <c r="C369" s="1"/>
      <c r="D369" s="1"/>
      <c r="E369" s="1"/>
      <c r="F369" s="1"/>
      <c r="G369" s="1"/>
      <c r="H369" s="1"/>
      <c r="I369" s="1"/>
    </row>
    <row r="370" spans="1:9" ht="16.5">
      <c r="A370" s="1"/>
      <c r="B370" s="1"/>
      <c r="C370" s="1"/>
      <c r="D370" s="1"/>
      <c r="E370" s="1"/>
      <c r="F370" s="1"/>
      <c r="G370" s="1"/>
      <c r="H370" s="1"/>
      <c r="I370" s="1"/>
    </row>
    <row r="371" spans="1:9" ht="16.5">
      <c r="A371" s="1"/>
      <c r="B371" s="1"/>
      <c r="C371" s="1"/>
      <c r="D371" s="1"/>
      <c r="E371" s="1"/>
      <c r="F371" s="1"/>
      <c r="G371" s="1"/>
      <c r="H371" s="1"/>
      <c r="I371" s="1"/>
    </row>
    <row r="372" spans="1:9" ht="16.5">
      <c r="A372" s="1"/>
      <c r="B372" s="1"/>
      <c r="C372" s="1"/>
      <c r="D372" s="1"/>
      <c r="E372" s="1"/>
      <c r="F372" s="1"/>
      <c r="G372" s="1"/>
      <c r="H372" s="1"/>
      <c r="I372" s="1"/>
    </row>
    <row r="373" spans="1:9" ht="16.5">
      <c r="A373" s="1"/>
      <c r="B373" s="1"/>
      <c r="C373" s="1"/>
      <c r="D373" s="1"/>
      <c r="E373" s="1"/>
      <c r="F373" s="1"/>
      <c r="G373" s="1"/>
      <c r="H373" s="1"/>
      <c r="I373" s="1"/>
    </row>
    <row r="374" spans="1:9" ht="16.5">
      <c r="A374" s="1"/>
      <c r="B374" s="1"/>
      <c r="C374" s="1"/>
      <c r="D374" s="1"/>
      <c r="E374" s="1"/>
      <c r="F374" s="1"/>
      <c r="G374" s="1"/>
      <c r="H374" s="1"/>
      <c r="I374" s="1"/>
    </row>
    <row r="375" spans="1:9" ht="16.5">
      <c r="A375" s="1"/>
      <c r="B375" s="1"/>
      <c r="C375" s="1"/>
      <c r="D375" s="1"/>
      <c r="E375" s="1"/>
      <c r="F375" s="1"/>
      <c r="G375" s="1"/>
      <c r="H375" s="1"/>
      <c r="I375" s="1"/>
    </row>
    <row r="376" spans="1:9" ht="16.5">
      <c r="A376" s="1"/>
      <c r="B376" s="1"/>
      <c r="C376" s="1"/>
      <c r="D376" s="1"/>
      <c r="E376" s="1"/>
      <c r="F376" s="1"/>
      <c r="G376" s="1"/>
      <c r="H376" s="1"/>
      <c r="I376" s="1"/>
    </row>
    <row r="377" spans="1:9" ht="16.5">
      <c r="A377" s="1"/>
      <c r="B377" s="1"/>
      <c r="C377" s="1"/>
      <c r="D377" s="1"/>
      <c r="E377" s="1"/>
      <c r="F377" s="1"/>
      <c r="G377" s="1"/>
      <c r="H377" s="1"/>
      <c r="I377" s="1"/>
    </row>
    <row r="378" spans="1:9" ht="16.5">
      <c r="A378" s="1"/>
      <c r="B378" s="1"/>
      <c r="C378" s="1"/>
      <c r="D378" s="1"/>
      <c r="E378" s="1"/>
      <c r="F378" s="1"/>
      <c r="G378" s="1"/>
      <c r="H378" s="1"/>
      <c r="I378" s="1"/>
    </row>
    <row r="379" spans="1:9" ht="16.5">
      <c r="A379" s="1"/>
      <c r="B379" s="1"/>
      <c r="C379" s="1"/>
      <c r="D379" s="1"/>
      <c r="E379" s="1"/>
      <c r="F379" s="1"/>
      <c r="G379" s="1"/>
      <c r="H379" s="1"/>
      <c r="I379" s="1"/>
    </row>
    <row r="380" spans="1:9" ht="16.5">
      <c r="A380" s="1"/>
      <c r="B380" s="1"/>
      <c r="C380" s="1"/>
      <c r="D380" s="1"/>
      <c r="E380" s="1"/>
      <c r="F380" s="1"/>
      <c r="G380" s="1"/>
      <c r="H380" s="1"/>
      <c r="I380" s="1"/>
    </row>
    <row r="381" spans="1:9" ht="16.5">
      <c r="A381" s="1"/>
      <c r="B381" s="1"/>
      <c r="C381" s="1"/>
      <c r="D381" s="1"/>
      <c r="E381" s="1"/>
      <c r="F381" s="1"/>
      <c r="G381" s="1"/>
      <c r="H381" s="1"/>
      <c r="I381" s="1"/>
    </row>
    <row r="382" spans="1:9" ht="16.5">
      <c r="A382" s="1"/>
      <c r="B382" s="1"/>
      <c r="C382" s="1"/>
      <c r="D382" s="1"/>
      <c r="E382" s="1"/>
      <c r="F382" s="1"/>
      <c r="G382" s="1"/>
      <c r="H382" s="1"/>
      <c r="I382" s="1"/>
    </row>
    <row r="383" spans="1:9" ht="16.5">
      <c r="A383" s="1"/>
      <c r="B383" s="1"/>
      <c r="C383" s="1"/>
      <c r="D383" s="1"/>
      <c r="E383" s="1"/>
      <c r="F383" s="1"/>
      <c r="G383" s="1"/>
      <c r="H383" s="1"/>
      <c r="I383" s="1"/>
    </row>
    <row r="384" spans="1:9" ht="16.5">
      <c r="A384" s="1"/>
      <c r="B384" s="1"/>
      <c r="C384" s="1"/>
      <c r="D384" s="1"/>
      <c r="E384" s="1"/>
      <c r="F384" s="1"/>
      <c r="G384" s="1"/>
      <c r="H384" s="1"/>
      <c r="I384" s="1"/>
    </row>
    <row r="385" spans="1:9" ht="16.5">
      <c r="A385" s="1"/>
      <c r="B385" s="1"/>
      <c r="C385" s="1"/>
      <c r="D385" s="1"/>
      <c r="E385" s="1"/>
      <c r="F385" s="1"/>
      <c r="G385" s="1"/>
      <c r="H385" s="1"/>
      <c r="I385" s="1"/>
    </row>
    <row r="386" spans="1:9" ht="16.5">
      <c r="A386" s="1"/>
      <c r="B386" s="1"/>
      <c r="C386" s="1"/>
      <c r="D386" s="1"/>
      <c r="E386" s="1"/>
      <c r="F386" s="1"/>
      <c r="G386" s="1"/>
      <c r="H386" s="1"/>
      <c r="I386" s="1"/>
    </row>
    <row r="387" spans="1:9" ht="16.5">
      <c r="A387" s="1"/>
      <c r="B387" s="1"/>
      <c r="C387" s="1"/>
      <c r="D387" s="1"/>
      <c r="E387" s="1"/>
      <c r="F387" s="1"/>
      <c r="G387" s="1"/>
      <c r="H387" s="1"/>
      <c r="I387" s="1"/>
    </row>
    <row r="388" spans="1:9" ht="16.5">
      <c r="A388" s="1"/>
      <c r="B388" s="1"/>
      <c r="C388" s="1"/>
      <c r="D388" s="1"/>
      <c r="E388" s="1"/>
      <c r="F388" s="1"/>
      <c r="G388" s="1"/>
      <c r="H388" s="1"/>
      <c r="I388" s="1"/>
    </row>
    <row r="389" spans="1:9" ht="16.5">
      <c r="A389" s="1"/>
      <c r="B389" s="1"/>
      <c r="C389" s="1"/>
      <c r="D389" s="1"/>
      <c r="E389" s="1"/>
      <c r="F389" s="1"/>
      <c r="G389" s="1"/>
      <c r="H389" s="1"/>
      <c r="I389" s="1"/>
    </row>
    <row r="390" spans="1:9" ht="16.5">
      <c r="A390" s="1"/>
      <c r="B390" s="1"/>
      <c r="C390" s="1"/>
      <c r="D390" s="1"/>
      <c r="E390" s="1"/>
      <c r="F390" s="1"/>
      <c r="G390" s="1"/>
      <c r="H390" s="1"/>
      <c r="I390" s="1"/>
    </row>
    <row r="391" spans="1:9" ht="16.5">
      <c r="A391" s="1"/>
      <c r="B391" s="1"/>
      <c r="C391" s="1"/>
      <c r="D391" s="1"/>
      <c r="E391" s="1"/>
      <c r="F391" s="1"/>
      <c r="G391" s="1"/>
      <c r="H391" s="1"/>
      <c r="I391" s="1"/>
    </row>
    <row r="392" spans="1:9" ht="16.5">
      <c r="A392" s="1"/>
      <c r="B392" s="1"/>
      <c r="C392" s="1"/>
      <c r="D392" s="1"/>
      <c r="E392" s="1"/>
      <c r="F392" s="1"/>
      <c r="G392" s="1"/>
      <c r="H392" s="1"/>
      <c r="I392" s="1"/>
    </row>
    <row r="393" spans="1:9" ht="16.5">
      <c r="A393" s="1"/>
      <c r="B393" s="1"/>
      <c r="C393" s="1"/>
      <c r="D393" s="1"/>
      <c r="E393" s="1"/>
      <c r="F393" s="1"/>
      <c r="G393" s="1"/>
      <c r="H393" s="1"/>
      <c r="I393" s="1"/>
    </row>
    <row r="394" spans="1:9" ht="16.5">
      <c r="A394" s="1"/>
      <c r="B394" s="1"/>
      <c r="C394" s="1"/>
      <c r="D394" s="1"/>
      <c r="E394" s="1"/>
      <c r="F394" s="1"/>
      <c r="G394" s="1"/>
      <c r="H394" s="1"/>
      <c r="I394" s="1"/>
    </row>
    <row r="395" spans="1:9" ht="16.5">
      <c r="A395" s="1"/>
      <c r="B395" s="1"/>
      <c r="C395" s="1"/>
      <c r="D395" s="1"/>
      <c r="E395" s="1"/>
      <c r="F395" s="1"/>
      <c r="G395" s="1"/>
      <c r="H395" s="1"/>
      <c r="I395" s="1"/>
    </row>
    <row r="396" spans="1:9" ht="16.5">
      <c r="A396" s="1"/>
      <c r="B396" s="1"/>
      <c r="C396" s="1"/>
      <c r="D396" s="1"/>
      <c r="E396" s="1"/>
      <c r="F396" s="1"/>
      <c r="G396" s="1"/>
      <c r="H396" s="1"/>
      <c r="I396" s="1"/>
    </row>
    <row r="397" spans="1:9" ht="16.5">
      <c r="A397" s="1"/>
      <c r="B397" s="1"/>
      <c r="C397" s="1"/>
      <c r="D397" s="1"/>
      <c r="E397" s="1"/>
      <c r="F397" s="1"/>
      <c r="G397" s="1"/>
      <c r="H397" s="1"/>
      <c r="I397" s="1"/>
    </row>
    <row r="398" spans="1:9" ht="16.5">
      <c r="A398" s="1"/>
      <c r="B398" s="1"/>
      <c r="C398" s="1"/>
      <c r="D398" s="1"/>
      <c r="E398" s="1"/>
      <c r="F398" s="1"/>
      <c r="G398" s="1"/>
      <c r="H398" s="1"/>
      <c r="I398" s="1"/>
    </row>
    <row r="399" spans="1:9" ht="16.5">
      <c r="A399" s="1"/>
      <c r="B399" s="1"/>
      <c r="C399" s="1"/>
      <c r="D399" s="1"/>
      <c r="E399" s="1"/>
      <c r="F399" s="1"/>
      <c r="G399" s="1"/>
      <c r="H399" s="1"/>
      <c r="I399" s="1"/>
    </row>
    <row r="400" spans="1:9" ht="16.5">
      <c r="A400" s="1"/>
      <c r="B400" s="1"/>
      <c r="C400" s="1"/>
      <c r="D400" s="1"/>
      <c r="E400" s="1"/>
      <c r="F400" s="1"/>
      <c r="G400" s="1"/>
      <c r="H400" s="1"/>
      <c r="I400" s="1"/>
    </row>
    <row r="401" spans="1:9" ht="16.5">
      <c r="A401" s="1"/>
      <c r="B401" s="1"/>
      <c r="C401" s="1"/>
      <c r="D401" s="1"/>
      <c r="E401" s="1"/>
      <c r="F401" s="1"/>
      <c r="G401" s="1"/>
      <c r="H401" s="1"/>
      <c r="I401" s="1"/>
    </row>
    <row r="402" spans="1:9" ht="16.5">
      <c r="A402" s="1"/>
      <c r="B402" s="1"/>
      <c r="C402" s="1"/>
      <c r="D402" s="1"/>
      <c r="E402" s="1"/>
      <c r="F402" s="1"/>
      <c r="G402" s="1"/>
      <c r="H402" s="1"/>
      <c r="I402" s="1"/>
    </row>
    <row r="403" spans="1:9" ht="16.5">
      <c r="A403" s="1"/>
      <c r="B403" s="1"/>
      <c r="C403" s="1"/>
      <c r="D403" s="1"/>
      <c r="E403" s="1"/>
      <c r="F403" s="1"/>
      <c r="G403" s="1"/>
      <c r="H403" s="1"/>
      <c r="I403" s="1"/>
    </row>
    <row r="404" spans="1:9" ht="16.5">
      <c r="A404" s="1"/>
      <c r="B404" s="1"/>
      <c r="C404" s="1"/>
      <c r="D404" s="1"/>
      <c r="E404" s="1"/>
      <c r="F404" s="1"/>
      <c r="G404" s="1"/>
      <c r="H404" s="1"/>
      <c r="I404" s="1"/>
    </row>
    <row r="405" spans="1:9" ht="16.5">
      <c r="A405" s="1"/>
      <c r="B405" s="1"/>
      <c r="C405" s="1"/>
      <c r="D405" s="1"/>
      <c r="E405" s="1"/>
      <c r="F405" s="1"/>
      <c r="G405" s="1"/>
      <c r="H405" s="1"/>
      <c r="I405" s="1"/>
    </row>
    <row r="406" spans="1:9" ht="16.5">
      <c r="A406" s="1"/>
      <c r="B406" s="1"/>
      <c r="C406" s="1"/>
      <c r="D406" s="1"/>
      <c r="E406" s="1"/>
      <c r="F406" s="1"/>
      <c r="G406" s="1"/>
      <c r="H406" s="1"/>
      <c r="I406" s="1"/>
    </row>
    <row r="407" spans="1:9" ht="16.5">
      <c r="A407" s="1"/>
      <c r="B407" s="1"/>
      <c r="C407" s="1"/>
      <c r="D407" s="1"/>
      <c r="E407" s="1"/>
      <c r="F407" s="1"/>
      <c r="G407" s="1"/>
      <c r="H407" s="1"/>
      <c r="I407" s="1"/>
    </row>
    <row r="408" spans="1:9" ht="16.5">
      <c r="A408" s="1"/>
      <c r="B408" s="1"/>
      <c r="C408" s="1"/>
      <c r="D408" s="1"/>
      <c r="E408" s="1"/>
      <c r="F408" s="1"/>
      <c r="G408" s="1"/>
      <c r="H408" s="1"/>
      <c r="I408" s="1"/>
    </row>
    <row r="409" spans="1:9" ht="16.5">
      <c r="A409" s="1"/>
      <c r="B409" s="1"/>
      <c r="C409" s="1"/>
      <c r="D409" s="1"/>
      <c r="E409" s="1"/>
      <c r="F409" s="1"/>
      <c r="G409" s="1"/>
      <c r="H409" s="1"/>
      <c r="I409" s="1"/>
    </row>
    <row r="410" spans="1:9" ht="16.5">
      <c r="A410" s="1"/>
      <c r="B410" s="1"/>
      <c r="C410" s="1"/>
      <c r="D410" s="1"/>
      <c r="E410" s="1"/>
      <c r="F410" s="1"/>
      <c r="G410" s="1"/>
      <c r="H410" s="1"/>
      <c r="I410" s="1"/>
    </row>
    <row r="411" spans="1:9" ht="16.5">
      <c r="A411" s="1"/>
      <c r="B411" s="1"/>
      <c r="C411" s="1"/>
      <c r="D411" s="1"/>
      <c r="E411" s="1"/>
      <c r="F411" s="1"/>
      <c r="G411" s="1"/>
      <c r="H411" s="1"/>
      <c r="I411" s="1"/>
    </row>
    <row r="412" spans="1:9" ht="16.5">
      <c r="A412" s="1"/>
      <c r="B412" s="1"/>
      <c r="C412" s="1"/>
      <c r="D412" s="1"/>
      <c r="E412" s="1"/>
      <c r="F412" s="1"/>
      <c r="G412" s="1"/>
      <c r="H412" s="1"/>
      <c r="I412" s="1"/>
    </row>
    <row r="413" spans="1:9" ht="16.5">
      <c r="A413" s="1"/>
      <c r="B413" s="1"/>
      <c r="C413" s="1"/>
      <c r="D413" s="1"/>
      <c r="E413" s="1"/>
      <c r="F413" s="1"/>
      <c r="G413" s="1"/>
      <c r="H413" s="1"/>
      <c r="I413" s="1"/>
    </row>
    <row r="414" spans="1:9" ht="16.5">
      <c r="A414" s="1"/>
      <c r="B414" s="1"/>
      <c r="C414" s="1"/>
      <c r="D414" s="1"/>
      <c r="E414" s="1"/>
      <c r="F414" s="1"/>
      <c r="G414" s="1"/>
      <c r="H414" s="1"/>
      <c r="I414" s="1"/>
    </row>
    <row r="415" spans="1:9" ht="16.5">
      <c r="A415" s="1"/>
      <c r="B415" s="1"/>
      <c r="C415" s="1"/>
      <c r="D415" s="1"/>
      <c r="E415" s="1"/>
      <c r="F415" s="1"/>
      <c r="G415" s="1"/>
      <c r="H415" s="1"/>
      <c r="I415" s="1"/>
    </row>
    <row r="416" spans="1:9" ht="16.5">
      <c r="A416" s="1"/>
      <c r="B416" s="1"/>
      <c r="C416" s="1"/>
      <c r="D416" s="1"/>
      <c r="E416" s="1"/>
      <c r="F416" s="1"/>
      <c r="G416" s="1"/>
      <c r="H416" s="1"/>
      <c r="I416" s="1"/>
    </row>
    <row r="417" spans="1:9" ht="16.5">
      <c r="A417" s="1"/>
      <c r="B417" s="1"/>
      <c r="C417" s="1"/>
      <c r="D417" s="1"/>
      <c r="E417" s="1"/>
      <c r="F417" s="1"/>
      <c r="G417" s="1"/>
      <c r="H417" s="1"/>
      <c r="I417" s="1"/>
    </row>
    <row r="418" spans="1:9" ht="16.5">
      <c r="A418" s="1"/>
      <c r="B418" s="1"/>
      <c r="C418" s="1"/>
      <c r="D418" s="1"/>
      <c r="E418" s="1"/>
      <c r="F418" s="1"/>
      <c r="G418" s="1"/>
      <c r="H418" s="1"/>
      <c r="I418" s="1"/>
    </row>
    <row r="419" spans="1:9" ht="16.5">
      <c r="A419" s="1"/>
      <c r="B419" s="1"/>
      <c r="C419" s="1"/>
      <c r="D419" s="1"/>
      <c r="E419" s="1"/>
      <c r="F419" s="1"/>
      <c r="G419" s="1"/>
      <c r="H419" s="1"/>
      <c r="I419" s="1"/>
    </row>
    <row r="420" spans="1:9" ht="16.5">
      <c r="A420" s="1"/>
      <c r="B420" s="1"/>
      <c r="C420" s="1"/>
      <c r="D420" s="1"/>
      <c r="E420" s="1"/>
      <c r="F420" s="1"/>
      <c r="G420" s="1"/>
      <c r="H420" s="1"/>
      <c r="I420" s="1"/>
    </row>
    <row r="421" spans="1:9" ht="16.5">
      <c r="A421" s="1"/>
      <c r="B421" s="1"/>
      <c r="C421" s="1"/>
      <c r="D421" s="1"/>
      <c r="E421" s="1"/>
      <c r="F421" s="1"/>
      <c r="G421" s="1"/>
      <c r="H421" s="1"/>
      <c r="I421" s="1"/>
    </row>
    <row r="422" spans="1:9" ht="16.5">
      <c r="A422" s="1"/>
      <c r="B422" s="1"/>
      <c r="C422" s="1"/>
      <c r="D422" s="1"/>
      <c r="E422" s="1"/>
      <c r="F422" s="1"/>
      <c r="G422" s="1"/>
      <c r="H422" s="1"/>
      <c r="I422" s="1"/>
    </row>
    <row r="423" spans="1:9" ht="16.5">
      <c r="A423" s="1"/>
      <c r="B423" s="1"/>
      <c r="C423" s="1"/>
      <c r="D423" s="1"/>
      <c r="E423" s="1"/>
      <c r="F423" s="1"/>
      <c r="G423" s="1"/>
      <c r="H423" s="1"/>
      <c r="I423" s="1"/>
    </row>
    <row r="424" spans="1:9" ht="16.5">
      <c r="A424" s="1"/>
      <c r="B424" s="1"/>
      <c r="C424" s="1"/>
      <c r="D424" s="1"/>
      <c r="E424" s="1"/>
      <c r="F424" s="1"/>
      <c r="G424" s="1"/>
      <c r="H424" s="1"/>
      <c r="I424" s="1"/>
    </row>
    <row r="425" spans="1:9" ht="16.5">
      <c r="A425" s="1"/>
      <c r="B425" s="1"/>
      <c r="C425" s="1"/>
      <c r="D425" s="1"/>
      <c r="E425" s="1"/>
      <c r="F425" s="1"/>
      <c r="G425" s="1"/>
      <c r="H425" s="1"/>
      <c r="I425" s="1"/>
    </row>
    <row r="426" spans="1:9" ht="16.5">
      <c r="A426" s="1"/>
      <c r="B426" s="1"/>
      <c r="C426" s="1"/>
      <c r="D426" s="1"/>
      <c r="E426" s="1"/>
      <c r="F426" s="1"/>
      <c r="G426" s="1"/>
      <c r="H426" s="1"/>
      <c r="I426" s="1"/>
    </row>
    <row r="427" spans="1:9" ht="16.5">
      <c r="A427" s="1"/>
      <c r="B427" s="1"/>
      <c r="C427" s="1"/>
      <c r="D427" s="1"/>
      <c r="E427" s="1"/>
      <c r="F427" s="1"/>
      <c r="G427" s="1"/>
      <c r="H427" s="1"/>
      <c r="I427" s="1"/>
    </row>
    <row r="428" spans="1:9" ht="16.5">
      <c r="A428" s="1"/>
      <c r="B428" s="1"/>
      <c r="C428" s="1"/>
      <c r="D428" s="1"/>
      <c r="E428" s="1"/>
      <c r="F428" s="1"/>
      <c r="G428" s="1"/>
      <c r="H428" s="1"/>
      <c r="I428" s="1"/>
    </row>
    <row r="429" spans="1:9" ht="16.5">
      <c r="A429" s="1"/>
      <c r="B429" s="1"/>
      <c r="C429" s="1"/>
      <c r="D429" s="1"/>
      <c r="E429" s="1"/>
      <c r="F429" s="1"/>
      <c r="G429" s="1"/>
      <c r="H429" s="1"/>
      <c r="I429" s="1"/>
    </row>
    <row r="430" spans="1:9" ht="16.5">
      <c r="A430" s="1"/>
      <c r="B430" s="1"/>
      <c r="C430" s="1"/>
      <c r="D430" s="1"/>
      <c r="E430" s="1"/>
      <c r="F430" s="1"/>
      <c r="G430" s="1"/>
      <c r="H430" s="1"/>
      <c r="I430" s="1"/>
    </row>
    <row r="431" spans="1:9" ht="16.5">
      <c r="A431" s="1"/>
      <c r="B431" s="1"/>
      <c r="C431" s="1"/>
      <c r="D431" s="1"/>
      <c r="E431" s="1"/>
      <c r="F431" s="1"/>
      <c r="G431" s="1"/>
      <c r="H431" s="1"/>
      <c r="I431" s="1"/>
    </row>
    <row r="432" spans="1:9" ht="16.5">
      <c r="A432" s="1"/>
      <c r="B432" s="1"/>
      <c r="C432" s="1"/>
      <c r="D432" s="1"/>
      <c r="E432" s="1"/>
      <c r="F432" s="1"/>
      <c r="G432" s="1"/>
      <c r="H432" s="1"/>
      <c r="I432" s="1"/>
    </row>
    <row r="433" spans="1:9" ht="16.5">
      <c r="A433" s="1"/>
      <c r="B433" s="1"/>
      <c r="C433" s="1"/>
      <c r="D433" s="1"/>
      <c r="E433" s="1"/>
      <c r="F433" s="1"/>
      <c r="G433" s="1"/>
      <c r="H433" s="1"/>
      <c r="I433" s="1"/>
    </row>
    <row r="434" spans="1:9" ht="16.5">
      <c r="A434" s="1"/>
      <c r="B434" s="1"/>
      <c r="C434" s="1"/>
      <c r="D434" s="1"/>
      <c r="E434" s="1"/>
      <c r="F434" s="1"/>
      <c r="G434" s="1"/>
      <c r="H434" s="1"/>
      <c r="I434" s="1"/>
    </row>
    <row r="435" spans="1:9" ht="16.5">
      <c r="A435" s="1"/>
      <c r="B435" s="1"/>
      <c r="C435" s="1"/>
      <c r="D435" s="1"/>
      <c r="E435" s="1"/>
      <c r="F435" s="1"/>
      <c r="G435" s="1"/>
      <c r="H435" s="1"/>
      <c r="I435" s="1"/>
    </row>
    <row r="436" spans="1:9" ht="16.5">
      <c r="A436" s="1"/>
      <c r="B436" s="1"/>
      <c r="C436" s="1"/>
      <c r="D436" s="1"/>
      <c r="E436" s="1"/>
      <c r="F436" s="1"/>
      <c r="G436" s="1"/>
      <c r="H436" s="1"/>
      <c r="I436" s="1"/>
    </row>
    <row r="437" spans="1:9" ht="16.5">
      <c r="A437" s="1"/>
      <c r="B437" s="1"/>
      <c r="C437" s="1"/>
      <c r="D437" s="1"/>
      <c r="E437" s="1"/>
      <c r="F437" s="1"/>
      <c r="G437" s="1"/>
      <c r="H437" s="1"/>
      <c r="I437" s="1"/>
    </row>
    <row r="438" spans="1:9" ht="16.5">
      <c r="A438" s="1"/>
      <c r="B438" s="1"/>
      <c r="C438" s="1"/>
      <c r="D438" s="1"/>
      <c r="E438" s="1"/>
      <c r="F438" s="1"/>
      <c r="G438" s="1"/>
      <c r="H438" s="1"/>
      <c r="I438" s="1"/>
    </row>
    <row r="439" spans="1:9" ht="16.5">
      <c r="A439" s="1"/>
      <c r="B439" s="1"/>
      <c r="C439" s="1"/>
      <c r="D439" s="1"/>
      <c r="E439" s="1"/>
      <c r="F439" s="1"/>
      <c r="G439" s="1"/>
      <c r="H439" s="1"/>
      <c r="I439" s="1"/>
    </row>
    <row r="440" spans="1:9" ht="16.5">
      <c r="A440" s="1"/>
      <c r="B440" s="1"/>
      <c r="C440" s="1"/>
      <c r="D440" s="1"/>
      <c r="E440" s="1"/>
      <c r="F440" s="1"/>
      <c r="G440" s="1"/>
      <c r="H440" s="1"/>
      <c r="I440" s="1"/>
    </row>
    <row r="441" spans="1:9" ht="16.5">
      <c r="A441" s="1"/>
      <c r="B441" s="1"/>
      <c r="C441" s="1"/>
      <c r="D441" s="1"/>
      <c r="E441" s="1"/>
      <c r="F441" s="1"/>
      <c r="G441" s="1"/>
      <c r="H441" s="1"/>
      <c r="I441" s="1"/>
    </row>
    <row r="442" spans="1:9" ht="16.5">
      <c r="A442" s="1"/>
      <c r="B442" s="1"/>
      <c r="C442" s="1"/>
      <c r="D442" s="1"/>
      <c r="E442" s="1"/>
      <c r="F442" s="1"/>
      <c r="G442" s="1"/>
      <c r="H442" s="1"/>
      <c r="I442" s="1"/>
    </row>
    <row r="443" spans="1:9" ht="16.5">
      <c r="A443" s="1"/>
      <c r="B443" s="1"/>
      <c r="C443" s="1"/>
      <c r="D443" s="1"/>
      <c r="E443" s="1"/>
      <c r="F443" s="1"/>
      <c r="G443" s="1"/>
      <c r="H443" s="1"/>
      <c r="I443" s="1"/>
    </row>
  </sheetData>
  <mergeCells count="5">
    <mergeCell ref="A1:E1"/>
    <mergeCell ref="C3:D3"/>
    <mergeCell ref="A3:A4"/>
    <mergeCell ref="B3:B4"/>
    <mergeCell ref="E3:E4"/>
  </mergeCells>
  <printOptions horizontalCentered="1"/>
  <pageMargins left="0.5" right="0.5" top="1" bottom="0.75" header="0.3" footer="0.3"/>
  <pageSetup paperSize="9" orientation="portrait"/>
  <ignoredErrors>
    <ignoredError sqref="C24" formulaRange="1"/>
  </ignoredErrors>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Q440"/>
  <sheetViews>
    <sheetView workbookViewId="0">
      <selection activeCell="G25" sqref="G25"/>
    </sheetView>
  </sheetViews>
  <sheetFormatPr defaultColWidth="9" defaultRowHeight="15"/>
  <cols>
    <col min="1" max="1" width="26.7109375" customWidth="1"/>
    <col min="2" max="2" width="9.140625" customWidth="1"/>
    <col min="3" max="3" width="6.5703125" customWidth="1"/>
    <col min="4" max="4" width="8.7109375" customWidth="1"/>
    <col min="5" max="5" width="7.28515625" customWidth="1"/>
    <col min="6" max="6" width="10.140625" customWidth="1"/>
    <col min="7" max="7" width="9" customWidth="1"/>
    <col min="9" max="9" width="11.42578125"/>
  </cols>
  <sheetData>
    <row r="1" spans="1:17">
      <c r="A1" s="1017"/>
      <c r="B1" s="1017"/>
      <c r="C1" s="1017"/>
      <c r="D1" s="1017"/>
      <c r="E1" s="1017"/>
      <c r="F1" s="1017"/>
      <c r="G1" s="1017"/>
    </row>
    <row r="2" spans="1:17" ht="16.5">
      <c r="A2" s="27"/>
      <c r="B2" s="27"/>
      <c r="C2" s="27"/>
      <c r="D2" s="27"/>
      <c r="E2" s="27"/>
      <c r="F2" s="27"/>
      <c r="G2" s="27"/>
      <c r="H2" s="1"/>
      <c r="I2" s="1"/>
      <c r="J2" s="1"/>
      <c r="K2" s="1"/>
      <c r="L2" s="1"/>
      <c r="M2" s="1"/>
      <c r="N2" s="1"/>
      <c r="O2" s="1"/>
      <c r="P2" s="1"/>
      <c r="Q2" s="1"/>
    </row>
    <row r="3" spans="1:17" ht="15.95" customHeight="1">
      <c r="A3" s="1242" t="s">
        <v>179</v>
      </c>
      <c r="B3" s="1292" t="s">
        <v>2</v>
      </c>
      <c r="C3" s="1293"/>
      <c r="D3" s="1293"/>
      <c r="E3" s="1294"/>
      <c r="F3" s="1234" t="s">
        <v>3</v>
      </c>
      <c r="G3" s="1235"/>
      <c r="H3" s="1"/>
      <c r="I3" s="1"/>
      <c r="J3" s="1"/>
      <c r="K3" s="1"/>
      <c r="L3" s="1"/>
      <c r="M3" s="1"/>
      <c r="N3" s="1"/>
      <c r="O3" s="1"/>
      <c r="P3" s="1"/>
      <c r="Q3" s="1"/>
    </row>
    <row r="4" spans="1:17" ht="12.95" customHeight="1">
      <c r="A4" s="1243"/>
      <c r="B4" s="1238" t="s">
        <v>170</v>
      </c>
      <c r="C4" s="1239"/>
      <c r="D4" s="1238" t="s">
        <v>5</v>
      </c>
      <c r="E4" s="1239"/>
      <c r="F4" s="1236"/>
      <c r="G4" s="1237"/>
      <c r="H4" s="1"/>
      <c r="I4" s="1"/>
      <c r="J4" s="1"/>
      <c r="K4" s="1"/>
      <c r="L4" s="1"/>
      <c r="M4" s="1"/>
      <c r="N4" s="1"/>
      <c r="O4" s="1"/>
      <c r="P4" s="1"/>
      <c r="Q4" s="1"/>
    </row>
    <row r="5" spans="1:17" ht="16.5">
      <c r="A5" s="1244"/>
      <c r="B5" s="950" t="s">
        <v>81</v>
      </c>
      <c r="C5" s="950" t="s">
        <v>39</v>
      </c>
      <c r="D5" s="950" t="s">
        <v>81</v>
      </c>
      <c r="E5" s="950" t="s">
        <v>39</v>
      </c>
      <c r="F5" s="951" t="s">
        <v>81</v>
      </c>
      <c r="G5" s="952" t="s">
        <v>39</v>
      </c>
      <c r="H5" s="1"/>
      <c r="I5" s="1"/>
      <c r="J5" s="1"/>
      <c r="K5" s="1"/>
      <c r="L5" s="1"/>
      <c r="M5" s="1"/>
      <c r="N5" s="1"/>
      <c r="O5" s="1"/>
      <c r="P5" s="1"/>
      <c r="Q5" s="1"/>
    </row>
    <row r="6" spans="1:17" ht="21" customHeight="1">
      <c r="A6" s="1018" t="s">
        <v>180</v>
      </c>
      <c r="B6" s="338">
        <v>659912</v>
      </c>
      <c r="C6" s="1004">
        <f>B6/B16*100</f>
        <v>22.575511471941699</v>
      </c>
      <c r="D6" s="338">
        <v>613610</v>
      </c>
      <c r="E6" s="1004">
        <f>D6/D16*100</f>
        <v>21.179217230821099</v>
      </c>
      <c r="F6" s="1019">
        <f>SUM(B6+D6)</f>
        <v>1273522</v>
      </c>
      <c r="G6" s="1005">
        <f>F6/F16*100</f>
        <v>21.880471634138001</v>
      </c>
      <c r="H6" s="1"/>
      <c r="I6" s="70">
        <f>SUM(B6+D6)</f>
        <v>1273522</v>
      </c>
      <c r="J6" s="1"/>
      <c r="K6" s="1"/>
      <c r="L6" s="1"/>
      <c r="M6" s="1"/>
      <c r="N6" s="1"/>
      <c r="O6" s="1"/>
      <c r="P6" s="1"/>
      <c r="Q6" s="1"/>
    </row>
    <row r="7" spans="1:17" ht="16.5">
      <c r="A7" s="1020" t="s">
        <v>181</v>
      </c>
      <c r="B7" s="340">
        <v>471103</v>
      </c>
      <c r="C7" s="1007">
        <f>B7/B16*100</f>
        <v>16.116377912458301</v>
      </c>
      <c r="D7" s="340">
        <v>427018</v>
      </c>
      <c r="E7" s="1007">
        <f>D7/D16*100</f>
        <v>14.7388520126314</v>
      </c>
      <c r="F7" s="1021">
        <f t="shared" ref="F7:F9" si="0">D7+B7</f>
        <v>898121</v>
      </c>
      <c r="G7" s="1008">
        <f>F7/F16*100</f>
        <v>15.430680478644</v>
      </c>
      <c r="H7" s="1"/>
      <c r="I7" s="1"/>
      <c r="J7" s="1"/>
      <c r="K7" s="1"/>
      <c r="L7" s="1"/>
      <c r="M7" s="1"/>
      <c r="N7" s="1"/>
      <c r="O7" s="1"/>
      <c r="P7" s="1"/>
      <c r="Q7" s="1"/>
    </row>
    <row r="8" spans="1:17" ht="20.100000000000001" customHeight="1">
      <c r="A8" s="1022" t="s">
        <v>182</v>
      </c>
      <c r="B8" s="343">
        <v>517181</v>
      </c>
      <c r="C8" s="1004">
        <f>B8/B16*100</f>
        <v>17.692700842794601</v>
      </c>
      <c r="D8" s="343">
        <v>515533</v>
      </c>
      <c r="E8" s="1004">
        <f>D8/D16*100</f>
        <v>17.7940147596305</v>
      </c>
      <c r="F8" s="1019">
        <f t="shared" si="0"/>
        <v>1032714</v>
      </c>
      <c r="G8" s="1005">
        <f>F8/F16*100</f>
        <v>17.743132339431298</v>
      </c>
      <c r="H8" s="1"/>
      <c r="I8" s="1"/>
      <c r="J8" s="1"/>
      <c r="K8" s="1"/>
      <c r="L8" s="1"/>
      <c r="M8" s="1"/>
      <c r="N8" s="1"/>
      <c r="O8" s="1"/>
      <c r="P8" s="1"/>
      <c r="Q8" s="1"/>
    </row>
    <row r="9" spans="1:17" ht="16.5">
      <c r="A9" s="1020" t="s">
        <v>183</v>
      </c>
      <c r="B9" s="340">
        <v>420820</v>
      </c>
      <c r="C9" s="1007">
        <f>B9/B16*100</f>
        <v>14.396202429449</v>
      </c>
      <c r="D9" s="340">
        <v>397758</v>
      </c>
      <c r="E9" s="1007">
        <f>D9/D16*100</f>
        <v>13.728920792192</v>
      </c>
      <c r="F9" s="1021">
        <f t="shared" si="0"/>
        <v>818578</v>
      </c>
      <c r="G9" s="1008">
        <f>F9/F16*100</f>
        <v>14.064046564825301</v>
      </c>
      <c r="H9" s="1"/>
      <c r="I9" s="1"/>
      <c r="J9" s="1"/>
      <c r="K9" s="1"/>
      <c r="L9" s="1"/>
      <c r="M9" s="1"/>
      <c r="N9" s="1"/>
      <c r="O9" s="1"/>
      <c r="P9" s="1"/>
      <c r="Q9" s="1"/>
    </row>
    <row r="10" spans="1:17" ht="15.95" customHeight="1">
      <c r="A10" s="1022" t="s">
        <v>184</v>
      </c>
      <c r="B10" s="343">
        <v>659880</v>
      </c>
      <c r="C10" s="1004">
        <f>B10/B16*100</f>
        <v>22.5744167557264</v>
      </c>
      <c r="D10" s="343">
        <v>623362</v>
      </c>
      <c r="E10" s="1004">
        <f>D10/D16*100</f>
        <v>21.5158149499504</v>
      </c>
      <c r="F10" s="1019">
        <f t="shared" ref="F10:F15" si="1">D10+B10</f>
        <v>1283242</v>
      </c>
      <c r="G10" s="1005">
        <f>F10/F16*100</f>
        <v>22.0474716422131</v>
      </c>
      <c r="H10" s="1"/>
      <c r="I10" s="1"/>
      <c r="J10" s="1"/>
      <c r="K10" s="1"/>
      <c r="L10" s="1"/>
      <c r="M10" s="1"/>
      <c r="N10" s="1"/>
      <c r="O10" s="1"/>
      <c r="P10" s="1"/>
      <c r="Q10" s="1"/>
    </row>
    <row r="11" spans="1:17" ht="16.5">
      <c r="A11" s="1020" t="s">
        <v>185</v>
      </c>
      <c r="B11" s="340">
        <v>8734</v>
      </c>
      <c r="C11" s="1007">
        <f>B11/B16*100</f>
        <v>0.29878910702629902</v>
      </c>
      <c r="D11" s="340">
        <v>22553</v>
      </c>
      <c r="E11" s="1007">
        <f>D11/D16*100</f>
        <v>0.77843399913089295</v>
      </c>
      <c r="F11" s="1021">
        <f t="shared" si="1"/>
        <v>31287</v>
      </c>
      <c r="G11" s="1008">
        <f>F11/F16*100</f>
        <v>0.537544161794831</v>
      </c>
      <c r="H11" s="1"/>
      <c r="I11" s="261"/>
      <c r="J11" s="1"/>
      <c r="K11" s="1"/>
      <c r="L11" s="1"/>
      <c r="M11" s="1"/>
      <c r="N11" s="1"/>
      <c r="O11" s="1"/>
      <c r="P11" s="1"/>
      <c r="Q11" s="1"/>
    </row>
    <row r="12" spans="1:17" ht="15" customHeight="1">
      <c r="A12" s="1022" t="s">
        <v>186</v>
      </c>
      <c r="B12" s="343">
        <v>35755</v>
      </c>
      <c r="C12" s="1004">
        <f>B12/B16*100</f>
        <v>1.2231743212417401</v>
      </c>
      <c r="D12" s="343">
        <v>67034</v>
      </c>
      <c r="E12" s="1004">
        <f>D12/D16*100</f>
        <v>2.3137296456232099</v>
      </c>
      <c r="F12" s="1019">
        <f t="shared" si="1"/>
        <v>102789</v>
      </c>
      <c r="G12" s="1005">
        <f>F12/F16*100</f>
        <v>1.7660250853942201</v>
      </c>
      <c r="H12" s="1"/>
      <c r="I12" s="1"/>
      <c r="J12" s="1"/>
      <c r="K12" s="1"/>
      <c r="L12" s="1"/>
      <c r="M12" s="1"/>
      <c r="N12" s="1"/>
      <c r="O12" s="1"/>
      <c r="P12" s="1"/>
      <c r="Q12" s="1"/>
    </row>
    <row r="13" spans="1:17" ht="16.5">
      <c r="A13" s="1020" t="s">
        <v>187</v>
      </c>
      <c r="B13" s="340">
        <v>136871</v>
      </c>
      <c r="C13" s="1007">
        <f>B13/B16*100</f>
        <v>4.6823407222116504</v>
      </c>
      <c r="D13" s="340">
        <v>217397</v>
      </c>
      <c r="E13" s="1007">
        <f>D13/D16*100</f>
        <v>7.5036232922031996</v>
      </c>
      <c r="F13" s="1021">
        <f t="shared" si="1"/>
        <v>354268</v>
      </c>
      <c r="G13" s="1008">
        <f>F13/F16*100</f>
        <v>6.0867035864969798</v>
      </c>
      <c r="H13" s="1"/>
      <c r="I13" s="1"/>
      <c r="J13" s="1"/>
      <c r="K13" s="1"/>
      <c r="L13" s="1"/>
      <c r="M13" s="1"/>
      <c r="N13" s="1"/>
      <c r="O13" s="1"/>
      <c r="P13" s="1"/>
      <c r="Q13" s="1"/>
    </row>
    <row r="14" spans="1:17" ht="16.5">
      <c r="A14" s="1022" t="s">
        <v>188</v>
      </c>
      <c r="B14" s="343">
        <v>11874</v>
      </c>
      <c r="C14" s="1004">
        <f>B14/B16*100</f>
        <v>0.40620813565723302</v>
      </c>
      <c r="D14" s="343">
        <v>12323</v>
      </c>
      <c r="E14" s="1004">
        <f>D14/D16*100</f>
        <v>0.42533774536824398</v>
      </c>
      <c r="F14" s="1019">
        <f t="shared" si="1"/>
        <v>24197</v>
      </c>
      <c r="G14" s="1005">
        <f>F14/F16*100</f>
        <v>0.41573036989642698</v>
      </c>
      <c r="H14" s="1"/>
      <c r="I14" s="1"/>
      <c r="J14" s="1"/>
      <c r="K14" s="1"/>
      <c r="L14" s="1"/>
      <c r="M14" s="1"/>
      <c r="N14" s="1"/>
      <c r="O14" s="1"/>
      <c r="P14" s="1"/>
      <c r="Q14" s="1"/>
    </row>
    <row r="15" spans="1:17" ht="16.5">
      <c r="A15" s="1023" t="s">
        <v>189</v>
      </c>
      <c r="B15" s="842">
        <v>1002</v>
      </c>
      <c r="C15" s="1024">
        <f>B15/B16*100</f>
        <v>3.42783014930561E-2</v>
      </c>
      <c r="D15" s="842">
        <v>639</v>
      </c>
      <c r="E15" s="1024">
        <f>D15/D16*100</f>
        <v>2.2055572449103899E-2</v>
      </c>
      <c r="F15" s="1025">
        <f t="shared" si="1"/>
        <v>1641</v>
      </c>
      <c r="G15" s="1026">
        <f>F15/F16*100</f>
        <v>2.8194137165765899E-2</v>
      </c>
      <c r="H15" s="1"/>
      <c r="I15" s="1"/>
      <c r="J15" s="1"/>
      <c r="K15" s="1"/>
      <c r="L15" s="1"/>
      <c r="M15" s="1"/>
      <c r="N15" s="1"/>
      <c r="O15" s="1"/>
      <c r="P15" s="1"/>
      <c r="Q15" s="1"/>
    </row>
    <row r="16" spans="1:17" ht="16.5">
      <c r="A16" s="966" t="s">
        <v>81</v>
      </c>
      <c r="B16" s="967">
        <f>SUM(B6:B15)</f>
        <v>2923132</v>
      </c>
      <c r="C16" s="1014">
        <f>B16/B16*100</f>
        <v>100</v>
      </c>
      <c r="D16" s="967">
        <f>SUM(D6:D15)</f>
        <v>2897227</v>
      </c>
      <c r="E16" s="1014">
        <f>D16/D16*100</f>
        <v>100</v>
      </c>
      <c r="F16" s="1027">
        <f>SUM(F6:F15)</f>
        <v>5820359</v>
      </c>
      <c r="G16" s="1028">
        <f>F16/F16*100</f>
        <v>100</v>
      </c>
      <c r="H16" s="1"/>
      <c r="I16" s="1"/>
      <c r="J16" s="1"/>
      <c r="K16" s="1"/>
      <c r="L16" s="1"/>
      <c r="M16" s="1"/>
      <c r="N16" s="1"/>
      <c r="O16" s="1"/>
      <c r="P16" s="1"/>
      <c r="Q16" s="1"/>
    </row>
    <row r="17" spans="1:17" ht="9.9499999999999993" customHeight="1">
      <c r="A17" s="569"/>
      <c r="B17" s="569"/>
      <c r="C17" s="569"/>
      <c r="D17" s="569"/>
      <c r="E17" s="569"/>
      <c r="F17" s="569"/>
      <c r="G17" s="569"/>
      <c r="H17" s="1"/>
      <c r="I17" s="1"/>
      <c r="J17" s="1"/>
      <c r="K17" s="1"/>
      <c r="L17" s="1"/>
      <c r="M17" s="1"/>
      <c r="N17" s="1"/>
      <c r="O17" s="1"/>
      <c r="P17" s="1"/>
      <c r="Q17" s="1"/>
    </row>
    <row r="18" spans="1:17" ht="12" customHeight="1">
      <c r="A18" s="934" t="s">
        <v>26</v>
      </c>
      <c r="B18" s="400"/>
      <c r="C18" s="400"/>
      <c r="D18" s="400"/>
      <c r="E18" s="401"/>
      <c r="F18" s="401"/>
      <c r="G18" s="401"/>
      <c r="H18" s="1"/>
      <c r="I18" s="1"/>
      <c r="J18" s="1"/>
      <c r="K18" s="1"/>
      <c r="L18" s="1"/>
      <c r="M18" s="1"/>
      <c r="N18" s="1"/>
      <c r="O18" s="1"/>
      <c r="P18" s="1"/>
      <c r="Q18" s="1"/>
    </row>
    <row r="19" spans="1:17" ht="16.5">
      <c r="A19" s="1"/>
      <c r="B19" s="1"/>
      <c r="C19" s="1"/>
      <c r="D19" s="1"/>
      <c r="E19" s="1"/>
      <c r="F19" s="1"/>
      <c r="G19" s="1"/>
      <c r="H19" s="1"/>
      <c r="I19" s="1"/>
      <c r="J19" s="1"/>
      <c r="K19" s="1"/>
      <c r="L19" s="1"/>
      <c r="M19" s="1"/>
      <c r="N19" s="1"/>
      <c r="O19" s="1"/>
      <c r="P19" s="1"/>
      <c r="Q19" s="1"/>
    </row>
    <row r="20" spans="1:17" ht="16.5">
      <c r="A20" s="1"/>
      <c r="B20" s="1"/>
      <c r="C20" s="1029"/>
      <c r="D20" s="1029"/>
      <c r="E20" s="1029"/>
      <c r="F20" s="1029"/>
      <c r="G20" s="1029"/>
      <c r="H20" s="1"/>
      <c r="I20" s="1"/>
      <c r="J20" s="1"/>
      <c r="K20" s="1"/>
      <c r="L20" s="1"/>
      <c r="M20" s="1"/>
      <c r="N20" s="1"/>
      <c r="O20" s="1"/>
      <c r="P20" s="1"/>
      <c r="Q20" s="1"/>
    </row>
    <row r="21" spans="1:17" ht="16.5">
      <c r="A21" s="1"/>
      <c r="B21" s="1"/>
      <c r="C21" s="1029"/>
      <c r="D21" s="1029"/>
      <c r="E21" s="1029"/>
      <c r="F21" s="1029"/>
      <c r="G21" s="1029"/>
      <c r="H21" s="1"/>
      <c r="I21" s="1"/>
      <c r="J21" s="1"/>
      <c r="K21" s="1"/>
      <c r="L21" s="1"/>
      <c r="M21" s="1"/>
      <c r="N21" s="1"/>
      <c r="O21" s="1"/>
      <c r="P21" s="1"/>
      <c r="Q21" s="1"/>
    </row>
    <row r="22" spans="1:17" ht="16.5">
      <c r="A22" s="1"/>
      <c r="B22" s="1"/>
      <c r="C22" s="1030"/>
      <c r="D22" s="1030"/>
      <c r="E22" s="1030"/>
      <c r="F22" s="1030"/>
      <c r="G22" s="1030"/>
      <c r="H22" s="1"/>
      <c r="I22" s="1"/>
      <c r="J22" s="1"/>
      <c r="K22" s="1"/>
      <c r="L22" s="1"/>
      <c r="M22" s="1"/>
      <c r="N22" s="1"/>
      <c r="O22" s="1"/>
      <c r="P22" s="1"/>
      <c r="Q22" s="1"/>
    </row>
    <row r="23" spans="1:17" ht="16.5">
      <c r="A23" s="1"/>
      <c r="B23" s="1"/>
      <c r="C23" s="1030"/>
      <c r="D23" s="1030"/>
      <c r="E23" s="1030"/>
      <c r="F23" s="1030"/>
      <c r="G23" s="1030"/>
      <c r="H23" s="1"/>
      <c r="I23" s="1"/>
      <c r="J23" s="1"/>
      <c r="K23" s="1"/>
      <c r="L23" s="1"/>
      <c r="M23" s="1"/>
      <c r="N23" s="1"/>
      <c r="O23" s="1"/>
      <c r="P23" s="1"/>
      <c r="Q23" s="1"/>
    </row>
    <row r="24" spans="1:17" ht="16.5">
      <c r="A24" s="1"/>
      <c r="B24" s="1"/>
      <c r="C24" s="1030"/>
      <c r="D24" s="1030"/>
      <c r="E24" s="1030"/>
      <c r="F24" s="1030"/>
      <c r="G24" s="1030"/>
      <c r="H24" s="1"/>
      <c r="I24" s="1"/>
      <c r="J24" s="1"/>
      <c r="K24" s="1"/>
      <c r="L24" s="1"/>
      <c r="M24" s="1"/>
      <c r="N24" s="1"/>
      <c r="O24" s="1"/>
      <c r="P24" s="1"/>
      <c r="Q24" s="1"/>
    </row>
    <row r="25" spans="1:17" ht="16.5">
      <c r="A25" s="1"/>
      <c r="B25" s="1"/>
      <c r="C25" s="1031"/>
      <c r="D25" s="1031"/>
      <c r="E25" s="1031"/>
      <c r="F25" s="1031"/>
      <c r="G25" s="1031"/>
      <c r="H25" s="1"/>
      <c r="I25" s="1"/>
      <c r="J25" s="1"/>
      <c r="K25" s="1"/>
      <c r="L25" s="1"/>
      <c r="M25" s="1"/>
      <c r="N25" s="1"/>
      <c r="O25" s="1"/>
      <c r="P25" s="1"/>
      <c r="Q25" s="1"/>
    </row>
    <row r="26" spans="1:17" ht="16.5">
      <c r="A26" s="1"/>
      <c r="B26" s="1"/>
      <c r="C26" s="1029"/>
      <c r="D26" s="1029"/>
      <c r="E26" s="1029"/>
      <c r="F26" s="1029"/>
      <c r="G26" s="1029"/>
      <c r="H26" s="1"/>
      <c r="I26" s="1"/>
      <c r="J26" s="1"/>
      <c r="K26" s="1"/>
      <c r="L26" s="1"/>
      <c r="M26" s="1"/>
      <c r="N26" s="1"/>
      <c r="O26" s="1"/>
      <c r="P26" s="1"/>
      <c r="Q26" s="1"/>
    </row>
    <row r="27" spans="1:17" ht="16.5">
      <c r="A27" s="1"/>
      <c r="B27" s="1"/>
      <c r="C27" s="1029"/>
      <c r="D27" s="1029"/>
      <c r="E27" s="1029"/>
      <c r="F27" s="1029"/>
      <c r="G27" s="1029"/>
      <c r="H27" s="1"/>
      <c r="I27" s="1"/>
      <c r="J27" s="1"/>
      <c r="K27" s="1"/>
      <c r="L27" s="1"/>
      <c r="M27" s="1"/>
      <c r="N27" s="1"/>
      <c r="O27" s="1"/>
      <c r="P27" s="1"/>
      <c r="Q27" s="1"/>
    </row>
    <row r="28" spans="1:17" ht="16.5">
      <c r="A28" s="1"/>
      <c r="B28" s="1"/>
      <c r="C28" s="1"/>
      <c r="D28" s="1"/>
      <c r="E28" s="1"/>
      <c r="F28" s="1"/>
      <c r="G28" s="1"/>
      <c r="H28" s="1"/>
      <c r="I28" s="1"/>
      <c r="J28" s="1"/>
      <c r="K28" s="1"/>
      <c r="L28" s="1"/>
      <c r="M28" s="1"/>
      <c r="N28" s="1"/>
      <c r="O28" s="1"/>
      <c r="P28" s="1"/>
      <c r="Q28" s="1"/>
    </row>
    <row r="29" spans="1:17" ht="16.5">
      <c r="A29" s="1"/>
      <c r="B29" s="1"/>
      <c r="C29" s="1"/>
      <c r="D29" s="1"/>
      <c r="E29" s="1"/>
      <c r="F29" s="1"/>
      <c r="G29" s="1"/>
      <c r="H29" s="1"/>
      <c r="I29" s="1"/>
      <c r="J29" s="1"/>
      <c r="K29" s="1"/>
      <c r="L29" s="1"/>
      <c r="M29" s="1"/>
      <c r="N29" s="1"/>
      <c r="O29" s="1"/>
      <c r="P29" s="1"/>
      <c r="Q29" s="1"/>
    </row>
    <row r="30" spans="1:17" ht="16.5">
      <c r="A30" s="1"/>
      <c r="B30" s="1"/>
      <c r="C30" s="1"/>
      <c r="D30" s="1"/>
      <c r="E30" s="1"/>
      <c r="F30" s="1"/>
      <c r="G30" s="1"/>
      <c r="H30" s="1"/>
      <c r="I30" s="1"/>
      <c r="J30" s="1"/>
      <c r="K30" s="1"/>
      <c r="L30" s="1"/>
      <c r="M30" s="1"/>
      <c r="N30" s="1"/>
      <c r="O30" s="1"/>
      <c r="P30" s="1"/>
      <c r="Q30" s="1"/>
    </row>
    <row r="31" spans="1:17" ht="16.5">
      <c r="A31" s="1"/>
      <c r="B31" s="1"/>
      <c r="C31" s="1"/>
      <c r="D31" s="1"/>
      <c r="E31" s="1"/>
      <c r="F31" s="1"/>
      <c r="G31" s="1"/>
      <c r="H31" s="1"/>
      <c r="I31" s="1"/>
      <c r="J31" s="1"/>
      <c r="K31" s="1"/>
      <c r="L31" s="1"/>
      <c r="M31" s="1"/>
      <c r="N31" s="1"/>
      <c r="O31" s="1"/>
      <c r="P31" s="1"/>
      <c r="Q31" s="1"/>
    </row>
    <row r="32" spans="1:17" ht="16.5">
      <c r="A32" s="1"/>
      <c r="B32" s="1"/>
      <c r="C32" s="1"/>
      <c r="D32" s="1"/>
      <c r="E32" s="1"/>
      <c r="F32" s="1"/>
      <c r="G32" s="1"/>
      <c r="H32" s="1"/>
      <c r="I32" s="1"/>
      <c r="J32" s="1"/>
      <c r="K32" s="1"/>
      <c r="L32" s="1"/>
      <c r="M32" s="1"/>
      <c r="N32" s="1"/>
      <c r="O32" s="1"/>
      <c r="P32" s="1"/>
      <c r="Q32" s="1"/>
    </row>
    <row r="33" spans="1:17" ht="16.5">
      <c r="A33" s="1"/>
      <c r="B33" s="1"/>
      <c r="C33" s="1"/>
      <c r="D33" s="1"/>
      <c r="E33" s="1"/>
      <c r="F33" s="1"/>
      <c r="G33" s="1"/>
      <c r="H33" s="1"/>
      <c r="I33" s="1"/>
      <c r="J33" s="1"/>
      <c r="K33" s="1"/>
      <c r="L33" s="1"/>
      <c r="M33" s="1"/>
      <c r="N33" s="1"/>
      <c r="O33" s="1"/>
      <c r="P33" s="1"/>
      <c r="Q33" s="1"/>
    </row>
    <row r="34" spans="1:17" ht="16.5">
      <c r="A34" s="1"/>
      <c r="B34" s="1"/>
      <c r="C34" s="1"/>
      <c r="D34" s="1"/>
      <c r="E34" s="1"/>
      <c r="F34" s="1"/>
      <c r="G34" s="1"/>
      <c r="H34" s="1"/>
      <c r="I34" s="1"/>
      <c r="J34" s="1"/>
      <c r="K34" s="1"/>
      <c r="L34" s="1"/>
      <c r="M34" s="1"/>
      <c r="N34" s="1"/>
      <c r="O34" s="1"/>
      <c r="P34" s="1"/>
      <c r="Q34" s="1"/>
    </row>
    <row r="35" spans="1:17" ht="16.5">
      <c r="A35" s="1"/>
      <c r="B35" s="1"/>
      <c r="C35" s="1"/>
      <c r="D35" s="1"/>
      <c r="E35" s="1"/>
      <c r="F35" s="1"/>
      <c r="G35" s="1"/>
      <c r="H35" s="1"/>
      <c r="I35" s="1"/>
      <c r="J35" s="1"/>
      <c r="K35" s="1"/>
      <c r="L35" s="1"/>
      <c r="M35" s="1"/>
      <c r="N35" s="1"/>
      <c r="O35" s="1"/>
      <c r="P35" s="1"/>
      <c r="Q35" s="1"/>
    </row>
    <row r="36" spans="1:17" ht="16.5">
      <c r="A36" s="1"/>
      <c r="B36" s="1"/>
      <c r="C36" s="1"/>
      <c r="D36" s="1"/>
      <c r="E36" s="1"/>
      <c r="F36" s="1"/>
      <c r="G36" s="1"/>
      <c r="H36" s="1"/>
      <c r="I36" s="1"/>
      <c r="J36" s="1"/>
      <c r="K36" s="1"/>
      <c r="L36" s="1"/>
      <c r="M36" s="1"/>
      <c r="N36" s="1"/>
      <c r="O36" s="1"/>
      <c r="P36" s="1"/>
      <c r="Q36" s="1"/>
    </row>
    <row r="37" spans="1:17" ht="16.5">
      <c r="A37" s="1"/>
      <c r="B37" s="1"/>
      <c r="C37" s="1"/>
      <c r="D37" s="1"/>
      <c r="E37" s="1"/>
      <c r="F37" s="1"/>
      <c r="G37" s="1"/>
      <c r="H37" s="1"/>
      <c r="I37" s="1"/>
      <c r="J37" s="1"/>
      <c r="K37" s="1"/>
      <c r="L37" s="1"/>
      <c r="M37" s="1"/>
      <c r="N37" s="1"/>
      <c r="O37" s="1"/>
      <c r="P37" s="1"/>
      <c r="Q37" s="1"/>
    </row>
    <row r="38" spans="1:17" ht="16.5">
      <c r="A38" s="1"/>
      <c r="B38" s="1"/>
      <c r="C38" s="1"/>
      <c r="D38" s="1"/>
      <c r="E38" s="1"/>
      <c r="F38" s="1"/>
      <c r="G38" s="1"/>
      <c r="H38" s="1"/>
      <c r="I38" s="1"/>
      <c r="J38" s="1"/>
      <c r="K38" s="1"/>
      <c r="L38" s="1"/>
      <c r="M38" s="1"/>
      <c r="N38" s="1"/>
      <c r="O38" s="1"/>
      <c r="P38" s="1"/>
      <c r="Q38" s="1"/>
    </row>
    <row r="39" spans="1:17" ht="16.5">
      <c r="A39" s="1"/>
      <c r="B39" s="1"/>
      <c r="C39" s="1"/>
      <c r="D39" s="1"/>
      <c r="E39" s="1"/>
      <c r="F39" s="1"/>
      <c r="G39" s="1"/>
      <c r="H39" s="1"/>
      <c r="I39" s="1"/>
      <c r="J39" s="1"/>
      <c r="K39" s="1"/>
      <c r="L39" s="1"/>
      <c r="M39" s="1"/>
      <c r="N39" s="1"/>
      <c r="O39" s="1"/>
      <c r="P39" s="1"/>
      <c r="Q39" s="1"/>
    </row>
    <row r="40" spans="1:17" ht="16.5">
      <c r="A40" s="1"/>
      <c r="B40" s="1"/>
      <c r="C40" s="1"/>
      <c r="D40" s="1"/>
      <c r="E40" s="1"/>
      <c r="F40" s="1"/>
      <c r="G40" s="1"/>
      <c r="H40" s="1"/>
      <c r="I40" s="1"/>
      <c r="J40" s="1"/>
      <c r="K40" s="1"/>
      <c r="L40" s="1"/>
      <c r="M40" s="1"/>
      <c r="N40" s="1"/>
      <c r="O40" s="1"/>
      <c r="P40" s="1"/>
      <c r="Q40" s="1"/>
    </row>
    <row r="41" spans="1:17" ht="16.5">
      <c r="A41" s="1"/>
      <c r="B41" s="1"/>
      <c r="C41" s="1"/>
      <c r="D41" s="1"/>
      <c r="E41" s="1"/>
      <c r="F41" s="1"/>
      <c r="G41" s="1"/>
      <c r="H41" s="1"/>
      <c r="I41" s="1"/>
      <c r="J41" s="1"/>
      <c r="K41" s="1"/>
      <c r="L41" s="1"/>
      <c r="M41" s="1"/>
      <c r="N41" s="1"/>
      <c r="O41" s="1"/>
      <c r="P41" s="1"/>
      <c r="Q41" s="1"/>
    </row>
    <row r="42" spans="1:17" ht="16.5">
      <c r="A42" s="1"/>
      <c r="B42" s="1"/>
      <c r="C42" s="1"/>
      <c r="D42" s="1"/>
      <c r="E42" s="1"/>
      <c r="F42" s="1"/>
      <c r="G42" s="1"/>
      <c r="H42" s="1"/>
      <c r="I42" s="1"/>
      <c r="J42" s="1"/>
      <c r="K42" s="1"/>
      <c r="L42" s="1"/>
      <c r="M42" s="1"/>
      <c r="N42" s="1"/>
      <c r="O42" s="1"/>
      <c r="P42" s="1"/>
      <c r="Q42" s="1"/>
    </row>
    <row r="43" spans="1:17" ht="16.5">
      <c r="A43" s="1"/>
      <c r="B43" s="1"/>
      <c r="C43" s="1"/>
      <c r="D43" s="1"/>
      <c r="E43" s="1"/>
      <c r="F43" s="1"/>
      <c r="G43" s="1"/>
      <c r="H43" s="1"/>
      <c r="I43" s="1"/>
      <c r="J43" s="1"/>
      <c r="K43" s="1"/>
      <c r="L43" s="1"/>
      <c r="M43" s="1"/>
      <c r="N43" s="1"/>
      <c r="O43" s="1"/>
      <c r="P43" s="1"/>
      <c r="Q43" s="1"/>
    </row>
    <row r="44" spans="1:17" ht="16.5">
      <c r="A44" s="1"/>
      <c r="B44" s="1"/>
      <c r="C44" s="1"/>
      <c r="D44" s="1"/>
      <c r="E44" s="1"/>
      <c r="F44" s="1"/>
      <c r="G44" s="1"/>
      <c r="H44" s="1"/>
      <c r="I44" s="1"/>
      <c r="J44" s="1"/>
      <c r="K44" s="1"/>
      <c r="L44" s="1"/>
      <c r="M44" s="1"/>
      <c r="N44" s="1"/>
      <c r="O44" s="1"/>
      <c r="P44" s="1"/>
      <c r="Q44" s="1"/>
    </row>
    <row r="45" spans="1:17" ht="16.5">
      <c r="A45" s="1"/>
      <c r="B45" s="1"/>
      <c r="C45" s="1"/>
      <c r="D45" s="1"/>
      <c r="E45" s="1"/>
      <c r="F45" s="1"/>
      <c r="G45" s="1"/>
      <c r="H45" s="1"/>
      <c r="I45" s="1"/>
      <c r="J45" s="1"/>
      <c r="K45" s="1"/>
      <c r="L45" s="1"/>
      <c r="M45" s="1"/>
      <c r="N45" s="1"/>
      <c r="O45" s="1"/>
      <c r="P45" s="1"/>
      <c r="Q45" s="1"/>
    </row>
    <row r="46" spans="1:17" ht="16.5">
      <c r="A46" s="1"/>
      <c r="B46" s="1"/>
      <c r="C46" s="1"/>
      <c r="D46" s="1"/>
      <c r="E46" s="1"/>
      <c r="F46" s="1"/>
      <c r="G46" s="1"/>
      <c r="H46" s="1"/>
      <c r="I46" s="1"/>
      <c r="J46" s="1"/>
      <c r="K46" s="1"/>
      <c r="L46" s="1"/>
      <c r="M46" s="1"/>
      <c r="N46" s="1"/>
      <c r="O46" s="1"/>
      <c r="P46" s="1"/>
      <c r="Q46" s="1"/>
    </row>
    <row r="47" spans="1:17" ht="16.5">
      <c r="A47" s="1"/>
      <c r="B47" s="1"/>
      <c r="C47" s="1"/>
      <c r="D47" s="1"/>
      <c r="E47" s="1"/>
      <c r="F47" s="1"/>
      <c r="G47" s="1"/>
      <c r="H47" s="1"/>
      <c r="I47" s="1"/>
      <c r="J47" s="1"/>
      <c r="K47" s="1"/>
      <c r="L47" s="1"/>
      <c r="M47" s="1"/>
      <c r="N47" s="1"/>
      <c r="O47" s="1"/>
      <c r="P47" s="1"/>
      <c r="Q47" s="1"/>
    </row>
    <row r="48" spans="1:17" ht="16.5">
      <c r="A48" s="1"/>
      <c r="B48" s="1"/>
      <c r="C48" s="1"/>
      <c r="D48" s="1"/>
      <c r="E48" s="1"/>
      <c r="F48" s="1"/>
      <c r="G48" s="1"/>
      <c r="H48" s="1"/>
      <c r="I48" s="1"/>
      <c r="J48" s="1"/>
      <c r="K48" s="1"/>
      <c r="L48" s="1"/>
      <c r="M48" s="1"/>
      <c r="N48" s="1"/>
      <c r="O48" s="1"/>
      <c r="P48" s="1"/>
      <c r="Q48" s="1"/>
    </row>
    <row r="49" spans="1:17" ht="16.5">
      <c r="A49" s="1"/>
      <c r="B49" s="1"/>
      <c r="C49" s="1"/>
      <c r="D49" s="1"/>
      <c r="E49" s="1"/>
      <c r="F49" s="1"/>
      <c r="G49" s="1"/>
      <c r="H49" s="1"/>
      <c r="I49" s="1"/>
      <c r="J49" s="1"/>
      <c r="K49" s="1"/>
      <c r="L49" s="1"/>
      <c r="M49" s="1"/>
      <c r="N49" s="1"/>
      <c r="O49" s="1"/>
      <c r="P49" s="1"/>
      <c r="Q49" s="1"/>
    </row>
    <row r="50" spans="1:17" ht="16.5">
      <c r="A50" s="1"/>
      <c r="B50" s="1"/>
      <c r="C50" s="1"/>
      <c r="D50" s="1"/>
      <c r="E50" s="1"/>
      <c r="F50" s="1"/>
      <c r="G50" s="1"/>
      <c r="H50" s="1"/>
      <c r="I50" s="1"/>
      <c r="J50" s="1"/>
      <c r="K50" s="1"/>
      <c r="L50" s="1"/>
      <c r="M50" s="1"/>
      <c r="N50" s="1"/>
      <c r="O50" s="1"/>
      <c r="P50" s="1"/>
      <c r="Q50" s="1"/>
    </row>
    <row r="51" spans="1:17" ht="16.5">
      <c r="A51" s="1"/>
      <c r="B51" s="1"/>
      <c r="C51" s="1"/>
      <c r="D51" s="1"/>
      <c r="E51" s="1"/>
      <c r="F51" s="1"/>
      <c r="G51" s="1"/>
      <c r="H51" s="1"/>
      <c r="I51" s="1"/>
      <c r="J51" s="1"/>
      <c r="K51" s="1"/>
      <c r="L51" s="1"/>
      <c r="M51" s="1"/>
      <c r="N51" s="1"/>
      <c r="O51" s="1"/>
      <c r="P51" s="1"/>
      <c r="Q51" s="1"/>
    </row>
    <row r="52" spans="1:17" ht="16.5">
      <c r="A52" s="1"/>
      <c r="B52" s="1"/>
      <c r="C52" s="1"/>
      <c r="D52" s="1"/>
      <c r="E52" s="1"/>
      <c r="F52" s="1"/>
      <c r="G52" s="1"/>
      <c r="H52" s="1"/>
      <c r="I52" s="1"/>
      <c r="J52" s="1"/>
      <c r="K52" s="1"/>
      <c r="L52" s="1"/>
      <c r="M52" s="1"/>
      <c r="N52" s="1"/>
      <c r="O52" s="1"/>
      <c r="P52" s="1"/>
      <c r="Q52" s="1"/>
    </row>
    <row r="53" spans="1:17" ht="16.5">
      <c r="A53" s="1"/>
      <c r="B53" s="1"/>
      <c r="C53" s="1"/>
      <c r="D53" s="1"/>
      <c r="E53" s="1"/>
      <c r="F53" s="1"/>
      <c r="G53" s="1"/>
      <c r="H53" s="1"/>
      <c r="I53" s="1"/>
      <c r="J53" s="1"/>
      <c r="K53" s="1"/>
      <c r="L53" s="1"/>
      <c r="M53" s="1"/>
      <c r="N53" s="1"/>
      <c r="O53" s="1"/>
      <c r="P53" s="1"/>
      <c r="Q53" s="1"/>
    </row>
    <row r="54" spans="1:17" ht="16.5">
      <c r="A54" s="1"/>
      <c r="B54" s="1"/>
      <c r="C54" s="1"/>
      <c r="D54" s="1"/>
      <c r="E54" s="1"/>
      <c r="F54" s="1"/>
      <c r="G54" s="1"/>
      <c r="H54" s="1"/>
      <c r="I54" s="1"/>
      <c r="J54" s="1"/>
      <c r="K54" s="1"/>
      <c r="L54" s="1"/>
      <c r="M54" s="1"/>
      <c r="N54" s="1"/>
      <c r="O54" s="1"/>
      <c r="P54" s="1"/>
      <c r="Q54" s="1"/>
    </row>
    <row r="55" spans="1:17" ht="16.5">
      <c r="A55" s="1"/>
      <c r="B55" s="1"/>
      <c r="C55" s="1"/>
      <c r="D55" s="1"/>
      <c r="E55" s="1"/>
      <c r="F55" s="1"/>
      <c r="G55" s="1"/>
      <c r="H55" s="1"/>
      <c r="I55" s="1"/>
      <c r="J55" s="1"/>
      <c r="K55" s="1"/>
      <c r="L55" s="1"/>
      <c r="M55" s="1"/>
      <c r="N55" s="1"/>
      <c r="O55" s="1"/>
      <c r="P55" s="1"/>
      <c r="Q55" s="1"/>
    </row>
    <row r="56" spans="1:17" ht="16.5">
      <c r="A56" s="1"/>
      <c r="B56" s="1"/>
      <c r="C56" s="1"/>
      <c r="D56" s="1"/>
      <c r="E56" s="1"/>
      <c r="F56" s="1"/>
      <c r="G56" s="1"/>
      <c r="H56" s="1"/>
      <c r="I56" s="1"/>
      <c r="J56" s="1"/>
      <c r="K56" s="1"/>
      <c r="L56" s="1"/>
      <c r="M56" s="1"/>
      <c r="N56" s="1"/>
      <c r="O56" s="1"/>
      <c r="P56" s="1"/>
      <c r="Q56" s="1"/>
    </row>
    <row r="57" spans="1:17" ht="16.5">
      <c r="A57" s="1"/>
      <c r="B57" s="1"/>
      <c r="C57" s="1"/>
      <c r="D57" s="1"/>
      <c r="E57" s="1"/>
      <c r="F57" s="1"/>
      <c r="G57" s="1"/>
      <c r="H57" s="1"/>
      <c r="I57" s="1"/>
      <c r="J57" s="1"/>
      <c r="K57" s="1"/>
      <c r="L57" s="1"/>
      <c r="M57" s="1"/>
      <c r="N57" s="1"/>
      <c r="O57" s="1"/>
      <c r="P57" s="1"/>
      <c r="Q57" s="1"/>
    </row>
    <row r="58" spans="1:17" ht="16.5">
      <c r="A58" s="1"/>
      <c r="B58" s="1"/>
      <c r="C58" s="1"/>
      <c r="D58" s="1"/>
      <c r="E58" s="1"/>
      <c r="F58" s="1"/>
      <c r="G58" s="1"/>
      <c r="H58" s="1"/>
      <c r="I58" s="1"/>
      <c r="J58" s="1"/>
      <c r="K58" s="1"/>
      <c r="L58" s="1"/>
      <c r="M58" s="1"/>
      <c r="N58" s="1"/>
      <c r="O58" s="1"/>
      <c r="P58" s="1"/>
      <c r="Q58" s="1"/>
    </row>
    <row r="59" spans="1:17" ht="16.5">
      <c r="A59" s="1"/>
      <c r="B59" s="1"/>
      <c r="C59" s="1"/>
      <c r="D59" s="1"/>
      <c r="E59" s="1"/>
      <c r="F59" s="1"/>
      <c r="G59" s="1"/>
      <c r="H59" s="1"/>
      <c r="I59" s="1"/>
      <c r="J59" s="1"/>
      <c r="K59" s="1"/>
      <c r="L59" s="1"/>
      <c r="M59" s="1"/>
      <c r="N59" s="1"/>
      <c r="O59" s="1"/>
      <c r="P59" s="1"/>
      <c r="Q59" s="1"/>
    </row>
    <row r="60" spans="1:17" ht="16.5">
      <c r="A60" s="1"/>
      <c r="B60" s="1"/>
      <c r="C60" s="1"/>
      <c r="D60" s="1"/>
      <c r="E60" s="1"/>
      <c r="F60" s="1"/>
      <c r="G60" s="1"/>
      <c r="H60" s="1"/>
      <c r="I60" s="1"/>
      <c r="J60" s="1"/>
      <c r="K60" s="1"/>
      <c r="L60" s="1"/>
      <c r="M60" s="1"/>
      <c r="N60" s="1"/>
      <c r="O60" s="1"/>
      <c r="P60" s="1"/>
      <c r="Q60" s="1"/>
    </row>
    <row r="61" spans="1:17" ht="16.5">
      <c r="A61" s="1"/>
      <c r="B61" s="1"/>
      <c r="C61" s="1"/>
      <c r="D61" s="1"/>
      <c r="E61" s="1"/>
      <c r="F61" s="1"/>
      <c r="G61" s="1"/>
      <c r="H61" s="1"/>
      <c r="I61" s="1"/>
      <c r="J61" s="1"/>
      <c r="K61" s="1"/>
      <c r="L61" s="1"/>
      <c r="M61" s="1"/>
      <c r="N61" s="1"/>
      <c r="O61" s="1"/>
      <c r="P61" s="1"/>
      <c r="Q61" s="1"/>
    </row>
    <row r="62" spans="1:17" ht="16.5">
      <c r="A62" s="1"/>
      <c r="B62" s="1"/>
      <c r="C62" s="1"/>
      <c r="D62" s="1"/>
      <c r="E62" s="1"/>
      <c r="F62" s="1"/>
      <c r="G62" s="1"/>
      <c r="H62" s="1"/>
      <c r="I62" s="1"/>
      <c r="J62" s="1"/>
      <c r="K62" s="1"/>
      <c r="L62" s="1"/>
      <c r="M62" s="1"/>
      <c r="N62" s="1"/>
      <c r="O62" s="1"/>
      <c r="P62" s="1"/>
      <c r="Q62" s="1"/>
    </row>
    <row r="63" spans="1:17" ht="16.5">
      <c r="A63" s="1"/>
      <c r="B63" s="1"/>
      <c r="C63" s="1"/>
      <c r="D63" s="1"/>
      <c r="E63" s="1"/>
      <c r="F63" s="1"/>
      <c r="G63" s="1"/>
      <c r="H63" s="1"/>
      <c r="I63" s="1"/>
      <c r="J63" s="1"/>
      <c r="K63" s="1"/>
      <c r="L63" s="1"/>
      <c r="M63" s="1"/>
      <c r="N63" s="1"/>
      <c r="O63" s="1"/>
      <c r="P63" s="1"/>
      <c r="Q63" s="1"/>
    </row>
    <row r="64" spans="1:17" ht="16.5">
      <c r="A64" s="1"/>
      <c r="B64" s="1"/>
      <c r="C64" s="1"/>
      <c r="D64" s="1"/>
      <c r="E64" s="1"/>
      <c r="F64" s="1"/>
      <c r="G64" s="1"/>
      <c r="H64" s="1"/>
      <c r="I64" s="1"/>
      <c r="J64" s="1"/>
      <c r="K64" s="1"/>
      <c r="L64" s="1"/>
      <c r="M64" s="1"/>
      <c r="N64" s="1"/>
      <c r="O64" s="1"/>
      <c r="P64" s="1"/>
      <c r="Q64" s="1"/>
    </row>
    <row r="65" spans="1:17" ht="16.5">
      <c r="A65" s="1"/>
      <c r="B65" s="1"/>
      <c r="C65" s="1"/>
      <c r="D65" s="1"/>
      <c r="E65" s="1"/>
      <c r="F65" s="1"/>
      <c r="G65" s="1"/>
      <c r="H65" s="1"/>
      <c r="I65" s="1"/>
      <c r="J65" s="1"/>
      <c r="K65" s="1"/>
      <c r="L65" s="1"/>
      <c r="M65" s="1"/>
      <c r="N65" s="1"/>
      <c r="O65" s="1"/>
      <c r="P65" s="1"/>
      <c r="Q65" s="1"/>
    </row>
    <row r="66" spans="1:17" ht="16.5">
      <c r="A66" s="1"/>
      <c r="B66" s="1"/>
      <c r="C66" s="1"/>
      <c r="D66" s="1"/>
      <c r="E66" s="1"/>
      <c r="F66" s="1"/>
      <c r="G66" s="1"/>
      <c r="H66" s="1"/>
      <c r="I66" s="1"/>
      <c r="J66" s="1"/>
      <c r="K66" s="1"/>
      <c r="L66" s="1"/>
      <c r="M66" s="1"/>
      <c r="N66" s="1"/>
      <c r="O66" s="1"/>
      <c r="P66" s="1"/>
      <c r="Q66" s="1"/>
    </row>
    <row r="67" spans="1:17" ht="16.5">
      <c r="A67" s="1"/>
      <c r="B67" s="1"/>
      <c r="C67" s="1"/>
      <c r="D67" s="1"/>
      <c r="E67" s="1"/>
      <c r="F67" s="1"/>
      <c r="G67" s="1"/>
      <c r="H67" s="1"/>
      <c r="I67" s="1"/>
      <c r="J67" s="1"/>
      <c r="K67" s="1"/>
      <c r="L67" s="1"/>
      <c r="M67" s="1"/>
      <c r="N67" s="1"/>
      <c r="O67" s="1"/>
      <c r="P67" s="1"/>
      <c r="Q67" s="1"/>
    </row>
    <row r="68" spans="1:17" ht="16.5">
      <c r="A68" s="1"/>
      <c r="B68" s="1"/>
      <c r="C68" s="1"/>
      <c r="D68" s="1"/>
      <c r="E68" s="1"/>
      <c r="F68" s="1"/>
      <c r="G68" s="1"/>
      <c r="H68" s="1"/>
      <c r="I68" s="1"/>
      <c r="J68" s="1"/>
      <c r="K68" s="1"/>
      <c r="L68" s="1"/>
      <c r="M68" s="1"/>
      <c r="N68" s="1"/>
      <c r="O68" s="1"/>
      <c r="P68" s="1"/>
      <c r="Q68" s="1"/>
    </row>
    <row r="69" spans="1:17" ht="16.5">
      <c r="A69" s="1"/>
      <c r="B69" s="1"/>
      <c r="C69" s="1"/>
      <c r="D69" s="1"/>
      <c r="E69" s="1"/>
      <c r="F69" s="1"/>
      <c r="G69" s="1"/>
      <c r="H69" s="1"/>
      <c r="I69" s="1"/>
      <c r="J69" s="1"/>
      <c r="K69" s="1"/>
      <c r="L69" s="1"/>
      <c r="M69" s="1"/>
      <c r="N69" s="1"/>
      <c r="O69" s="1"/>
      <c r="P69" s="1"/>
      <c r="Q69" s="1"/>
    </row>
    <row r="70" spans="1:17" ht="16.5">
      <c r="A70" s="1"/>
      <c r="B70" s="1"/>
      <c r="C70" s="1"/>
      <c r="D70" s="1"/>
      <c r="E70" s="1"/>
      <c r="F70" s="1"/>
      <c r="G70" s="1"/>
      <c r="H70" s="1"/>
      <c r="I70" s="1"/>
      <c r="J70" s="1"/>
      <c r="K70" s="1"/>
      <c r="L70" s="1"/>
      <c r="M70" s="1"/>
      <c r="N70" s="1"/>
      <c r="O70" s="1"/>
      <c r="P70" s="1"/>
      <c r="Q70" s="1"/>
    </row>
    <row r="71" spans="1:17" ht="16.5">
      <c r="A71" s="1"/>
      <c r="B71" s="1"/>
      <c r="C71" s="1"/>
      <c r="D71" s="1"/>
      <c r="E71" s="1"/>
      <c r="F71" s="1"/>
      <c r="G71" s="1"/>
      <c r="H71" s="1"/>
      <c r="I71" s="1"/>
      <c r="J71" s="1"/>
      <c r="K71" s="1"/>
      <c r="L71" s="1"/>
      <c r="M71" s="1"/>
      <c r="N71" s="1"/>
      <c r="O71" s="1"/>
      <c r="P71" s="1"/>
      <c r="Q71" s="1"/>
    </row>
    <row r="72" spans="1:17" ht="16.5">
      <c r="A72" s="1"/>
      <c r="B72" s="1"/>
      <c r="C72" s="1"/>
      <c r="D72" s="1"/>
      <c r="E72" s="1"/>
      <c r="F72" s="1"/>
      <c r="G72" s="1"/>
      <c r="H72" s="1"/>
      <c r="I72" s="1"/>
      <c r="J72" s="1"/>
      <c r="K72" s="1"/>
      <c r="L72" s="1"/>
      <c r="M72" s="1"/>
      <c r="N72" s="1"/>
      <c r="O72" s="1"/>
      <c r="P72" s="1"/>
      <c r="Q72" s="1"/>
    </row>
    <row r="73" spans="1:17" ht="16.5">
      <c r="A73" s="1"/>
      <c r="B73" s="1"/>
      <c r="C73" s="1"/>
      <c r="D73" s="1"/>
      <c r="E73" s="1"/>
      <c r="F73" s="1"/>
      <c r="G73" s="1"/>
      <c r="H73" s="1"/>
      <c r="I73" s="1"/>
      <c r="J73" s="1"/>
      <c r="K73" s="1"/>
      <c r="L73" s="1"/>
      <c r="M73" s="1"/>
      <c r="N73" s="1"/>
      <c r="O73" s="1"/>
      <c r="P73" s="1"/>
      <c r="Q73" s="1"/>
    </row>
    <row r="74" spans="1:17" ht="16.5">
      <c r="A74" s="1"/>
      <c r="B74" s="1"/>
      <c r="C74" s="1"/>
      <c r="D74" s="1"/>
      <c r="E74" s="1"/>
      <c r="F74" s="1"/>
      <c r="G74" s="1"/>
      <c r="H74" s="1"/>
      <c r="I74" s="1"/>
      <c r="J74" s="1"/>
      <c r="K74" s="1"/>
      <c r="L74" s="1"/>
      <c r="M74" s="1"/>
      <c r="N74" s="1"/>
      <c r="O74" s="1"/>
      <c r="P74" s="1"/>
      <c r="Q74" s="1"/>
    </row>
    <row r="75" spans="1:17" ht="16.5">
      <c r="A75" s="1"/>
      <c r="B75" s="1"/>
      <c r="C75" s="1"/>
      <c r="D75" s="1"/>
      <c r="E75" s="1"/>
      <c r="F75" s="1"/>
      <c r="G75" s="1"/>
      <c r="H75" s="1"/>
      <c r="I75" s="1"/>
      <c r="J75" s="1"/>
      <c r="K75" s="1"/>
      <c r="L75" s="1"/>
      <c r="M75" s="1"/>
      <c r="N75" s="1"/>
      <c r="O75" s="1"/>
      <c r="P75" s="1"/>
      <c r="Q75" s="1"/>
    </row>
    <row r="76" spans="1:17" ht="16.5">
      <c r="A76" s="1"/>
      <c r="B76" s="1"/>
      <c r="C76" s="1"/>
      <c r="D76" s="1"/>
      <c r="E76" s="1"/>
      <c r="F76" s="1"/>
      <c r="G76" s="1"/>
      <c r="H76" s="1"/>
      <c r="I76" s="1"/>
      <c r="J76" s="1"/>
      <c r="K76" s="1"/>
      <c r="L76" s="1"/>
      <c r="M76" s="1"/>
      <c r="N76" s="1"/>
      <c r="O76" s="1"/>
      <c r="P76" s="1"/>
      <c r="Q76" s="1"/>
    </row>
    <row r="77" spans="1:17" ht="16.5">
      <c r="A77" s="1"/>
      <c r="B77" s="1"/>
      <c r="C77" s="1"/>
      <c r="D77" s="1"/>
      <c r="E77" s="1"/>
      <c r="F77" s="1"/>
      <c r="G77" s="1"/>
      <c r="H77" s="1"/>
      <c r="I77" s="1"/>
      <c r="J77" s="1"/>
      <c r="K77" s="1"/>
      <c r="L77" s="1"/>
      <c r="M77" s="1"/>
      <c r="N77" s="1"/>
      <c r="O77" s="1"/>
      <c r="P77" s="1"/>
      <c r="Q77" s="1"/>
    </row>
    <row r="78" spans="1:17" ht="16.5">
      <c r="A78" s="1"/>
      <c r="B78" s="1"/>
      <c r="C78" s="1"/>
      <c r="D78" s="1"/>
      <c r="E78" s="1"/>
      <c r="F78" s="1"/>
      <c r="G78" s="1"/>
      <c r="H78" s="1"/>
      <c r="I78" s="1"/>
      <c r="J78" s="1"/>
      <c r="K78" s="1"/>
      <c r="L78" s="1"/>
      <c r="M78" s="1"/>
      <c r="N78" s="1"/>
      <c r="O78" s="1"/>
      <c r="P78" s="1"/>
      <c r="Q78" s="1"/>
    </row>
    <row r="79" spans="1:17" ht="16.5">
      <c r="A79" s="1"/>
      <c r="B79" s="1"/>
      <c r="C79" s="1"/>
      <c r="D79" s="1"/>
      <c r="E79" s="1"/>
      <c r="F79" s="1"/>
      <c r="G79" s="1"/>
      <c r="H79" s="1"/>
      <c r="I79" s="1"/>
      <c r="J79" s="1"/>
      <c r="K79" s="1"/>
      <c r="L79" s="1"/>
      <c r="M79" s="1"/>
      <c r="N79" s="1"/>
      <c r="O79" s="1"/>
      <c r="P79" s="1"/>
      <c r="Q79" s="1"/>
    </row>
    <row r="80" spans="1:17" ht="16.5">
      <c r="A80" s="1"/>
      <c r="B80" s="1"/>
      <c r="C80" s="1"/>
      <c r="D80" s="1"/>
      <c r="E80" s="1"/>
      <c r="F80" s="1"/>
      <c r="G80" s="1"/>
      <c r="H80" s="1"/>
      <c r="I80" s="1"/>
      <c r="J80" s="1"/>
      <c r="K80" s="1"/>
      <c r="L80" s="1"/>
      <c r="M80" s="1"/>
      <c r="N80" s="1"/>
      <c r="O80" s="1"/>
      <c r="P80" s="1"/>
      <c r="Q80" s="1"/>
    </row>
    <row r="81" spans="1:17" ht="16.5">
      <c r="A81" s="1"/>
      <c r="B81" s="1"/>
      <c r="C81" s="1"/>
      <c r="D81" s="1"/>
      <c r="E81" s="1"/>
      <c r="F81" s="1"/>
      <c r="G81" s="1"/>
      <c r="H81" s="1"/>
      <c r="I81" s="1"/>
      <c r="J81" s="1"/>
      <c r="K81" s="1"/>
      <c r="L81" s="1"/>
      <c r="M81" s="1"/>
      <c r="N81" s="1"/>
      <c r="O81" s="1"/>
      <c r="P81" s="1"/>
      <c r="Q81" s="1"/>
    </row>
    <row r="82" spans="1:17" ht="16.5">
      <c r="A82" s="1"/>
      <c r="B82" s="1"/>
      <c r="C82" s="1"/>
      <c r="D82" s="1"/>
      <c r="E82" s="1"/>
      <c r="F82" s="1"/>
      <c r="G82" s="1"/>
      <c r="H82" s="1"/>
      <c r="I82" s="1"/>
      <c r="J82" s="1"/>
      <c r="K82" s="1"/>
      <c r="L82" s="1"/>
      <c r="M82" s="1"/>
      <c r="N82" s="1"/>
      <c r="O82" s="1"/>
      <c r="P82" s="1"/>
      <c r="Q82" s="1"/>
    </row>
    <row r="83" spans="1:17" ht="16.5">
      <c r="A83" s="1"/>
      <c r="B83" s="1"/>
      <c r="C83" s="1"/>
      <c r="D83" s="1"/>
      <c r="E83" s="1"/>
      <c r="F83" s="1"/>
      <c r="G83" s="1"/>
      <c r="H83" s="1"/>
      <c r="I83" s="1"/>
      <c r="J83" s="1"/>
      <c r="K83" s="1"/>
      <c r="L83" s="1"/>
      <c r="M83" s="1"/>
      <c r="N83" s="1"/>
      <c r="O83" s="1"/>
      <c r="P83" s="1"/>
      <c r="Q83" s="1"/>
    </row>
    <row r="84" spans="1:17" ht="16.5">
      <c r="A84" s="1"/>
      <c r="B84" s="1"/>
      <c r="C84" s="1"/>
      <c r="D84" s="1"/>
      <c r="E84" s="1"/>
      <c r="F84" s="1"/>
      <c r="G84" s="1"/>
      <c r="H84" s="1"/>
      <c r="I84" s="1"/>
      <c r="J84" s="1"/>
      <c r="K84" s="1"/>
      <c r="L84" s="1"/>
      <c r="M84" s="1"/>
      <c r="N84" s="1"/>
      <c r="O84" s="1"/>
      <c r="P84" s="1"/>
      <c r="Q84" s="1"/>
    </row>
    <row r="85" spans="1:17" ht="16.5">
      <c r="A85" s="1"/>
      <c r="B85" s="1"/>
      <c r="C85" s="1"/>
      <c r="D85" s="1"/>
      <c r="E85" s="1"/>
      <c r="F85" s="1"/>
      <c r="G85" s="1"/>
      <c r="H85" s="1"/>
      <c r="I85" s="1"/>
      <c r="J85" s="1"/>
      <c r="K85" s="1"/>
      <c r="L85" s="1"/>
      <c r="M85" s="1"/>
      <c r="N85" s="1"/>
      <c r="O85" s="1"/>
      <c r="P85" s="1"/>
      <c r="Q85" s="1"/>
    </row>
    <row r="86" spans="1:17" ht="16.5">
      <c r="A86" s="1"/>
      <c r="B86" s="1"/>
      <c r="C86" s="1"/>
      <c r="D86" s="1"/>
      <c r="E86" s="1"/>
      <c r="F86" s="1"/>
      <c r="G86" s="1"/>
      <c r="H86" s="1"/>
      <c r="I86" s="1"/>
      <c r="J86" s="1"/>
      <c r="K86" s="1"/>
      <c r="L86" s="1"/>
      <c r="M86" s="1"/>
      <c r="N86" s="1"/>
      <c r="O86" s="1"/>
      <c r="P86" s="1"/>
      <c r="Q86" s="1"/>
    </row>
    <row r="87" spans="1:17" ht="16.5">
      <c r="A87" s="1"/>
      <c r="B87" s="1"/>
      <c r="C87" s="1"/>
      <c r="D87" s="1"/>
      <c r="E87" s="1"/>
      <c r="F87" s="1"/>
      <c r="G87" s="1"/>
      <c r="H87" s="1"/>
      <c r="I87" s="1"/>
      <c r="J87" s="1"/>
      <c r="K87" s="1"/>
      <c r="L87" s="1"/>
      <c r="M87" s="1"/>
      <c r="N87" s="1"/>
      <c r="O87" s="1"/>
      <c r="P87" s="1"/>
      <c r="Q87" s="1"/>
    </row>
    <row r="88" spans="1:17" ht="16.5">
      <c r="A88" s="1"/>
      <c r="B88" s="1"/>
      <c r="C88" s="1"/>
      <c r="D88" s="1"/>
      <c r="E88" s="1"/>
      <c r="F88" s="1"/>
      <c r="G88" s="1"/>
      <c r="H88" s="1"/>
      <c r="I88" s="1"/>
      <c r="J88" s="1"/>
      <c r="K88" s="1"/>
      <c r="L88" s="1"/>
      <c r="M88" s="1"/>
      <c r="N88" s="1"/>
      <c r="O88" s="1"/>
      <c r="P88" s="1"/>
      <c r="Q88" s="1"/>
    </row>
    <row r="89" spans="1:17" ht="16.5">
      <c r="A89" s="1"/>
      <c r="B89" s="1"/>
      <c r="C89" s="1"/>
      <c r="D89" s="1"/>
      <c r="E89" s="1"/>
      <c r="F89" s="1"/>
      <c r="G89" s="1"/>
      <c r="H89" s="1"/>
      <c r="I89" s="1"/>
      <c r="J89" s="1"/>
      <c r="K89" s="1"/>
      <c r="L89" s="1"/>
      <c r="M89" s="1"/>
      <c r="N89" s="1"/>
      <c r="O89" s="1"/>
      <c r="P89" s="1"/>
      <c r="Q89" s="1"/>
    </row>
    <row r="90" spans="1:17" ht="16.5">
      <c r="A90" s="1"/>
      <c r="B90" s="1"/>
      <c r="C90" s="1"/>
      <c r="D90" s="1"/>
      <c r="E90" s="1"/>
      <c r="F90" s="1"/>
      <c r="G90" s="1"/>
      <c r="H90" s="1"/>
      <c r="I90" s="1"/>
      <c r="J90" s="1"/>
      <c r="K90" s="1"/>
      <c r="L90" s="1"/>
      <c r="M90" s="1"/>
      <c r="N90" s="1"/>
      <c r="O90" s="1"/>
      <c r="P90" s="1"/>
      <c r="Q90" s="1"/>
    </row>
    <row r="91" spans="1:17" ht="16.5">
      <c r="A91" s="1"/>
      <c r="B91" s="1"/>
      <c r="C91" s="1"/>
      <c r="D91" s="1"/>
      <c r="E91" s="1"/>
      <c r="F91" s="1"/>
      <c r="G91" s="1"/>
      <c r="H91" s="1"/>
      <c r="I91" s="1"/>
      <c r="J91" s="1"/>
      <c r="K91" s="1"/>
      <c r="L91" s="1"/>
      <c r="M91" s="1"/>
      <c r="N91" s="1"/>
      <c r="O91" s="1"/>
      <c r="P91" s="1"/>
      <c r="Q91" s="1"/>
    </row>
    <row r="92" spans="1:17" ht="16.5">
      <c r="A92" s="1"/>
      <c r="B92" s="1"/>
      <c r="C92" s="1"/>
      <c r="D92" s="1"/>
      <c r="E92" s="1"/>
      <c r="F92" s="1"/>
      <c r="G92" s="1"/>
      <c r="H92" s="1"/>
      <c r="I92" s="1"/>
      <c r="J92" s="1"/>
      <c r="K92" s="1"/>
      <c r="L92" s="1"/>
      <c r="M92" s="1"/>
      <c r="N92" s="1"/>
      <c r="O92" s="1"/>
      <c r="P92" s="1"/>
      <c r="Q92" s="1"/>
    </row>
    <row r="93" spans="1:17" ht="16.5">
      <c r="A93" s="1"/>
      <c r="B93" s="1"/>
      <c r="C93" s="1"/>
      <c r="D93" s="1"/>
      <c r="E93" s="1"/>
      <c r="F93" s="1"/>
      <c r="G93" s="1"/>
      <c r="H93" s="1"/>
      <c r="I93" s="1"/>
      <c r="J93" s="1"/>
      <c r="K93" s="1"/>
      <c r="L93" s="1"/>
      <c r="M93" s="1"/>
      <c r="N93" s="1"/>
      <c r="O93" s="1"/>
      <c r="P93" s="1"/>
      <c r="Q93" s="1"/>
    </row>
    <row r="94" spans="1:17" ht="16.5">
      <c r="A94" s="1"/>
      <c r="B94" s="1"/>
      <c r="C94" s="1"/>
      <c r="D94" s="1"/>
      <c r="E94" s="1"/>
      <c r="F94" s="1"/>
      <c r="G94" s="1"/>
      <c r="H94" s="1"/>
      <c r="I94" s="1"/>
      <c r="J94" s="1"/>
      <c r="K94" s="1"/>
      <c r="L94" s="1"/>
      <c r="M94" s="1"/>
      <c r="N94" s="1"/>
      <c r="O94" s="1"/>
      <c r="P94" s="1"/>
      <c r="Q94" s="1"/>
    </row>
    <row r="95" spans="1:17" ht="16.5">
      <c r="A95" s="1"/>
      <c r="B95" s="1"/>
      <c r="C95" s="1"/>
      <c r="D95" s="1"/>
      <c r="E95" s="1"/>
      <c r="F95" s="1"/>
      <c r="G95" s="1"/>
      <c r="H95" s="1"/>
      <c r="I95" s="1"/>
      <c r="J95" s="1"/>
      <c r="K95" s="1"/>
      <c r="L95" s="1"/>
      <c r="M95" s="1"/>
      <c r="N95" s="1"/>
      <c r="O95" s="1"/>
      <c r="P95" s="1"/>
      <c r="Q95" s="1"/>
    </row>
    <row r="96" spans="1:17" ht="16.5">
      <c r="A96" s="1"/>
      <c r="B96" s="1"/>
      <c r="C96" s="1"/>
      <c r="D96" s="1"/>
      <c r="E96" s="1"/>
      <c r="F96" s="1"/>
      <c r="G96" s="1"/>
      <c r="H96" s="1"/>
      <c r="I96" s="1"/>
      <c r="J96" s="1"/>
      <c r="K96" s="1"/>
      <c r="L96" s="1"/>
      <c r="M96" s="1"/>
      <c r="N96" s="1"/>
      <c r="O96" s="1"/>
      <c r="P96" s="1"/>
      <c r="Q96" s="1"/>
    </row>
    <row r="97" spans="1:17" ht="16.5">
      <c r="A97" s="1"/>
      <c r="B97" s="1"/>
      <c r="C97" s="1"/>
      <c r="D97" s="1"/>
      <c r="E97" s="1"/>
      <c r="F97" s="1"/>
      <c r="G97" s="1"/>
      <c r="H97" s="1"/>
      <c r="I97" s="1"/>
      <c r="J97" s="1"/>
      <c r="K97" s="1"/>
      <c r="L97" s="1"/>
      <c r="M97" s="1"/>
      <c r="N97" s="1"/>
      <c r="O97" s="1"/>
      <c r="P97" s="1"/>
      <c r="Q97" s="1"/>
    </row>
    <row r="98" spans="1:17" ht="16.5">
      <c r="A98" s="1"/>
      <c r="B98" s="1"/>
      <c r="C98" s="1"/>
      <c r="D98" s="1"/>
      <c r="E98" s="1"/>
      <c r="F98" s="1"/>
      <c r="G98" s="1"/>
      <c r="H98" s="1"/>
      <c r="I98" s="1"/>
      <c r="J98" s="1"/>
      <c r="K98" s="1"/>
      <c r="L98" s="1"/>
      <c r="M98" s="1"/>
      <c r="N98" s="1"/>
      <c r="O98" s="1"/>
      <c r="P98" s="1"/>
      <c r="Q98" s="1"/>
    </row>
    <row r="99" spans="1:17" ht="16.5">
      <c r="A99" s="1"/>
      <c r="B99" s="1"/>
      <c r="C99" s="1"/>
      <c r="D99" s="1"/>
      <c r="E99" s="1"/>
      <c r="F99" s="1"/>
      <c r="G99" s="1"/>
      <c r="H99" s="1"/>
      <c r="I99" s="1"/>
      <c r="J99" s="1"/>
      <c r="K99" s="1"/>
      <c r="L99" s="1"/>
      <c r="M99" s="1"/>
      <c r="N99" s="1"/>
      <c r="O99" s="1"/>
      <c r="P99" s="1"/>
      <c r="Q99" s="1"/>
    </row>
    <row r="100" spans="1:17" ht="16.5">
      <c r="A100" s="1"/>
      <c r="B100" s="1"/>
      <c r="C100" s="1"/>
      <c r="D100" s="1"/>
      <c r="E100" s="1"/>
      <c r="F100" s="1"/>
      <c r="G100" s="1"/>
      <c r="H100" s="1"/>
      <c r="I100" s="1"/>
      <c r="J100" s="1"/>
      <c r="K100" s="1"/>
      <c r="L100" s="1"/>
      <c r="M100" s="1"/>
      <c r="N100" s="1"/>
      <c r="O100" s="1"/>
      <c r="P100" s="1"/>
      <c r="Q100" s="1"/>
    </row>
    <row r="101" spans="1:17" ht="16.5">
      <c r="A101" s="1"/>
      <c r="B101" s="1"/>
      <c r="C101" s="1"/>
      <c r="D101" s="1"/>
      <c r="E101" s="1"/>
      <c r="F101" s="1"/>
      <c r="G101" s="1"/>
      <c r="H101" s="1"/>
      <c r="I101" s="1"/>
      <c r="J101" s="1"/>
      <c r="K101" s="1"/>
      <c r="L101" s="1"/>
      <c r="M101" s="1"/>
      <c r="N101" s="1"/>
      <c r="O101" s="1"/>
      <c r="P101" s="1"/>
      <c r="Q101" s="1"/>
    </row>
    <row r="102" spans="1:17" ht="16.5">
      <c r="A102" s="1"/>
      <c r="B102" s="1"/>
      <c r="C102" s="1"/>
      <c r="D102" s="1"/>
      <c r="E102" s="1"/>
      <c r="F102" s="1"/>
      <c r="G102" s="1"/>
      <c r="H102" s="1"/>
      <c r="I102" s="1"/>
      <c r="J102" s="1"/>
      <c r="K102" s="1"/>
      <c r="L102" s="1"/>
      <c r="M102" s="1"/>
      <c r="N102" s="1"/>
      <c r="O102" s="1"/>
      <c r="P102" s="1"/>
      <c r="Q102" s="1"/>
    </row>
    <row r="103" spans="1:17" ht="16.5">
      <c r="A103" s="1"/>
      <c r="B103" s="1"/>
      <c r="C103" s="1"/>
      <c r="D103" s="1"/>
      <c r="E103" s="1"/>
      <c r="F103" s="1"/>
      <c r="G103" s="1"/>
      <c r="H103" s="1"/>
      <c r="I103" s="1"/>
      <c r="J103" s="1"/>
      <c r="K103" s="1"/>
      <c r="L103" s="1"/>
      <c r="M103" s="1"/>
      <c r="N103" s="1"/>
      <c r="O103" s="1"/>
      <c r="P103" s="1"/>
      <c r="Q103" s="1"/>
    </row>
    <row r="104" spans="1:17" ht="16.5">
      <c r="A104" s="1"/>
      <c r="B104" s="1"/>
      <c r="C104" s="1"/>
      <c r="D104" s="1"/>
      <c r="E104" s="1"/>
      <c r="F104" s="1"/>
      <c r="G104" s="1"/>
      <c r="H104" s="1"/>
      <c r="I104" s="1"/>
      <c r="J104" s="1"/>
      <c r="K104" s="1"/>
      <c r="L104" s="1"/>
      <c r="M104" s="1"/>
      <c r="N104" s="1"/>
      <c r="O104" s="1"/>
      <c r="P104" s="1"/>
      <c r="Q104" s="1"/>
    </row>
    <row r="105" spans="1:17" ht="16.5">
      <c r="A105" s="1"/>
      <c r="B105" s="1"/>
      <c r="C105" s="1"/>
      <c r="D105" s="1"/>
      <c r="E105" s="1"/>
      <c r="F105" s="1"/>
      <c r="G105" s="1"/>
      <c r="H105" s="1"/>
      <c r="I105" s="1"/>
      <c r="J105" s="1"/>
      <c r="K105" s="1"/>
      <c r="L105" s="1"/>
      <c r="M105" s="1"/>
      <c r="N105" s="1"/>
      <c r="O105" s="1"/>
      <c r="P105" s="1"/>
      <c r="Q105" s="1"/>
    </row>
    <row r="106" spans="1:17" ht="16.5">
      <c r="A106" s="1"/>
      <c r="B106" s="1"/>
      <c r="C106" s="1"/>
      <c r="D106" s="1"/>
      <c r="E106" s="1"/>
      <c r="F106" s="1"/>
      <c r="G106" s="1"/>
      <c r="H106" s="1"/>
      <c r="I106" s="1"/>
      <c r="J106" s="1"/>
      <c r="K106" s="1"/>
      <c r="L106" s="1"/>
      <c r="M106" s="1"/>
      <c r="N106" s="1"/>
      <c r="O106" s="1"/>
      <c r="P106" s="1"/>
      <c r="Q106" s="1"/>
    </row>
    <row r="107" spans="1:17" ht="16.5">
      <c r="A107" s="1"/>
      <c r="B107" s="1"/>
      <c r="C107" s="1"/>
      <c r="D107" s="1"/>
      <c r="E107" s="1"/>
      <c r="F107" s="1"/>
      <c r="G107" s="1"/>
      <c r="H107" s="1"/>
      <c r="I107" s="1"/>
      <c r="J107" s="1"/>
      <c r="K107" s="1"/>
      <c r="L107" s="1"/>
      <c r="M107" s="1"/>
      <c r="N107" s="1"/>
      <c r="O107" s="1"/>
      <c r="P107" s="1"/>
      <c r="Q107" s="1"/>
    </row>
    <row r="108" spans="1:17" ht="16.5">
      <c r="A108" s="1"/>
      <c r="B108" s="1"/>
      <c r="C108" s="1"/>
      <c r="D108" s="1"/>
      <c r="E108" s="1"/>
      <c r="F108" s="1"/>
      <c r="G108" s="1"/>
      <c r="H108" s="1"/>
      <c r="I108" s="1"/>
      <c r="J108" s="1"/>
      <c r="K108" s="1"/>
      <c r="L108" s="1"/>
      <c r="M108" s="1"/>
      <c r="N108" s="1"/>
      <c r="O108" s="1"/>
      <c r="P108" s="1"/>
      <c r="Q108" s="1"/>
    </row>
    <row r="109" spans="1:17" ht="16.5">
      <c r="A109" s="1"/>
      <c r="B109" s="1"/>
      <c r="C109" s="1"/>
      <c r="D109" s="1"/>
      <c r="E109" s="1"/>
      <c r="F109" s="1"/>
      <c r="G109" s="1"/>
      <c r="H109" s="1"/>
      <c r="I109" s="1"/>
      <c r="J109" s="1"/>
      <c r="K109" s="1"/>
      <c r="L109" s="1"/>
      <c r="M109" s="1"/>
      <c r="N109" s="1"/>
      <c r="O109" s="1"/>
      <c r="P109" s="1"/>
      <c r="Q109" s="1"/>
    </row>
    <row r="110" spans="1:17" ht="16.5">
      <c r="A110" s="1"/>
      <c r="B110" s="1"/>
      <c r="C110" s="1"/>
      <c r="D110" s="1"/>
      <c r="E110" s="1"/>
      <c r="F110" s="1"/>
      <c r="G110" s="1"/>
      <c r="H110" s="1"/>
      <c r="I110" s="1"/>
      <c r="J110" s="1"/>
      <c r="K110" s="1"/>
      <c r="L110" s="1"/>
      <c r="M110" s="1"/>
      <c r="N110" s="1"/>
      <c r="O110" s="1"/>
      <c r="P110" s="1"/>
      <c r="Q110" s="1"/>
    </row>
    <row r="111" spans="1:17" ht="16.5">
      <c r="A111" s="1"/>
      <c r="B111" s="1"/>
      <c r="C111" s="1"/>
      <c r="D111" s="1"/>
      <c r="E111" s="1"/>
      <c r="F111" s="1"/>
      <c r="G111" s="1"/>
      <c r="H111" s="1"/>
      <c r="I111" s="1"/>
      <c r="J111" s="1"/>
      <c r="K111" s="1"/>
      <c r="L111" s="1"/>
      <c r="M111" s="1"/>
      <c r="N111" s="1"/>
      <c r="O111" s="1"/>
      <c r="P111" s="1"/>
      <c r="Q111" s="1"/>
    </row>
    <row r="112" spans="1:17" ht="16.5">
      <c r="A112" s="1"/>
      <c r="B112" s="1"/>
      <c r="C112" s="1"/>
      <c r="D112" s="1"/>
      <c r="E112" s="1"/>
      <c r="F112" s="1"/>
      <c r="G112" s="1"/>
      <c r="H112" s="1"/>
      <c r="I112" s="1"/>
      <c r="J112" s="1"/>
      <c r="K112" s="1"/>
      <c r="L112" s="1"/>
      <c r="M112" s="1"/>
      <c r="N112" s="1"/>
      <c r="O112" s="1"/>
      <c r="P112" s="1"/>
      <c r="Q112" s="1"/>
    </row>
    <row r="113" spans="1:17" ht="16.5">
      <c r="A113" s="1"/>
      <c r="B113" s="1"/>
      <c r="C113" s="1"/>
      <c r="D113" s="1"/>
      <c r="E113" s="1"/>
      <c r="F113" s="1"/>
      <c r="G113" s="1"/>
      <c r="H113" s="1"/>
      <c r="I113" s="1"/>
      <c r="J113" s="1"/>
      <c r="K113" s="1"/>
      <c r="L113" s="1"/>
      <c r="M113" s="1"/>
      <c r="N113" s="1"/>
      <c r="O113" s="1"/>
      <c r="P113" s="1"/>
      <c r="Q113" s="1"/>
    </row>
    <row r="114" spans="1:17" ht="16.5">
      <c r="A114" s="1"/>
      <c r="B114" s="1"/>
      <c r="C114" s="1"/>
      <c r="D114" s="1"/>
      <c r="E114" s="1"/>
      <c r="F114" s="1"/>
      <c r="G114" s="1"/>
      <c r="H114" s="1"/>
      <c r="I114" s="1"/>
      <c r="J114" s="1"/>
      <c r="K114" s="1"/>
      <c r="L114" s="1"/>
      <c r="M114" s="1"/>
      <c r="N114" s="1"/>
      <c r="O114" s="1"/>
      <c r="P114" s="1"/>
      <c r="Q114" s="1"/>
    </row>
    <row r="115" spans="1:17" ht="16.5">
      <c r="A115" s="1"/>
      <c r="B115" s="1"/>
      <c r="C115" s="1"/>
      <c r="D115" s="1"/>
      <c r="E115" s="1"/>
      <c r="F115" s="1"/>
      <c r="G115" s="1"/>
      <c r="H115" s="1"/>
      <c r="I115" s="1"/>
      <c r="J115" s="1"/>
      <c r="K115" s="1"/>
      <c r="L115" s="1"/>
      <c r="M115" s="1"/>
      <c r="N115" s="1"/>
      <c r="O115" s="1"/>
      <c r="P115" s="1"/>
      <c r="Q115" s="1"/>
    </row>
    <row r="116" spans="1:17" ht="16.5">
      <c r="A116" s="1"/>
      <c r="B116" s="1"/>
      <c r="C116" s="1"/>
      <c r="D116" s="1"/>
      <c r="E116" s="1"/>
      <c r="F116" s="1"/>
      <c r="G116" s="1"/>
      <c r="H116" s="1"/>
      <c r="I116" s="1"/>
      <c r="J116" s="1"/>
      <c r="K116" s="1"/>
      <c r="L116" s="1"/>
      <c r="M116" s="1"/>
      <c r="N116" s="1"/>
      <c r="O116" s="1"/>
      <c r="P116" s="1"/>
      <c r="Q116" s="1"/>
    </row>
    <row r="117" spans="1:17" ht="16.5">
      <c r="A117" s="1"/>
      <c r="B117" s="1"/>
      <c r="C117" s="1"/>
      <c r="D117" s="1"/>
      <c r="E117" s="1"/>
      <c r="F117" s="1"/>
      <c r="G117" s="1"/>
      <c r="H117" s="1"/>
      <c r="I117" s="1"/>
      <c r="J117" s="1"/>
      <c r="K117" s="1"/>
      <c r="L117" s="1"/>
      <c r="M117" s="1"/>
      <c r="N117" s="1"/>
      <c r="O117" s="1"/>
      <c r="P117" s="1"/>
      <c r="Q117" s="1"/>
    </row>
    <row r="118" spans="1:17" ht="16.5">
      <c r="A118" s="1"/>
      <c r="B118" s="1"/>
      <c r="C118" s="1"/>
      <c r="D118" s="1"/>
      <c r="E118" s="1"/>
      <c r="F118" s="1"/>
      <c r="G118" s="1"/>
      <c r="H118" s="1"/>
      <c r="I118" s="1"/>
      <c r="J118" s="1"/>
      <c r="K118" s="1"/>
      <c r="L118" s="1"/>
      <c r="M118" s="1"/>
      <c r="N118" s="1"/>
      <c r="O118" s="1"/>
      <c r="P118" s="1"/>
      <c r="Q118" s="1"/>
    </row>
    <row r="119" spans="1:17" ht="16.5">
      <c r="A119" s="1"/>
      <c r="B119" s="1"/>
      <c r="C119" s="1"/>
      <c r="D119" s="1"/>
      <c r="E119" s="1"/>
      <c r="F119" s="1"/>
      <c r="G119" s="1"/>
      <c r="H119" s="1"/>
      <c r="I119" s="1"/>
      <c r="J119" s="1"/>
      <c r="K119" s="1"/>
      <c r="L119" s="1"/>
      <c r="M119" s="1"/>
      <c r="N119" s="1"/>
      <c r="O119" s="1"/>
      <c r="P119" s="1"/>
      <c r="Q119" s="1"/>
    </row>
    <row r="120" spans="1:17" ht="16.5">
      <c r="A120" s="1"/>
      <c r="B120" s="1"/>
      <c r="C120" s="1"/>
      <c r="D120" s="1"/>
      <c r="E120" s="1"/>
      <c r="F120" s="1"/>
      <c r="G120" s="1"/>
      <c r="H120" s="1"/>
      <c r="I120" s="1"/>
      <c r="J120" s="1"/>
      <c r="K120" s="1"/>
      <c r="L120" s="1"/>
      <c r="M120" s="1"/>
      <c r="N120" s="1"/>
      <c r="O120" s="1"/>
      <c r="P120" s="1"/>
      <c r="Q120" s="1"/>
    </row>
    <row r="121" spans="1:17" ht="16.5">
      <c r="A121" s="1"/>
      <c r="B121" s="1"/>
      <c r="C121" s="1"/>
      <c r="D121" s="1"/>
      <c r="E121" s="1"/>
      <c r="F121" s="1"/>
      <c r="G121" s="1"/>
      <c r="H121" s="1"/>
      <c r="I121" s="1"/>
      <c r="J121" s="1"/>
      <c r="K121" s="1"/>
      <c r="L121" s="1"/>
      <c r="M121" s="1"/>
      <c r="N121" s="1"/>
      <c r="O121" s="1"/>
      <c r="P121" s="1"/>
      <c r="Q121" s="1"/>
    </row>
    <row r="122" spans="1:17" ht="16.5">
      <c r="A122" s="1"/>
      <c r="B122" s="1"/>
      <c r="C122" s="1"/>
      <c r="D122" s="1"/>
      <c r="E122" s="1"/>
      <c r="F122" s="1"/>
      <c r="G122" s="1"/>
      <c r="H122" s="1"/>
      <c r="I122" s="1"/>
      <c r="J122" s="1"/>
      <c r="K122" s="1"/>
      <c r="L122" s="1"/>
      <c r="M122" s="1"/>
      <c r="N122" s="1"/>
      <c r="O122" s="1"/>
      <c r="P122" s="1"/>
      <c r="Q122" s="1"/>
    </row>
    <row r="123" spans="1:17" ht="16.5">
      <c r="A123" s="1"/>
      <c r="B123" s="1"/>
      <c r="C123" s="1"/>
      <c r="D123" s="1"/>
      <c r="E123" s="1"/>
      <c r="F123" s="1"/>
      <c r="G123" s="1"/>
      <c r="H123" s="1"/>
      <c r="I123" s="1"/>
      <c r="J123" s="1"/>
      <c r="K123" s="1"/>
      <c r="L123" s="1"/>
      <c r="M123" s="1"/>
      <c r="N123" s="1"/>
      <c r="O123" s="1"/>
      <c r="P123" s="1"/>
      <c r="Q123" s="1"/>
    </row>
    <row r="124" spans="1:17" ht="16.5">
      <c r="A124" s="1"/>
      <c r="B124" s="1"/>
      <c r="C124" s="1"/>
      <c r="D124" s="1"/>
      <c r="E124" s="1"/>
      <c r="F124" s="1"/>
      <c r="G124" s="1"/>
      <c r="H124" s="1"/>
      <c r="I124" s="1"/>
      <c r="J124" s="1"/>
      <c r="K124" s="1"/>
      <c r="L124" s="1"/>
      <c r="M124" s="1"/>
      <c r="N124" s="1"/>
      <c r="O124" s="1"/>
      <c r="P124" s="1"/>
      <c r="Q124" s="1"/>
    </row>
    <row r="125" spans="1:17" ht="16.5">
      <c r="A125" s="1"/>
      <c r="B125" s="1"/>
      <c r="C125" s="1"/>
      <c r="D125" s="1"/>
      <c r="E125" s="1"/>
      <c r="F125" s="1"/>
      <c r="G125" s="1"/>
      <c r="H125" s="1"/>
      <c r="I125" s="1"/>
      <c r="J125" s="1"/>
      <c r="K125" s="1"/>
      <c r="L125" s="1"/>
      <c r="M125" s="1"/>
      <c r="N125" s="1"/>
      <c r="O125" s="1"/>
      <c r="P125" s="1"/>
      <c r="Q125" s="1"/>
    </row>
    <row r="126" spans="1:17" ht="16.5">
      <c r="A126" s="1"/>
      <c r="B126" s="1"/>
      <c r="C126" s="1"/>
      <c r="D126" s="1"/>
      <c r="E126" s="1"/>
      <c r="F126" s="1"/>
      <c r="G126" s="1"/>
      <c r="H126" s="1"/>
      <c r="I126" s="1"/>
      <c r="J126" s="1"/>
      <c r="K126" s="1"/>
      <c r="L126" s="1"/>
      <c r="M126" s="1"/>
      <c r="N126" s="1"/>
      <c r="O126" s="1"/>
      <c r="P126" s="1"/>
      <c r="Q126" s="1"/>
    </row>
    <row r="127" spans="1:17" ht="16.5">
      <c r="A127" s="1"/>
      <c r="B127" s="1"/>
      <c r="C127" s="1"/>
      <c r="D127" s="1"/>
      <c r="E127" s="1"/>
      <c r="F127" s="1"/>
      <c r="G127" s="1"/>
      <c r="H127" s="1"/>
      <c r="I127" s="1"/>
      <c r="J127" s="1"/>
      <c r="K127" s="1"/>
      <c r="L127" s="1"/>
      <c r="M127" s="1"/>
      <c r="N127" s="1"/>
      <c r="O127" s="1"/>
      <c r="P127" s="1"/>
      <c r="Q127" s="1"/>
    </row>
    <row r="128" spans="1:17" ht="16.5">
      <c r="A128" s="1"/>
      <c r="B128" s="1"/>
      <c r="C128" s="1"/>
      <c r="D128" s="1"/>
      <c r="E128" s="1"/>
      <c r="F128" s="1"/>
      <c r="G128" s="1"/>
      <c r="H128" s="1"/>
      <c r="I128" s="1"/>
      <c r="J128" s="1"/>
      <c r="K128" s="1"/>
      <c r="L128" s="1"/>
      <c r="M128" s="1"/>
      <c r="N128" s="1"/>
      <c r="O128" s="1"/>
      <c r="P128" s="1"/>
      <c r="Q128" s="1"/>
    </row>
    <row r="129" spans="1:17" ht="16.5">
      <c r="A129" s="1"/>
      <c r="B129" s="1"/>
      <c r="C129" s="1"/>
      <c r="D129" s="1"/>
      <c r="E129" s="1"/>
      <c r="F129" s="1"/>
      <c r="G129" s="1"/>
      <c r="H129" s="1"/>
      <c r="I129" s="1"/>
      <c r="J129" s="1"/>
      <c r="K129" s="1"/>
      <c r="L129" s="1"/>
      <c r="M129" s="1"/>
      <c r="N129" s="1"/>
      <c r="O129" s="1"/>
      <c r="P129" s="1"/>
      <c r="Q129" s="1"/>
    </row>
    <row r="130" spans="1:17" ht="16.5">
      <c r="A130" s="1"/>
      <c r="B130" s="1"/>
      <c r="C130" s="1"/>
      <c r="D130" s="1"/>
      <c r="E130" s="1"/>
      <c r="F130" s="1"/>
      <c r="G130" s="1"/>
      <c r="H130" s="1"/>
      <c r="I130" s="1"/>
      <c r="J130" s="1"/>
      <c r="K130" s="1"/>
      <c r="L130" s="1"/>
      <c r="M130" s="1"/>
      <c r="N130" s="1"/>
      <c r="O130" s="1"/>
      <c r="P130" s="1"/>
      <c r="Q130" s="1"/>
    </row>
    <row r="131" spans="1:17" ht="16.5">
      <c r="A131" s="1"/>
      <c r="B131" s="1"/>
      <c r="C131" s="1"/>
      <c r="D131" s="1"/>
      <c r="E131" s="1"/>
      <c r="F131" s="1"/>
      <c r="G131" s="1"/>
      <c r="H131" s="1"/>
      <c r="I131" s="1"/>
      <c r="J131" s="1"/>
      <c r="K131" s="1"/>
      <c r="L131" s="1"/>
      <c r="M131" s="1"/>
      <c r="N131" s="1"/>
      <c r="O131" s="1"/>
      <c r="P131" s="1"/>
      <c r="Q131" s="1"/>
    </row>
    <row r="132" spans="1:17" ht="16.5">
      <c r="A132" s="1"/>
      <c r="B132" s="1"/>
      <c r="C132" s="1"/>
      <c r="D132" s="1"/>
      <c r="E132" s="1"/>
      <c r="F132" s="1"/>
      <c r="G132" s="1"/>
      <c r="H132" s="1"/>
      <c r="I132" s="1"/>
      <c r="J132" s="1"/>
      <c r="K132" s="1"/>
      <c r="L132" s="1"/>
      <c r="M132" s="1"/>
      <c r="N132" s="1"/>
      <c r="O132" s="1"/>
      <c r="P132" s="1"/>
      <c r="Q132" s="1"/>
    </row>
    <row r="133" spans="1:17" ht="16.5">
      <c r="A133" s="1"/>
      <c r="B133" s="1"/>
      <c r="C133" s="1"/>
      <c r="D133" s="1"/>
      <c r="E133" s="1"/>
      <c r="F133" s="1"/>
      <c r="G133" s="1"/>
      <c r="H133" s="1"/>
      <c r="I133" s="1"/>
      <c r="J133" s="1"/>
      <c r="K133" s="1"/>
      <c r="L133" s="1"/>
      <c r="M133" s="1"/>
      <c r="N133" s="1"/>
      <c r="O133" s="1"/>
      <c r="P133" s="1"/>
      <c r="Q133" s="1"/>
    </row>
    <row r="134" spans="1:17" ht="16.5">
      <c r="A134" s="1"/>
      <c r="B134" s="1"/>
      <c r="C134" s="1"/>
      <c r="D134" s="1"/>
      <c r="E134" s="1"/>
      <c r="F134" s="1"/>
      <c r="G134" s="1"/>
      <c r="H134" s="1"/>
      <c r="I134" s="1"/>
      <c r="J134" s="1"/>
      <c r="K134" s="1"/>
      <c r="L134" s="1"/>
      <c r="M134" s="1"/>
      <c r="N134" s="1"/>
      <c r="O134" s="1"/>
      <c r="P134" s="1"/>
      <c r="Q134" s="1"/>
    </row>
    <row r="135" spans="1:17" ht="16.5">
      <c r="A135" s="1"/>
      <c r="B135" s="1"/>
      <c r="C135" s="1"/>
      <c r="D135" s="1"/>
      <c r="E135" s="1"/>
      <c r="F135" s="1"/>
      <c r="G135" s="1"/>
      <c r="H135" s="1"/>
      <c r="I135" s="1"/>
      <c r="J135" s="1"/>
      <c r="K135" s="1"/>
      <c r="L135" s="1"/>
      <c r="M135" s="1"/>
      <c r="N135" s="1"/>
      <c r="O135" s="1"/>
      <c r="P135" s="1"/>
      <c r="Q135" s="1"/>
    </row>
    <row r="136" spans="1:17" ht="16.5">
      <c r="A136" s="1"/>
      <c r="B136" s="1"/>
      <c r="C136" s="1"/>
      <c r="D136" s="1"/>
      <c r="E136" s="1"/>
      <c r="F136" s="1"/>
      <c r="G136" s="1"/>
      <c r="H136" s="1"/>
      <c r="I136" s="1"/>
      <c r="J136" s="1"/>
      <c r="K136" s="1"/>
      <c r="L136" s="1"/>
      <c r="M136" s="1"/>
      <c r="N136" s="1"/>
      <c r="O136" s="1"/>
      <c r="P136" s="1"/>
      <c r="Q136" s="1"/>
    </row>
    <row r="137" spans="1:17" ht="16.5">
      <c r="A137" s="1"/>
      <c r="B137" s="1"/>
      <c r="C137" s="1"/>
      <c r="D137" s="1"/>
      <c r="E137" s="1"/>
      <c r="F137" s="1"/>
      <c r="G137" s="1"/>
      <c r="H137" s="1"/>
      <c r="I137" s="1"/>
      <c r="J137" s="1"/>
      <c r="K137" s="1"/>
      <c r="L137" s="1"/>
      <c r="M137" s="1"/>
      <c r="N137" s="1"/>
      <c r="O137" s="1"/>
      <c r="P137" s="1"/>
      <c r="Q137" s="1"/>
    </row>
    <row r="138" spans="1:17" ht="16.5">
      <c r="A138" s="1"/>
      <c r="B138" s="1"/>
      <c r="C138" s="1"/>
      <c r="D138" s="1"/>
      <c r="E138" s="1"/>
      <c r="F138" s="1"/>
      <c r="G138" s="1"/>
      <c r="H138" s="1"/>
      <c r="I138" s="1"/>
      <c r="J138" s="1"/>
      <c r="K138" s="1"/>
      <c r="L138" s="1"/>
      <c r="M138" s="1"/>
      <c r="N138" s="1"/>
      <c r="O138" s="1"/>
      <c r="P138" s="1"/>
      <c r="Q138" s="1"/>
    </row>
    <row r="139" spans="1:17" ht="16.5">
      <c r="A139" s="1"/>
      <c r="B139" s="1"/>
      <c r="C139" s="1"/>
      <c r="D139" s="1"/>
      <c r="E139" s="1"/>
      <c r="F139" s="1"/>
      <c r="G139" s="1"/>
      <c r="H139" s="1"/>
      <c r="I139" s="1"/>
      <c r="J139" s="1"/>
      <c r="K139" s="1"/>
      <c r="L139" s="1"/>
      <c r="M139" s="1"/>
      <c r="N139" s="1"/>
      <c r="O139" s="1"/>
      <c r="P139" s="1"/>
      <c r="Q139" s="1"/>
    </row>
    <row r="140" spans="1:17" ht="16.5">
      <c r="A140" s="1"/>
      <c r="B140" s="1"/>
      <c r="C140" s="1"/>
      <c r="D140" s="1"/>
      <c r="E140" s="1"/>
      <c r="F140" s="1"/>
      <c r="G140" s="1"/>
      <c r="H140" s="1"/>
      <c r="I140" s="1"/>
      <c r="J140" s="1"/>
      <c r="K140" s="1"/>
      <c r="L140" s="1"/>
      <c r="M140" s="1"/>
      <c r="N140" s="1"/>
      <c r="O140" s="1"/>
      <c r="P140" s="1"/>
      <c r="Q140" s="1"/>
    </row>
    <row r="141" spans="1:17" ht="16.5">
      <c r="A141" s="1"/>
      <c r="B141" s="1"/>
      <c r="C141" s="1"/>
      <c r="D141" s="1"/>
      <c r="E141" s="1"/>
      <c r="F141" s="1"/>
      <c r="G141" s="1"/>
      <c r="H141" s="1"/>
      <c r="I141" s="1"/>
      <c r="J141" s="1"/>
      <c r="K141" s="1"/>
      <c r="L141" s="1"/>
      <c r="M141" s="1"/>
      <c r="N141" s="1"/>
      <c r="O141" s="1"/>
      <c r="P141" s="1"/>
      <c r="Q141" s="1"/>
    </row>
    <row r="142" spans="1:17" ht="16.5">
      <c r="A142" s="1"/>
      <c r="B142" s="1"/>
      <c r="C142" s="1"/>
      <c r="D142" s="1"/>
      <c r="E142" s="1"/>
      <c r="F142" s="1"/>
      <c r="G142" s="1"/>
      <c r="H142" s="1"/>
      <c r="I142" s="1"/>
      <c r="J142" s="1"/>
      <c r="K142" s="1"/>
      <c r="L142" s="1"/>
      <c r="M142" s="1"/>
      <c r="N142" s="1"/>
      <c r="O142" s="1"/>
      <c r="P142" s="1"/>
      <c r="Q142" s="1"/>
    </row>
    <row r="143" spans="1:17" ht="16.5">
      <c r="A143" s="1"/>
      <c r="B143" s="1"/>
      <c r="C143" s="1"/>
      <c r="D143" s="1"/>
      <c r="E143" s="1"/>
      <c r="F143" s="1"/>
      <c r="G143" s="1"/>
      <c r="H143" s="1"/>
      <c r="I143" s="1"/>
      <c r="J143" s="1"/>
      <c r="K143" s="1"/>
      <c r="L143" s="1"/>
      <c r="M143" s="1"/>
      <c r="N143" s="1"/>
      <c r="O143" s="1"/>
      <c r="P143" s="1"/>
      <c r="Q143" s="1"/>
    </row>
    <row r="144" spans="1:17" ht="16.5">
      <c r="A144" s="1"/>
      <c r="B144" s="1"/>
      <c r="C144" s="1"/>
      <c r="D144" s="1"/>
      <c r="E144" s="1"/>
      <c r="F144" s="1"/>
      <c r="G144" s="1"/>
      <c r="H144" s="1"/>
      <c r="I144" s="1"/>
      <c r="J144" s="1"/>
      <c r="K144" s="1"/>
      <c r="L144" s="1"/>
      <c r="M144" s="1"/>
      <c r="N144" s="1"/>
      <c r="O144" s="1"/>
      <c r="P144" s="1"/>
      <c r="Q144" s="1"/>
    </row>
    <row r="145" spans="1:17" ht="16.5">
      <c r="A145" s="1"/>
      <c r="B145" s="1"/>
      <c r="C145" s="1"/>
      <c r="D145" s="1"/>
      <c r="E145" s="1"/>
      <c r="F145" s="1"/>
      <c r="G145" s="1"/>
      <c r="H145" s="1"/>
      <c r="I145" s="1"/>
      <c r="J145" s="1"/>
      <c r="K145" s="1"/>
      <c r="L145" s="1"/>
      <c r="M145" s="1"/>
      <c r="N145" s="1"/>
      <c r="O145" s="1"/>
      <c r="P145" s="1"/>
      <c r="Q145" s="1"/>
    </row>
    <row r="146" spans="1:17" ht="16.5">
      <c r="A146" s="1"/>
      <c r="B146" s="1"/>
      <c r="C146" s="1"/>
      <c r="D146" s="1"/>
      <c r="E146" s="1"/>
      <c r="F146" s="1"/>
      <c r="G146" s="1"/>
      <c r="H146" s="1"/>
      <c r="I146" s="1"/>
      <c r="J146" s="1"/>
      <c r="K146" s="1"/>
      <c r="L146" s="1"/>
      <c r="M146" s="1"/>
      <c r="N146" s="1"/>
      <c r="O146" s="1"/>
      <c r="P146" s="1"/>
      <c r="Q146" s="1"/>
    </row>
    <row r="147" spans="1:17" ht="16.5">
      <c r="A147" s="1"/>
      <c r="B147" s="1"/>
      <c r="C147" s="1"/>
      <c r="D147" s="1"/>
      <c r="E147" s="1"/>
      <c r="F147" s="1"/>
      <c r="G147" s="1"/>
      <c r="H147" s="1"/>
      <c r="I147" s="1"/>
      <c r="J147" s="1"/>
      <c r="K147" s="1"/>
      <c r="L147" s="1"/>
      <c r="M147" s="1"/>
      <c r="N147" s="1"/>
      <c r="O147" s="1"/>
      <c r="P147" s="1"/>
      <c r="Q147" s="1"/>
    </row>
    <row r="148" spans="1:17" ht="16.5">
      <c r="A148" s="1"/>
      <c r="B148" s="1"/>
      <c r="C148" s="1"/>
      <c r="D148" s="1"/>
      <c r="E148" s="1"/>
      <c r="F148" s="1"/>
      <c r="G148" s="1"/>
      <c r="H148" s="1"/>
      <c r="I148" s="1"/>
      <c r="J148" s="1"/>
      <c r="K148" s="1"/>
      <c r="L148" s="1"/>
      <c r="M148" s="1"/>
      <c r="N148" s="1"/>
      <c r="O148" s="1"/>
      <c r="P148" s="1"/>
      <c r="Q148" s="1"/>
    </row>
    <row r="149" spans="1:17" ht="16.5">
      <c r="A149" s="1"/>
      <c r="B149" s="1"/>
      <c r="C149" s="1"/>
      <c r="D149" s="1"/>
      <c r="E149" s="1"/>
      <c r="F149" s="1"/>
      <c r="G149" s="1"/>
      <c r="H149" s="1"/>
      <c r="I149" s="1"/>
      <c r="J149" s="1"/>
      <c r="K149" s="1"/>
      <c r="L149" s="1"/>
      <c r="M149" s="1"/>
      <c r="N149" s="1"/>
      <c r="O149" s="1"/>
      <c r="P149" s="1"/>
      <c r="Q149" s="1"/>
    </row>
    <row r="150" spans="1:17" ht="16.5">
      <c r="A150" s="1"/>
      <c r="B150" s="1"/>
      <c r="C150" s="1"/>
      <c r="D150" s="1"/>
      <c r="E150" s="1"/>
      <c r="F150" s="1"/>
      <c r="G150" s="1"/>
      <c r="H150" s="1"/>
      <c r="I150" s="1"/>
      <c r="J150" s="1"/>
      <c r="K150" s="1"/>
      <c r="L150" s="1"/>
      <c r="M150" s="1"/>
      <c r="N150" s="1"/>
      <c r="O150" s="1"/>
      <c r="P150" s="1"/>
      <c r="Q150" s="1"/>
    </row>
    <row r="151" spans="1:17" ht="16.5">
      <c r="A151" s="1"/>
      <c r="B151" s="1"/>
      <c r="C151" s="1"/>
      <c r="D151" s="1"/>
      <c r="E151" s="1"/>
      <c r="F151" s="1"/>
      <c r="G151" s="1"/>
      <c r="H151" s="1"/>
      <c r="I151" s="1"/>
      <c r="J151" s="1"/>
      <c r="K151" s="1"/>
      <c r="L151" s="1"/>
      <c r="M151" s="1"/>
      <c r="N151" s="1"/>
      <c r="O151" s="1"/>
      <c r="P151" s="1"/>
      <c r="Q151" s="1"/>
    </row>
    <row r="152" spans="1:17" ht="16.5">
      <c r="A152" s="1"/>
      <c r="B152" s="1"/>
      <c r="C152" s="1"/>
      <c r="D152" s="1"/>
      <c r="E152" s="1"/>
      <c r="F152" s="1"/>
      <c r="G152" s="1"/>
      <c r="H152" s="1"/>
      <c r="I152" s="1"/>
      <c r="J152" s="1"/>
      <c r="K152" s="1"/>
      <c r="L152" s="1"/>
      <c r="M152" s="1"/>
      <c r="N152" s="1"/>
      <c r="O152" s="1"/>
      <c r="P152" s="1"/>
      <c r="Q152" s="1"/>
    </row>
    <row r="153" spans="1:17" ht="16.5">
      <c r="A153" s="1"/>
      <c r="B153" s="1"/>
      <c r="C153" s="1"/>
      <c r="D153" s="1"/>
      <c r="E153" s="1"/>
      <c r="F153" s="1"/>
      <c r="G153" s="1"/>
      <c r="H153" s="1"/>
      <c r="I153" s="1"/>
      <c r="J153" s="1"/>
      <c r="K153" s="1"/>
      <c r="L153" s="1"/>
      <c r="M153" s="1"/>
      <c r="N153" s="1"/>
      <c r="O153" s="1"/>
      <c r="P153" s="1"/>
      <c r="Q153" s="1"/>
    </row>
    <row r="154" spans="1:17" ht="16.5">
      <c r="A154" s="1"/>
      <c r="B154" s="1"/>
      <c r="C154" s="1"/>
      <c r="D154" s="1"/>
      <c r="E154" s="1"/>
      <c r="F154" s="1"/>
      <c r="G154" s="1"/>
      <c r="H154" s="1"/>
      <c r="I154" s="1"/>
      <c r="J154" s="1"/>
      <c r="K154" s="1"/>
      <c r="L154" s="1"/>
      <c r="M154" s="1"/>
      <c r="N154" s="1"/>
      <c r="O154" s="1"/>
      <c r="P154" s="1"/>
      <c r="Q154" s="1"/>
    </row>
    <row r="155" spans="1:17" ht="16.5">
      <c r="A155" s="1"/>
      <c r="B155" s="1"/>
      <c r="C155" s="1"/>
      <c r="D155" s="1"/>
      <c r="E155" s="1"/>
      <c r="F155" s="1"/>
      <c r="G155" s="1"/>
      <c r="H155" s="1"/>
      <c r="I155" s="1"/>
      <c r="J155" s="1"/>
      <c r="K155" s="1"/>
      <c r="L155" s="1"/>
      <c r="M155" s="1"/>
      <c r="N155" s="1"/>
      <c r="O155" s="1"/>
      <c r="P155" s="1"/>
      <c r="Q155" s="1"/>
    </row>
    <row r="156" spans="1:17" ht="16.5">
      <c r="A156" s="1"/>
      <c r="B156" s="1"/>
      <c r="C156" s="1"/>
      <c r="D156" s="1"/>
      <c r="E156" s="1"/>
      <c r="F156" s="1"/>
      <c r="G156" s="1"/>
      <c r="H156" s="1"/>
      <c r="I156" s="1"/>
      <c r="J156" s="1"/>
      <c r="K156" s="1"/>
      <c r="L156" s="1"/>
      <c r="M156" s="1"/>
      <c r="N156" s="1"/>
      <c r="O156" s="1"/>
      <c r="P156" s="1"/>
      <c r="Q156" s="1"/>
    </row>
    <row r="157" spans="1:17" ht="16.5">
      <c r="A157" s="1"/>
      <c r="B157" s="1"/>
      <c r="C157" s="1"/>
      <c r="D157" s="1"/>
      <c r="E157" s="1"/>
      <c r="F157" s="1"/>
      <c r="G157" s="1"/>
      <c r="H157" s="1"/>
      <c r="I157" s="1"/>
      <c r="J157" s="1"/>
      <c r="K157" s="1"/>
      <c r="L157" s="1"/>
      <c r="M157" s="1"/>
      <c r="N157" s="1"/>
      <c r="O157" s="1"/>
      <c r="P157" s="1"/>
      <c r="Q157" s="1"/>
    </row>
    <row r="158" spans="1:17" ht="16.5">
      <c r="A158" s="1"/>
      <c r="B158" s="1"/>
      <c r="C158" s="1"/>
      <c r="D158" s="1"/>
      <c r="E158" s="1"/>
      <c r="F158" s="1"/>
      <c r="G158" s="1"/>
      <c r="H158" s="1"/>
      <c r="I158" s="1"/>
      <c r="J158" s="1"/>
      <c r="K158" s="1"/>
      <c r="L158" s="1"/>
      <c r="M158" s="1"/>
      <c r="N158" s="1"/>
      <c r="O158" s="1"/>
      <c r="P158" s="1"/>
      <c r="Q158" s="1"/>
    </row>
    <row r="159" spans="1:17" ht="16.5">
      <c r="A159" s="1"/>
      <c r="B159" s="1"/>
      <c r="C159" s="1"/>
      <c r="D159" s="1"/>
      <c r="E159" s="1"/>
      <c r="F159" s="1"/>
      <c r="G159" s="1"/>
      <c r="H159" s="1"/>
      <c r="I159" s="1"/>
      <c r="J159" s="1"/>
      <c r="K159" s="1"/>
      <c r="L159" s="1"/>
      <c r="M159" s="1"/>
      <c r="N159" s="1"/>
      <c r="O159" s="1"/>
      <c r="P159" s="1"/>
      <c r="Q159" s="1"/>
    </row>
    <row r="160" spans="1:17" ht="16.5">
      <c r="A160" s="1"/>
      <c r="B160" s="1"/>
      <c r="C160" s="1"/>
      <c r="D160" s="1"/>
      <c r="E160" s="1"/>
      <c r="F160" s="1"/>
      <c r="G160" s="1"/>
      <c r="H160" s="1"/>
      <c r="I160" s="1"/>
      <c r="J160" s="1"/>
      <c r="K160" s="1"/>
      <c r="L160" s="1"/>
      <c r="M160" s="1"/>
      <c r="N160" s="1"/>
      <c r="O160" s="1"/>
      <c r="P160" s="1"/>
      <c r="Q160" s="1"/>
    </row>
    <row r="161" spans="1:17" ht="16.5">
      <c r="A161" s="1"/>
      <c r="B161" s="1"/>
      <c r="C161" s="1"/>
      <c r="D161" s="1"/>
      <c r="E161" s="1"/>
      <c r="F161" s="1"/>
      <c r="G161" s="1"/>
      <c r="H161" s="1"/>
      <c r="I161" s="1"/>
      <c r="J161" s="1"/>
      <c r="K161" s="1"/>
      <c r="L161" s="1"/>
      <c r="M161" s="1"/>
      <c r="N161" s="1"/>
      <c r="O161" s="1"/>
      <c r="P161" s="1"/>
      <c r="Q161" s="1"/>
    </row>
    <row r="162" spans="1:17" ht="16.5">
      <c r="A162" s="1"/>
      <c r="B162" s="1"/>
      <c r="C162" s="1"/>
      <c r="D162" s="1"/>
      <c r="E162" s="1"/>
      <c r="F162" s="1"/>
      <c r="G162" s="1"/>
      <c r="H162" s="1"/>
      <c r="I162" s="1"/>
      <c r="J162" s="1"/>
      <c r="K162" s="1"/>
      <c r="L162" s="1"/>
      <c r="M162" s="1"/>
      <c r="N162" s="1"/>
      <c r="O162" s="1"/>
      <c r="P162" s="1"/>
      <c r="Q162" s="1"/>
    </row>
    <row r="163" spans="1:17" ht="16.5">
      <c r="A163" s="1"/>
      <c r="B163" s="1"/>
      <c r="C163" s="1"/>
      <c r="D163" s="1"/>
      <c r="E163" s="1"/>
      <c r="F163" s="1"/>
      <c r="G163" s="1"/>
      <c r="H163" s="1"/>
      <c r="I163" s="1"/>
      <c r="J163" s="1"/>
      <c r="K163" s="1"/>
      <c r="L163" s="1"/>
      <c r="M163" s="1"/>
      <c r="N163" s="1"/>
      <c r="O163" s="1"/>
      <c r="P163" s="1"/>
      <c r="Q163" s="1"/>
    </row>
    <row r="164" spans="1:17" ht="16.5">
      <c r="A164" s="1"/>
      <c r="B164" s="1"/>
      <c r="C164" s="1"/>
      <c r="D164" s="1"/>
      <c r="E164" s="1"/>
      <c r="F164" s="1"/>
      <c r="G164" s="1"/>
      <c r="H164" s="1"/>
      <c r="I164" s="1"/>
      <c r="J164" s="1"/>
      <c r="K164" s="1"/>
      <c r="L164" s="1"/>
      <c r="M164" s="1"/>
      <c r="N164" s="1"/>
      <c r="O164" s="1"/>
      <c r="P164" s="1"/>
      <c r="Q164" s="1"/>
    </row>
    <row r="165" spans="1:17" ht="16.5">
      <c r="A165" s="1"/>
      <c r="B165" s="1"/>
      <c r="C165" s="1"/>
      <c r="D165" s="1"/>
      <c r="E165" s="1"/>
      <c r="F165" s="1"/>
      <c r="G165" s="1"/>
      <c r="H165" s="1"/>
      <c r="I165" s="1"/>
      <c r="J165" s="1"/>
      <c r="K165" s="1"/>
      <c r="L165" s="1"/>
      <c r="M165" s="1"/>
      <c r="N165" s="1"/>
      <c r="O165" s="1"/>
      <c r="P165" s="1"/>
      <c r="Q165" s="1"/>
    </row>
    <row r="166" spans="1:17" ht="16.5">
      <c r="A166" s="1"/>
      <c r="B166" s="1"/>
      <c r="C166" s="1"/>
      <c r="D166" s="1"/>
      <c r="E166" s="1"/>
      <c r="F166" s="1"/>
      <c r="G166" s="1"/>
      <c r="H166" s="1"/>
      <c r="I166" s="1"/>
      <c r="J166" s="1"/>
      <c r="K166" s="1"/>
      <c r="L166" s="1"/>
      <c r="M166" s="1"/>
      <c r="N166" s="1"/>
      <c r="O166" s="1"/>
      <c r="P166" s="1"/>
      <c r="Q166" s="1"/>
    </row>
    <row r="167" spans="1:17" ht="16.5">
      <c r="A167" s="1"/>
      <c r="B167" s="1"/>
      <c r="C167" s="1"/>
      <c r="D167" s="1"/>
      <c r="E167" s="1"/>
      <c r="F167" s="1"/>
      <c r="G167" s="1"/>
      <c r="H167" s="1"/>
      <c r="I167" s="1"/>
      <c r="J167" s="1"/>
      <c r="K167" s="1"/>
      <c r="L167" s="1"/>
      <c r="M167" s="1"/>
      <c r="N167" s="1"/>
      <c r="O167" s="1"/>
      <c r="P167" s="1"/>
      <c r="Q167" s="1"/>
    </row>
    <row r="168" spans="1:17" ht="16.5">
      <c r="A168" s="1"/>
      <c r="B168" s="1"/>
      <c r="C168" s="1"/>
      <c r="D168" s="1"/>
      <c r="E168" s="1"/>
      <c r="F168" s="1"/>
      <c r="G168" s="1"/>
      <c r="H168" s="1"/>
      <c r="I168" s="1"/>
      <c r="J168" s="1"/>
      <c r="K168" s="1"/>
      <c r="L168" s="1"/>
      <c r="M168" s="1"/>
      <c r="N168" s="1"/>
      <c r="O168" s="1"/>
      <c r="P168" s="1"/>
      <c r="Q168" s="1"/>
    </row>
    <row r="169" spans="1:17" ht="16.5">
      <c r="A169" s="1"/>
      <c r="B169" s="1"/>
      <c r="C169" s="1"/>
      <c r="D169" s="1"/>
      <c r="E169" s="1"/>
      <c r="F169" s="1"/>
      <c r="G169" s="1"/>
      <c r="H169" s="1"/>
      <c r="I169" s="1"/>
      <c r="J169" s="1"/>
      <c r="K169" s="1"/>
      <c r="L169" s="1"/>
      <c r="M169" s="1"/>
      <c r="N169" s="1"/>
      <c r="O169" s="1"/>
      <c r="P169" s="1"/>
      <c r="Q169" s="1"/>
    </row>
    <row r="170" spans="1:17" ht="16.5">
      <c r="A170" s="1"/>
      <c r="B170" s="1"/>
      <c r="C170" s="1"/>
      <c r="D170" s="1"/>
      <c r="E170" s="1"/>
      <c r="F170" s="1"/>
      <c r="G170" s="1"/>
      <c r="H170" s="1"/>
      <c r="I170" s="1"/>
      <c r="J170" s="1"/>
      <c r="K170" s="1"/>
      <c r="L170" s="1"/>
      <c r="M170" s="1"/>
      <c r="N170" s="1"/>
      <c r="O170" s="1"/>
      <c r="P170" s="1"/>
      <c r="Q170" s="1"/>
    </row>
    <row r="171" spans="1:17" ht="16.5">
      <c r="A171" s="1"/>
      <c r="B171" s="1"/>
      <c r="C171" s="1"/>
      <c r="D171" s="1"/>
      <c r="E171" s="1"/>
      <c r="F171" s="1"/>
      <c r="G171" s="1"/>
      <c r="H171" s="1"/>
      <c r="I171" s="1"/>
      <c r="J171" s="1"/>
      <c r="K171" s="1"/>
      <c r="L171" s="1"/>
      <c r="M171" s="1"/>
      <c r="N171" s="1"/>
      <c r="O171" s="1"/>
      <c r="P171" s="1"/>
      <c r="Q171" s="1"/>
    </row>
    <row r="172" spans="1:17" ht="16.5">
      <c r="A172" s="1"/>
      <c r="B172" s="1"/>
      <c r="C172" s="1"/>
      <c r="D172" s="1"/>
      <c r="E172" s="1"/>
      <c r="F172" s="1"/>
      <c r="G172" s="1"/>
      <c r="H172" s="1"/>
      <c r="I172" s="1"/>
      <c r="J172" s="1"/>
      <c r="K172" s="1"/>
      <c r="L172" s="1"/>
      <c r="M172" s="1"/>
      <c r="N172" s="1"/>
      <c r="O172" s="1"/>
      <c r="P172" s="1"/>
      <c r="Q172" s="1"/>
    </row>
    <row r="173" spans="1:17" ht="16.5">
      <c r="A173" s="1"/>
      <c r="B173" s="1"/>
      <c r="C173" s="1"/>
      <c r="D173" s="1"/>
      <c r="E173" s="1"/>
      <c r="F173" s="1"/>
      <c r="G173" s="1"/>
      <c r="H173" s="1"/>
      <c r="I173" s="1"/>
      <c r="J173" s="1"/>
      <c r="K173" s="1"/>
      <c r="L173" s="1"/>
      <c r="M173" s="1"/>
      <c r="N173" s="1"/>
      <c r="O173" s="1"/>
      <c r="P173" s="1"/>
      <c r="Q173" s="1"/>
    </row>
    <row r="174" spans="1:17" ht="16.5">
      <c r="A174" s="1"/>
      <c r="B174" s="1"/>
      <c r="C174" s="1"/>
      <c r="D174" s="1"/>
      <c r="E174" s="1"/>
      <c r="F174" s="1"/>
      <c r="G174" s="1"/>
      <c r="H174" s="1"/>
      <c r="I174" s="1"/>
      <c r="J174" s="1"/>
      <c r="K174" s="1"/>
      <c r="L174" s="1"/>
      <c r="M174" s="1"/>
      <c r="N174" s="1"/>
      <c r="O174" s="1"/>
      <c r="P174" s="1"/>
      <c r="Q174" s="1"/>
    </row>
    <row r="175" spans="1:17" ht="16.5">
      <c r="A175" s="1"/>
      <c r="B175" s="1"/>
      <c r="C175" s="1"/>
      <c r="D175" s="1"/>
      <c r="E175" s="1"/>
      <c r="F175" s="1"/>
      <c r="G175" s="1"/>
      <c r="H175" s="1"/>
      <c r="I175" s="1"/>
      <c r="J175" s="1"/>
      <c r="K175" s="1"/>
      <c r="L175" s="1"/>
      <c r="M175" s="1"/>
      <c r="N175" s="1"/>
      <c r="O175" s="1"/>
      <c r="P175" s="1"/>
      <c r="Q175" s="1"/>
    </row>
    <row r="176" spans="1:17" ht="16.5">
      <c r="A176" s="1"/>
      <c r="B176" s="1"/>
      <c r="C176" s="1"/>
      <c r="D176" s="1"/>
      <c r="E176" s="1"/>
      <c r="F176" s="1"/>
      <c r="G176" s="1"/>
      <c r="H176" s="1"/>
      <c r="I176" s="1"/>
      <c r="J176" s="1"/>
      <c r="K176" s="1"/>
      <c r="L176" s="1"/>
      <c r="M176" s="1"/>
      <c r="N176" s="1"/>
      <c r="O176" s="1"/>
      <c r="P176" s="1"/>
      <c r="Q176" s="1"/>
    </row>
    <row r="177" spans="1:17" ht="16.5">
      <c r="A177" s="1"/>
      <c r="B177" s="1"/>
      <c r="C177" s="1"/>
      <c r="D177" s="1"/>
      <c r="E177" s="1"/>
      <c r="F177" s="1"/>
      <c r="G177" s="1"/>
      <c r="H177" s="1"/>
      <c r="I177" s="1"/>
      <c r="J177" s="1"/>
      <c r="K177" s="1"/>
      <c r="L177" s="1"/>
      <c r="M177" s="1"/>
      <c r="N177" s="1"/>
      <c r="O177" s="1"/>
      <c r="P177" s="1"/>
      <c r="Q177" s="1"/>
    </row>
    <row r="178" spans="1:17" ht="16.5">
      <c r="A178" s="1"/>
      <c r="B178" s="1"/>
      <c r="C178" s="1"/>
      <c r="D178" s="1"/>
      <c r="E178" s="1"/>
      <c r="F178" s="1"/>
      <c r="G178" s="1"/>
      <c r="H178" s="1"/>
      <c r="I178" s="1"/>
      <c r="J178" s="1"/>
      <c r="K178" s="1"/>
      <c r="L178" s="1"/>
      <c r="M178" s="1"/>
      <c r="N178" s="1"/>
      <c r="O178" s="1"/>
      <c r="P178" s="1"/>
      <c r="Q178" s="1"/>
    </row>
    <row r="179" spans="1:17" ht="16.5">
      <c r="A179" s="1"/>
      <c r="B179" s="1"/>
      <c r="C179" s="1"/>
      <c r="D179" s="1"/>
      <c r="E179" s="1"/>
      <c r="F179" s="1"/>
      <c r="G179" s="1"/>
      <c r="H179" s="1"/>
      <c r="I179" s="1"/>
      <c r="J179" s="1"/>
      <c r="K179" s="1"/>
      <c r="L179" s="1"/>
      <c r="M179" s="1"/>
      <c r="N179" s="1"/>
      <c r="O179" s="1"/>
      <c r="P179" s="1"/>
      <c r="Q179" s="1"/>
    </row>
    <row r="180" spans="1:17" ht="16.5">
      <c r="A180" s="1"/>
      <c r="B180" s="1"/>
      <c r="C180" s="1"/>
      <c r="D180" s="1"/>
      <c r="E180" s="1"/>
      <c r="F180" s="1"/>
      <c r="G180" s="1"/>
      <c r="H180" s="1"/>
      <c r="I180" s="1"/>
      <c r="J180" s="1"/>
      <c r="K180" s="1"/>
      <c r="L180" s="1"/>
      <c r="M180" s="1"/>
      <c r="N180" s="1"/>
      <c r="O180" s="1"/>
      <c r="P180" s="1"/>
      <c r="Q180" s="1"/>
    </row>
    <row r="181" spans="1:17" ht="16.5">
      <c r="A181" s="1"/>
      <c r="B181" s="1"/>
      <c r="C181" s="1"/>
      <c r="D181" s="1"/>
      <c r="E181" s="1"/>
      <c r="F181" s="1"/>
      <c r="G181" s="1"/>
      <c r="H181" s="1"/>
      <c r="I181" s="1"/>
      <c r="J181" s="1"/>
      <c r="K181" s="1"/>
      <c r="L181" s="1"/>
      <c r="M181" s="1"/>
      <c r="N181" s="1"/>
      <c r="O181" s="1"/>
      <c r="P181" s="1"/>
      <c r="Q181" s="1"/>
    </row>
    <row r="182" spans="1:17" ht="16.5">
      <c r="A182" s="1"/>
      <c r="B182" s="1"/>
      <c r="C182" s="1"/>
      <c r="D182" s="1"/>
      <c r="E182" s="1"/>
      <c r="F182" s="1"/>
      <c r="G182" s="1"/>
      <c r="H182" s="1"/>
      <c r="I182" s="1"/>
      <c r="J182" s="1"/>
      <c r="K182" s="1"/>
      <c r="L182" s="1"/>
      <c r="M182" s="1"/>
      <c r="N182" s="1"/>
      <c r="O182" s="1"/>
      <c r="P182" s="1"/>
      <c r="Q182" s="1"/>
    </row>
    <row r="183" spans="1:17" ht="16.5">
      <c r="A183" s="1"/>
      <c r="B183" s="1"/>
      <c r="C183" s="1"/>
      <c r="D183" s="1"/>
      <c r="E183" s="1"/>
      <c r="F183" s="1"/>
      <c r="G183" s="1"/>
      <c r="H183" s="1"/>
      <c r="I183" s="1"/>
      <c r="J183" s="1"/>
      <c r="K183" s="1"/>
      <c r="L183" s="1"/>
      <c r="M183" s="1"/>
      <c r="N183" s="1"/>
      <c r="O183" s="1"/>
      <c r="P183" s="1"/>
      <c r="Q183" s="1"/>
    </row>
    <row r="184" spans="1:17" ht="16.5">
      <c r="A184" s="1"/>
      <c r="B184" s="1"/>
      <c r="C184" s="1"/>
      <c r="D184" s="1"/>
      <c r="E184" s="1"/>
      <c r="F184" s="1"/>
      <c r="G184" s="1"/>
      <c r="H184" s="1"/>
      <c r="I184" s="1"/>
      <c r="J184" s="1"/>
      <c r="K184" s="1"/>
      <c r="L184" s="1"/>
      <c r="M184" s="1"/>
      <c r="N184" s="1"/>
      <c r="O184" s="1"/>
      <c r="P184" s="1"/>
      <c r="Q184" s="1"/>
    </row>
    <row r="185" spans="1:17" ht="16.5">
      <c r="A185" s="1"/>
      <c r="B185" s="1"/>
      <c r="C185" s="1"/>
      <c r="D185" s="1"/>
      <c r="E185" s="1"/>
      <c r="F185" s="1"/>
      <c r="G185" s="1"/>
      <c r="H185" s="1"/>
      <c r="I185" s="1"/>
      <c r="J185" s="1"/>
      <c r="K185" s="1"/>
      <c r="L185" s="1"/>
      <c r="M185" s="1"/>
      <c r="N185" s="1"/>
      <c r="O185" s="1"/>
      <c r="P185" s="1"/>
      <c r="Q185" s="1"/>
    </row>
    <row r="186" spans="1:17" ht="16.5">
      <c r="A186" s="1"/>
      <c r="B186" s="1"/>
      <c r="C186" s="1"/>
      <c r="D186" s="1"/>
      <c r="E186" s="1"/>
      <c r="F186" s="1"/>
      <c r="G186" s="1"/>
      <c r="H186" s="1"/>
      <c r="I186" s="1"/>
      <c r="J186" s="1"/>
      <c r="K186" s="1"/>
      <c r="L186" s="1"/>
      <c r="M186" s="1"/>
      <c r="N186" s="1"/>
      <c r="O186" s="1"/>
      <c r="P186" s="1"/>
      <c r="Q186" s="1"/>
    </row>
    <row r="187" spans="1:17" ht="16.5">
      <c r="A187" s="1"/>
      <c r="B187" s="1"/>
      <c r="C187" s="1"/>
      <c r="D187" s="1"/>
      <c r="E187" s="1"/>
      <c r="F187" s="1"/>
      <c r="G187" s="1"/>
      <c r="H187" s="1"/>
      <c r="I187" s="1"/>
      <c r="J187" s="1"/>
      <c r="K187" s="1"/>
      <c r="L187" s="1"/>
      <c r="M187" s="1"/>
      <c r="N187" s="1"/>
      <c r="O187" s="1"/>
      <c r="P187" s="1"/>
      <c r="Q187" s="1"/>
    </row>
    <row r="188" spans="1:17" ht="16.5">
      <c r="A188" s="1"/>
      <c r="B188" s="1"/>
      <c r="C188" s="1"/>
      <c r="D188" s="1"/>
      <c r="E188" s="1"/>
      <c r="F188" s="1"/>
      <c r="G188" s="1"/>
      <c r="H188" s="1"/>
      <c r="I188" s="1"/>
      <c r="J188" s="1"/>
      <c r="K188" s="1"/>
      <c r="L188" s="1"/>
      <c r="M188" s="1"/>
      <c r="N188" s="1"/>
      <c r="O188" s="1"/>
      <c r="P188" s="1"/>
      <c r="Q188" s="1"/>
    </row>
    <row r="189" spans="1:17" ht="16.5">
      <c r="A189" s="1"/>
      <c r="B189" s="1"/>
      <c r="C189" s="1"/>
      <c r="D189" s="1"/>
      <c r="E189" s="1"/>
      <c r="F189" s="1"/>
      <c r="G189" s="1"/>
      <c r="H189" s="1"/>
      <c r="I189" s="1"/>
      <c r="J189" s="1"/>
      <c r="K189" s="1"/>
      <c r="L189" s="1"/>
      <c r="M189" s="1"/>
      <c r="N189" s="1"/>
      <c r="O189" s="1"/>
      <c r="P189" s="1"/>
      <c r="Q189" s="1"/>
    </row>
    <row r="190" spans="1:17" ht="16.5">
      <c r="A190" s="1"/>
      <c r="B190" s="1"/>
      <c r="C190" s="1"/>
      <c r="D190" s="1"/>
      <c r="E190" s="1"/>
      <c r="F190" s="1"/>
      <c r="G190" s="1"/>
      <c r="H190" s="1"/>
      <c r="I190" s="1"/>
      <c r="J190" s="1"/>
      <c r="K190" s="1"/>
      <c r="L190" s="1"/>
      <c r="M190" s="1"/>
      <c r="N190" s="1"/>
      <c r="O190" s="1"/>
      <c r="P190" s="1"/>
      <c r="Q190" s="1"/>
    </row>
    <row r="191" spans="1:17" ht="16.5">
      <c r="A191" s="1"/>
      <c r="B191" s="1"/>
      <c r="C191" s="1"/>
      <c r="D191" s="1"/>
      <c r="E191" s="1"/>
      <c r="F191" s="1"/>
      <c r="G191" s="1"/>
      <c r="H191" s="1"/>
      <c r="I191" s="1"/>
      <c r="J191" s="1"/>
      <c r="K191" s="1"/>
      <c r="L191" s="1"/>
      <c r="M191" s="1"/>
      <c r="N191" s="1"/>
      <c r="O191" s="1"/>
      <c r="P191" s="1"/>
      <c r="Q191" s="1"/>
    </row>
    <row r="192" spans="1:17" ht="16.5">
      <c r="A192" s="1"/>
      <c r="B192" s="1"/>
      <c r="C192" s="1"/>
      <c r="D192" s="1"/>
      <c r="E192" s="1"/>
      <c r="F192" s="1"/>
      <c r="G192" s="1"/>
      <c r="H192" s="1"/>
      <c r="I192" s="1"/>
      <c r="J192" s="1"/>
      <c r="K192" s="1"/>
      <c r="L192" s="1"/>
      <c r="M192" s="1"/>
      <c r="N192" s="1"/>
      <c r="O192" s="1"/>
      <c r="P192" s="1"/>
      <c r="Q192" s="1"/>
    </row>
    <row r="193" spans="1:17" ht="16.5">
      <c r="A193" s="1"/>
      <c r="B193" s="1"/>
      <c r="C193" s="1"/>
      <c r="D193" s="1"/>
      <c r="E193" s="1"/>
      <c r="F193" s="1"/>
      <c r="G193" s="1"/>
      <c r="H193" s="1"/>
      <c r="I193" s="1"/>
      <c r="J193" s="1"/>
      <c r="K193" s="1"/>
      <c r="L193" s="1"/>
      <c r="M193" s="1"/>
      <c r="N193" s="1"/>
      <c r="O193" s="1"/>
      <c r="P193" s="1"/>
      <c r="Q193" s="1"/>
    </row>
    <row r="194" spans="1:17" ht="16.5">
      <c r="A194" s="1"/>
      <c r="B194" s="1"/>
      <c r="C194" s="1"/>
      <c r="D194" s="1"/>
      <c r="E194" s="1"/>
      <c r="F194" s="1"/>
      <c r="G194" s="1"/>
      <c r="H194" s="1"/>
      <c r="I194" s="1"/>
      <c r="J194" s="1"/>
      <c r="K194" s="1"/>
      <c r="L194" s="1"/>
      <c r="M194" s="1"/>
      <c r="N194" s="1"/>
      <c r="O194" s="1"/>
      <c r="P194" s="1"/>
      <c r="Q194" s="1"/>
    </row>
    <row r="195" spans="1:17" ht="16.5">
      <c r="A195" s="1"/>
      <c r="B195" s="1"/>
      <c r="C195" s="1"/>
      <c r="D195" s="1"/>
      <c r="E195" s="1"/>
      <c r="F195" s="1"/>
      <c r="G195" s="1"/>
      <c r="H195" s="1"/>
      <c r="I195" s="1"/>
      <c r="J195" s="1"/>
      <c r="K195" s="1"/>
      <c r="L195" s="1"/>
      <c r="M195" s="1"/>
      <c r="N195" s="1"/>
      <c r="O195" s="1"/>
      <c r="P195" s="1"/>
      <c r="Q195" s="1"/>
    </row>
    <row r="196" spans="1:17" ht="16.5">
      <c r="A196" s="1"/>
      <c r="B196" s="1"/>
      <c r="C196" s="1"/>
      <c r="D196" s="1"/>
      <c r="E196" s="1"/>
      <c r="F196" s="1"/>
      <c r="G196" s="1"/>
      <c r="H196" s="1"/>
      <c r="I196" s="1"/>
      <c r="J196" s="1"/>
      <c r="K196" s="1"/>
      <c r="L196" s="1"/>
      <c r="M196" s="1"/>
      <c r="N196" s="1"/>
      <c r="O196" s="1"/>
      <c r="P196" s="1"/>
      <c r="Q196" s="1"/>
    </row>
    <row r="197" spans="1:17" ht="16.5">
      <c r="A197" s="1"/>
      <c r="B197" s="1"/>
      <c r="C197" s="1"/>
      <c r="D197" s="1"/>
      <c r="E197" s="1"/>
      <c r="F197" s="1"/>
      <c r="G197" s="1"/>
      <c r="H197" s="1"/>
      <c r="I197" s="1"/>
      <c r="J197" s="1"/>
      <c r="K197" s="1"/>
      <c r="L197" s="1"/>
      <c r="M197" s="1"/>
      <c r="N197" s="1"/>
      <c r="O197" s="1"/>
      <c r="P197" s="1"/>
      <c r="Q197" s="1"/>
    </row>
    <row r="198" spans="1:17" ht="16.5">
      <c r="A198" s="1"/>
      <c r="B198" s="1"/>
      <c r="C198" s="1"/>
      <c r="D198" s="1"/>
      <c r="E198" s="1"/>
      <c r="F198" s="1"/>
      <c r="G198" s="1"/>
      <c r="H198" s="1"/>
      <c r="I198" s="1"/>
      <c r="J198" s="1"/>
      <c r="K198" s="1"/>
      <c r="L198" s="1"/>
      <c r="M198" s="1"/>
      <c r="N198" s="1"/>
      <c r="O198" s="1"/>
      <c r="P198" s="1"/>
      <c r="Q198" s="1"/>
    </row>
    <row r="199" spans="1:17" ht="16.5">
      <c r="A199" s="1"/>
      <c r="B199" s="1"/>
      <c r="C199" s="1"/>
      <c r="D199" s="1"/>
      <c r="E199" s="1"/>
      <c r="F199" s="1"/>
      <c r="G199" s="1"/>
      <c r="H199" s="1"/>
      <c r="I199" s="1"/>
      <c r="J199" s="1"/>
      <c r="K199" s="1"/>
      <c r="L199" s="1"/>
      <c r="M199" s="1"/>
      <c r="N199" s="1"/>
      <c r="O199" s="1"/>
      <c r="P199" s="1"/>
      <c r="Q199" s="1"/>
    </row>
    <row r="200" spans="1:17" ht="16.5">
      <c r="A200" s="1"/>
      <c r="B200" s="1"/>
      <c r="C200" s="1"/>
      <c r="D200" s="1"/>
      <c r="E200" s="1"/>
      <c r="F200" s="1"/>
      <c r="G200" s="1"/>
      <c r="H200" s="1"/>
      <c r="I200" s="1"/>
      <c r="J200" s="1"/>
      <c r="K200" s="1"/>
      <c r="L200" s="1"/>
      <c r="M200" s="1"/>
      <c r="N200" s="1"/>
      <c r="O200" s="1"/>
      <c r="P200" s="1"/>
      <c r="Q200" s="1"/>
    </row>
    <row r="201" spans="1:17" ht="16.5">
      <c r="A201" s="1"/>
      <c r="B201" s="1"/>
      <c r="C201" s="1"/>
      <c r="D201" s="1"/>
      <c r="E201" s="1"/>
      <c r="F201" s="1"/>
      <c r="G201" s="1"/>
      <c r="H201" s="1"/>
      <c r="I201" s="1"/>
      <c r="J201" s="1"/>
      <c r="K201" s="1"/>
      <c r="L201" s="1"/>
      <c r="M201" s="1"/>
      <c r="N201" s="1"/>
      <c r="O201" s="1"/>
      <c r="P201" s="1"/>
      <c r="Q201" s="1"/>
    </row>
    <row r="202" spans="1:17" ht="16.5">
      <c r="A202" s="1"/>
      <c r="B202" s="1"/>
      <c r="C202" s="1"/>
      <c r="D202" s="1"/>
      <c r="E202" s="1"/>
      <c r="F202" s="1"/>
      <c r="G202" s="1"/>
      <c r="H202" s="1"/>
      <c r="I202" s="1"/>
      <c r="J202" s="1"/>
      <c r="K202" s="1"/>
      <c r="L202" s="1"/>
      <c r="M202" s="1"/>
      <c r="N202" s="1"/>
      <c r="O202" s="1"/>
      <c r="P202" s="1"/>
      <c r="Q202" s="1"/>
    </row>
    <row r="203" spans="1:17" ht="16.5">
      <c r="A203" s="1"/>
      <c r="B203" s="1"/>
      <c r="C203" s="1"/>
      <c r="D203" s="1"/>
      <c r="E203" s="1"/>
      <c r="F203" s="1"/>
      <c r="G203" s="1"/>
      <c r="H203" s="1"/>
      <c r="I203" s="1"/>
      <c r="J203" s="1"/>
      <c r="K203" s="1"/>
      <c r="L203" s="1"/>
      <c r="M203" s="1"/>
      <c r="N203" s="1"/>
      <c r="O203" s="1"/>
      <c r="P203" s="1"/>
      <c r="Q203" s="1"/>
    </row>
    <row r="204" spans="1:17" ht="16.5">
      <c r="A204" s="1"/>
      <c r="B204" s="1"/>
      <c r="C204" s="1"/>
      <c r="D204" s="1"/>
      <c r="E204" s="1"/>
      <c r="F204" s="1"/>
      <c r="G204" s="1"/>
      <c r="H204" s="1"/>
      <c r="I204" s="1"/>
      <c r="J204" s="1"/>
      <c r="K204" s="1"/>
      <c r="L204" s="1"/>
      <c r="M204" s="1"/>
      <c r="N204" s="1"/>
      <c r="O204" s="1"/>
      <c r="P204" s="1"/>
      <c r="Q204" s="1"/>
    </row>
    <row r="205" spans="1:17" ht="16.5">
      <c r="A205" s="1"/>
      <c r="B205" s="1"/>
      <c r="C205" s="1"/>
      <c r="D205" s="1"/>
      <c r="E205" s="1"/>
      <c r="F205" s="1"/>
      <c r="G205" s="1"/>
      <c r="H205" s="1"/>
      <c r="I205" s="1"/>
      <c r="J205" s="1"/>
      <c r="K205" s="1"/>
      <c r="L205" s="1"/>
      <c r="M205" s="1"/>
      <c r="N205" s="1"/>
      <c r="O205" s="1"/>
      <c r="P205" s="1"/>
      <c r="Q205" s="1"/>
    </row>
    <row r="206" spans="1:17" ht="16.5">
      <c r="A206" s="1"/>
      <c r="B206" s="1"/>
      <c r="C206" s="1"/>
      <c r="D206" s="1"/>
      <c r="E206" s="1"/>
      <c r="F206" s="1"/>
      <c r="G206" s="1"/>
      <c r="H206" s="1"/>
      <c r="I206" s="1"/>
      <c r="J206" s="1"/>
      <c r="K206" s="1"/>
      <c r="L206" s="1"/>
      <c r="M206" s="1"/>
      <c r="N206" s="1"/>
      <c r="O206" s="1"/>
      <c r="P206" s="1"/>
      <c r="Q206" s="1"/>
    </row>
    <row r="207" spans="1:17" ht="16.5">
      <c r="A207" s="1"/>
      <c r="B207" s="1"/>
      <c r="C207" s="1"/>
      <c r="D207" s="1"/>
      <c r="E207" s="1"/>
      <c r="F207" s="1"/>
      <c r="G207" s="1"/>
      <c r="H207" s="1"/>
      <c r="I207" s="1"/>
      <c r="J207" s="1"/>
      <c r="K207" s="1"/>
      <c r="L207" s="1"/>
      <c r="M207" s="1"/>
      <c r="N207" s="1"/>
      <c r="O207" s="1"/>
      <c r="P207" s="1"/>
      <c r="Q207" s="1"/>
    </row>
    <row r="208" spans="1:17" ht="16.5">
      <c r="A208" s="1"/>
      <c r="B208" s="1"/>
      <c r="C208" s="1"/>
      <c r="D208" s="1"/>
      <c r="E208" s="1"/>
      <c r="F208" s="1"/>
      <c r="G208" s="1"/>
      <c r="H208" s="1"/>
      <c r="I208" s="1"/>
      <c r="J208" s="1"/>
      <c r="K208" s="1"/>
      <c r="L208" s="1"/>
      <c r="M208" s="1"/>
      <c r="N208" s="1"/>
      <c r="O208" s="1"/>
      <c r="P208" s="1"/>
      <c r="Q208" s="1"/>
    </row>
    <row r="209" spans="1:17" ht="16.5">
      <c r="A209" s="1"/>
      <c r="B209" s="1"/>
      <c r="C209" s="1"/>
      <c r="D209" s="1"/>
      <c r="E209" s="1"/>
      <c r="F209" s="1"/>
      <c r="G209" s="1"/>
      <c r="H209" s="1"/>
      <c r="I209" s="1"/>
      <c r="J209" s="1"/>
      <c r="K209" s="1"/>
      <c r="L209" s="1"/>
      <c r="M209" s="1"/>
      <c r="N209" s="1"/>
      <c r="O209" s="1"/>
      <c r="P209" s="1"/>
      <c r="Q209" s="1"/>
    </row>
    <row r="210" spans="1:17" ht="16.5">
      <c r="A210" s="1"/>
      <c r="B210" s="1"/>
      <c r="C210" s="1"/>
      <c r="D210" s="1"/>
      <c r="E210" s="1"/>
      <c r="F210" s="1"/>
      <c r="G210" s="1"/>
      <c r="H210" s="1"/>
      <c r="I210" s="1"/>
      <c r="J210" s="1"/>
      <c r="K210" s="1"/>
      <c r="L210" s="1"/>
      <c r="M210" s="1"/>
      <c r="N210" s="1"/>
      <c r="O210" s="1"/>
      <c r="P210" s="1"/>
      <c r="Q210" s="1"/>
    </row>
    <row r="211" spans="1:17" ht="16.5">
      <c r="A211" s="1"/>
      <c r="B211" s="1"/>
      <c r="C211" s="1"/>
      <c r="D211" s="1"/>
      <c r="E211" s="1"/>
      <c r="F211" s="1"/>
      <c r="G211" s="1"/>
      <c r="H211" s="1"/>
      <c r="I211" s="1"/>
      <c r="J211" s="1"/>
      <c r="K211" s="1"/>
      <c r="L211" s="1"/>
      <c r="M211" s="1"/>
      <c r="N211" s="1"/>
      <c r="O211" s="1"/>
      <c r="P211" s="1"/>
      <c r="Q211" s="1"/>
    </row>
    <row r="212" spans="1:17" ht="16.5">
      <c r="A212" s="1"/>
      <c r="B212" s="1"/>
      <c r="C212" s="1"/>
      <c r="D212" s="1"/>
      <c r="E212" s="1"/>
      <c r="F212" s="1"/>
      <c r="G212" s="1"/>
      <c r="H212" s="1"/>
      <c r="I212" s="1"/>
      <c r="J212" s="1"/>
      <c r="K212" s="1"/>
      <c r="L212" s="1"/>
      <c r="M212" s="1"/>
      <c r="N212" s="1"/>
      <c r="O212" s="1"/>
      <c r="P212" s="1"/>
      <c r="Q212" s="1"/>
    </row>
    <row r="213" spans="1:17" ht="16.5">
      <c r="A213" s="1"/>
      <c r="B213" s="1"/>
      <c r="C213" s="1"/>
      <c r="D213" s="1"/>
      <c r="E213" s="1"/>
      <c r="F213" s="1"/>
      <c r="G213" s="1"/>
      <c r="H213" s="1"/>
      <c r="I213" s="1"/>
      <c r="J213" s="1"/>
      <c r="K213" s="1"/>
      <c r="L213" s="1"/>
      <c r="M213" s="1"/>
      <c r="N213" s="1"/>
      <c r="O213" s="1"/>
      <c r="P213" s="1"/>
      <c r="Q213" s="1"/>
    </row>
    <row r="214" spans="1:17" ht="16.5">
      <c r="A214" s="1"/>
      <c r="B214" s="1"/>
      <c r="C214" s="1"/>
      <c r="D214" s="1"/>
      <c r="E214" s="1"/>
      <c r="F214" s="1"/>
      <c r="G214" s="1"/>
      <c r="H214" s="1"/>
      <c r="I214" s="1"/>
      <c r="J214" s="1"/>
      <c r="K214" s="1"/>
      <c r="L214" s="1"/>
      <c r="M214" s="1"/>
      <c r="N214" s="1"/>
      <c r="O214" s="1"/>
      <c r="P214" s="1"/>
      <c r="Q214" s="1"/>
    </row>
    <row r="215" spans="1:17" ht="16.5">
      <c r="A215" s="1"/>
      <c r="B215" s="1"/>
      <c r="C215" s="1"/>
      <c r="D215" s="1"/>
      <c r="E215" s="1"/>
      <c r="F215" s="1"/>
      <c r="G215" s="1"/>
      <c r="H215" s="1"/>
      <c r="I215" s="1"/>
      <c r="J215" s="1"/>
      <c r="K215" s="1"/>
      <c r="L215" s="1"/>
      <c r="M215" s="1"/>
      <c r="N215" s="1"/>
      <c r="O215" s="1"/>
      <c r="P215" s="1"/>
      <c r="Q215" s="1"/>
    </row>
    <row r="216" spans="1:17" ht="16.5">
      <c r="A216" s="1"/>
      <c r="B216" s="1"/>
      <c r="C216" s="1"/>
      <c r="D216" s="1"/>
      <c r="E216" s="1"/>
      <c r="F216" s="1"/>
      <c r="G216" s="1"/>
      <c r="H216" s="1"/>
      <c r="I216" s="1"/>
      <c r="J216" s="1"/>
      <c r="K216" s="1"/>
      <c r="L216" s="1"/>
      <c r="M216" s="1"/>
      <c r="N216" s="1"/>
      <c r="O216" s="1"/>
      <c r="P216" s="1"/>
      <c r="Q216" s="1"/>
    </row>
    <row r="217" spans="1:17" ht="16.5">
      <c r="A217" s="1"/>
      <c r="B217" s="1"/>
      <c r="C217" s="1"/>
      <c r="D217" s="1"/>
      <c r="E217" s="1"/>
      <c r="F217" s="1"/>
      <c r="G217" s="1"/>
      <c r="H217" s="1"/>
      <c r="I217" s="1"/>
      <c r="J217" s="1"/>
      <c r="K217" s="1"/>
      <c r="L217" s="1"/>
      <c r="M217" s="1"/>
      <c r="N217" s="1"/>
      <c r="O217" s="1"/>
      <c r="P217" s="1"/>
      <c r="Q217" s="1"/>
    </row>
    <row r="218" spans="1:17" ht="16.5">
      <c r="A218" s="1"/>
      <c r="B218" s="1"/>
      <c r="C218" s="1"/>
      <c r="D218" s="1"/>
      <c r="E218" s="1"/>
      <c r="F218" s="1"/>
      <c r="G218" s="1"/>
      <c r="H218" s="1"/>
      <c r="I218" s="1"/>
      <c r="J218" s="1"/>
      <c r="K218" s="1"/>
      <c r="L218" s="1"/>
      <c r="M218" s="1"/>
      <c r="N218" s="1"/>
      <c r="O218" s="1"/>
      <c r="P218" s="1"/>
      <c r="Q218" s="1"/>
    </row>
    <row r="219" spans="1:17" ht="16.5">
      <c r="A219" s="1"/>
      <c r="B219" s="1"/>
      <c r="C219" s="1"/>
      <c r="D219" s="1"/>
      <c r="E219" s="1"/>
      <c r="F219" s="1"/>
      <c r="G219" s="1"/>
      <c r="H219" s="1"/>
      <c r="I219" s="1"/>
      <c r="J219" s="1"/>
      <c r="K219" s="1"/>
      <c r="L219" s="1"/>
      <c r="M219" s="1"/>
      <c r="N219" s="1"/>
      <c r="O219" s="1"/>
      <c r="P219" s="1"/>
      <c r="Q219" s="1"/>
    </row>
    <row r="220" spans="1:17" ht="16.5">
      <c r="A220" s="1"/>
      <c r="B220" s="1"/>
      <c r="C220" s="1"/>
      <c r="D220" s="1"/>
      <c r="E220" s="1"/>
      <c r="F220" s="1"/>
      <c r="G220" s="1"/>
      <c r="H220" s="1"/>
      <c r="I220" s="1"/>
      <c r="J220" s="1"/>
      <c r="K220" s="1"/>
      <c r="L220" s="1"/>
      <c r="M220" s="1"/>
      <c r="N220" s="1"/>
      <c r="O220" s="1"/>
      <c r="P220" s="1"/>
      <c r="Q220" s="1"/>
    </row>
    <row r="221" spans="1:17" ht="16.5">
      <c r="A221" s="1"/>
      <c r="B221" s="1"/>
      <c r="C221" s="1"/>
      <c r="D221" s="1"/>
      <c r="E221" s="1"/>
      <c r="F221" s="1"/>
      <c r="G221" s="1"/>
      <c r="H221" s="1"/>
      <c r="I221" s="1"/>
      <c r="J221" s="1"/>
      <c r="K221" s="1"/>
      <c r="L221" s="1"/>
      <c r="M221" s="1"/>
      <c r="N221" s="1"/>
      <c r="O221" s="1"/>
      <c r="P221" s="1"/>
      <c r="Q221" s="1"/>
    </row>
    <row r="222" spans="1:17" ht="16.5">
      <c r="A222" s="1"/>
      <c r="B222" s="1"/>
      <c r="C222" s="1"/>
      <c r="D222" s="1"/>
      <c r="E222" s="1"/>
      <c r="F222" s="1"/>
      <c r="G222" s="1"/>
      <c r="H222" s="1"/>
      <c r="I222" s="1"/>
      <c r="J222" s="1"/>
      <c r="K222" s="1"/>
      <c r="L222" s="1"/>
      <c r="M222" s="1"/>
      <c r="N222" s="1"/>
      <c r="O222" s="1"/>
      <c r="P222" s="1"/>
      <c r="Q222" s="1"/>
    </row>
    <row r="223" spans="1:17" ht="16.5">
      <c r="A223" s="1"/>
      <c r="B223" s="1"/>
      <c r="C223" s="1"/>
      <c r="D223" s="1"/>
      <c r="E223" s="1"/>
      <c r="F223" s="1"/>
      <c r="G223" s="1"/>
      <c r="H223" s="1"/>
      <c r="I223" s="1"/>
      <c r="J223" s="1"/>
      <c r="K223" s="1"/>
      <c r="L223" s="1"/>
      <c r="M223" s="1"/>
      <c r="N223" s="1"/>
      <c r="O223" s="1"/>
      <c r="P223" s="1"/>
      <c r="Q223" s="1"/>
    </row>
    <row r="224" spans="1:17" ht="16.5">
      <c r="A224" s="1"/>
      <c r="B224" s="1"/>
      <c r="C224" s="1"/>
      <c r="D224" s="1"/>
      <c r="E224" s="1"/>
      <c r="F224" s="1"/>
      <c r="G224" s="1"/>
      <c r="H224" s="1"/>
      <c r="I224" s="1"/>
      <c r="J224" s="1"/>
      <c r="K224" s="1"/>
      <c r="L224" s="1"/>
      <c r="M224" s="1"/>
      <c r="N224" s="1"/>
      <c r="O224" s="1"/>
      <c r="P224" s="1"/>
      <c r="Q224" s="1"/>
    </row>
    <row r="225" spans="1:17" ht="16.5">
      <c r="A225" s="1"/>
      <c r="B225" s="1"/>
      <c r="C225" s="1"/>
      <c r="D225" s="1"/>
      <c r="E225" s="1"/>
      <c r="F225" s="1"/>
      <c r="G225" s="1"/>
      <c r="H225" s="1"/>
      <c r="I225" s="1"/>
      <c r="J225" s="1"/>
      <c r="K225" s="1"/>
      <c r="L225" s="1"/>
      <c r="M225" s="1"/>
      <c r="N225" s="1"/>
      <c r="O225" s="1"/>
      <c r="P225" s="1"/>
      <c r="Q225" s="1"/>
    </row>
    <row r="226" spans="1:17" ht="16.5">
      <c r="A226" s="1"/>
      <c r="B226" s="1"/>
      <c r="C226" s="1"/>
      <c r="D226" s="1"/>
      <c r="E226" s="1"/>
      <c r="F226" s="1"/>
      <c r="G226" s="1"/>
      <c r="H226" s="1"/>
      <c r="I226" s="1"/>
      <c r="J226" s="1"/>
      <c r="K226" s="1"/>
      <c r="L226" s="1"/>
      <c r="M226" s="1"/>
      <c r="N226" s="1"/>
      <c r="O226" s="1"/>
      <c r="P226" s="1"/>
      <c r="Q226" s="1"/>
    </row>
    <row r="227" spans="1:17" ht="16.5">
      <c r="A227" s="1"/>
      <c r="B227" s="1"/>
      <c r="C227" s="1"/>
      <c r="D227" s="1"/>
      <c r="E227" s="1"/>
      <c r="F227" s="1"/>
      <c r="G227" s="1"/>
      <c r="H227" s="1"/>
      <c r="I227" s="1"/>
      <c r="J227" s="1"/>
      <c r="K227" s="1"/>
      <c r="L227" s="1"/>
      <c r="M227" s="1"/>
      <c r="N227" s="1"/>
      <c r="O227" s="1"/>
      <c r="P227" s="1"/>
      <c r="Q227" s="1"/>
    </row>
    <row r="228" spans="1:17" ht="16.5">
      <c r="A228" s="1"/>
      <c r="B228" s="1"/>
      <c r="C228" s="1"/>
      <c r="D228" s="1"/>
      <c r="E228" s="1"/>
      <c r="F228" s="1"/>
      <c r="G228" s="1"/>
      <c r="H228" s="1"/>
      <c r="I228" s="1"/>
      <c r="J228" s="1"/>
      <c r="K228" s="1"/>
      <c r="L228" s="1"/>
      <c r="M228" s="1"/>
      <c r="N228" s="1"/>
      <c r="O228" s="1"/>
      <c r="P228" s="1"/>
      <c r="Q228" s="1"/>
    </row>
    <row r="229" spans="1:17" ht="16.5">
      <c r="A229" s="1"/>
      <c r="B229" s="1"/>
      <c r="C229" s="1"/>
      <c r="D229" s="1"/>
      <c r="E229" s="1"/>
      <c r="F229" s="1"/>
      <c r="G229" s="1"/>
      <c r="H229" s="1"/>
      <c r="I229" s="1"/>
      <c r="J229" s="1"/>
      <c r="K229" s="1"/>
      <c r="L229" s="1"/>
      <c r="M229" s="1"/>
      <c r="N229" s="1"/>
      <c r="O229" s="1"/>
      <c r="P229" s="1"/>
      <c r="Q229" s="1"/>
    </row>
    <row r="230" spans="1:17" ht="16.5">
      <c r="A230" s="1"/>
      <c r="B230" s="1"/>
      <c r="C230" s="1"/>
      <c r="D230" s="1"/>
      <c r="E230" s="1"/>
      <c r="F230" s="1"/>
      <c r="G230" s="1"/>
      <c r="H230" s="1"/>
      <c r="I230" s="1"/>
      <c r="J230" s="1"/>
      <c r="K230" s="1"/>
      <c r="L230" s="1"/>
      <c r="M230" s="1"/>
      <c r="N230" s="1"/>
      <c r="O230" s="1"/>
      <c r="P230" s="1"/>
      <c r="Q230" s="1"/>
    </row>
    <row r="231" spans="1:17" ht="16.5">
      <c r="A231" s="1"/>
      <c r="B231" s="1"/>
      <c r="C231" s="1"/>
      <c r="D231" s="1"/>
      <c r="E231" s="1"/>
      <c r="F231" s="1"/>
      <c r="G231" s="1"/>
      <c r="H231" s="1"/>
      <c r="I231" s="1"/>
      <c r="J231" s="1"/>
      <c r="K231" s="1"/>
      <c r="L231" s="1"/>
      <c r="M231" s="1"/>
      <c r="N231" s="1"/>
      <c r="O231" s="1"/>
      <c r="P231" s="1"/>
      <c r="Q231" s="1"/>
    </row>
    <row r="232" spans="1:17" ht="16.5">
      <c r="A232" s="1"/>
      <c r="B232" s="1"/>
      <c r="C232" s="1"/>
      <c r="D232" s="1"/>
      <c r="E232" s="1"/>
      <c r="F232" s="1"/>
      <c r="G232" s="1"/>
      <c r="H232" s="1"/>
      <c r="I232" s="1"/>
      <c r="J232" s="1"/>
      <c r="K232" s="1"/>
      <c r="L232" s="1"/>
      <c r="M232" s="1"/>
      <c r="N232" s="1"/>
      <c r="O232" s="1"/>
      <c r="P232" s="1"/>
      <c r="Q232" s="1"/>
    </row>
    <row r="233" spans="1:17" ht="16.5">
      <c r="A233" s="1"/>
      <c r="B233" s="1"/>
      <c r="C233" s="1"/>
      <c r="D233" s="1"/>
      <c r="E233" s="1"/>
      <c r="F233" s="1"/>
      <c r="G233" s="1"/>
      <c r="H233" s="1"/>
      <c r="I233" s="1"/>
      <c r="J233" s="1"/>
      <c r="K233" s="1"/>
      <c r="L233" s="1"/>
      <c r="M233" s="1"/>
      <c r="N233" s="1"/>
      <c r="O233" s="1"/>
      <c r="P233" s="1"/>
      <c r="Q233" s="1"/>
    </row>
    <row r="234" spans="1:17" ht="16.5">
      <c r="A234" s="1"/>
      <c r="B234" s="1"/>
      <c r="C234" s="1"/>
      <c r="D234" s="1"/>
      <c r="E234" s="1"/>
      <c r="F234" s="1"/>
      <c r="G234" s="1"/>
      <c r="H234" s="1"/>
      <c r="I234" s="1"/>
      <c r="J234" s="1"/>
      <c r="K234" s="1"/>
      <c r="L234" s="1"/>
      <c r="M234" s="1"/>
      <c r="N234" s="1"/>
      <c r="O234" s="1"/>
      <c r="P234" s="1"/>
      <c r="Q234" s="1"/>
    </row>
    <row r="235" spans="1:17" ht="16.5">
      <c r="A235" s="1"/>
      <c r="B235" s="1"/>
      <c r="C235" s="1"/>
      <c r="D235" s="1"/>
      <c r="E235" s="1"/>
      <c r="F235" s="1"/>
      <c r="G235" s="1"/>
      <c r="H235" s="1"/>
      <c r="I235" s="1"/>
      <c r="J235" s="1"/>
      <c r="K235" s="1"/>
      <c r="L235" s="1"/>
      <c r="M235" s="1"/>
      <c r="N235" s="1"/>
      <c r="O235" s="1"/>
      <c r="P235" s="1"/>
      <c r="Q235" s="1"/>
    </row>
    <row r="236" spans="1:17" ht="16.5">
      <c r="A236" s="1"/>
      <c r="B236" s="1"/>
      <c r="C236" s="1"/>
      <c r="D236" s="1"/>
      <c r="E236" s="1"/>
      <c r="F236" s="1"/>
      <c r="G236" s="1"/>
      <c r="H236" s="1"/>
      <c r="I236" s="1"/>
      <c r="J236" s="1"/>
      <c r="K236" s="1"/>
      <c r="L236" s="1"/>
      <c r="M236" s="1"/>
      <c r="N236" s="1"/>
      <c r="O236" s="1"/>
      <c r="P236" s="1"/>
      <c r="Q236" s="1"/>
    </row>
    <row r="237" spans="1:17" ht="16.5">
      <c r="A237" s="1"/>
      <c r="B237" s="1"/>
      <c r="C237" s="1"/>
      <c r="D237" s="1"/>
      <c r="E237" s="1"/>
      <c r="F237" s="1"/>
      <c r="G237" s="1"/>
      <c r="H237" s="1"/>
      <c r="I237" s="1"/>
      <c r="J237" s="1"/>
      <c r="K237" s="1"/>
      <c r="L237" s="1"/>
      <c r="M237" s="1"/>
      <c r="N237" s="1"/>
      <c r="O237" s="1"/>
      <c r="P237" s="1"/>
      <c r="Q237" s="1"/>
    </row>
    <row r="238" spans="1:17" ht="16.5">
      <c r="A238" s="1"/>
      <c r="B238" s="1"/>
      <c r="C238" s="1"/>
      <c r="D238" s="1"/>
      <c r="E238" s="1"/>
      <c r="F238" s="1"/>
      <c r="G238" s="1"/>
      <c r="H238" s="1"/>
      <c r="I238" s="1"/>
      <c r="J238" s="1"/>
      <c r="K238" s="1"/>
      <c r="L238" s="1"/>
      <c r="M238" s="1"/>
      <c r="N238" s="1"/>
      <c r="O238" s="1"/>
      <c r="P238" s="1"/>
      <c r="Q238" s="1"/>
    </row>
    <row r="239" spans="1:17" ht="16.5">
      <c r="A239" s="1"/>
      <c r="B239" s="1"/>
      <c r="C239" s="1"/>
      <c r="D239" s="1"/>
      <c r="E239" s="1"/>
      <c r="F239" s="1"/>
      <c r="G239" s="1"/>
      <c r="H239" s="1"/>
      <c r="I239" s="1"/>
      <c r="J239" s="1"/>
      <c r="K239" s="1"/>
      <c r="L239" s="1"/>
      <c r="M239" s="1"/>
      <c r="N239" s="1"/>
      <c r="O239" s="1"/>
      <c r="P239" s="1"/>
      <c r="Q239" s="1"/>
    </row>
    <row r="240" spans="1:17" ht="16.5">
      <c r="A240" s="1"/>
      <c r="B240" s="1"/>
      <c r="C240" s="1"/>
      <c r="D240" s="1"/>
      <c r="E240" s="1"/>
      <c r="F240" s="1"/>
      <c r="G240" s="1"/>
      <c r="H240" s="1"/>
      <c r="I240" s="1"/>
      <c r="J240" s="1"/>
      <c r="K240" s="1"/>
      <c r="L240" s="1"/>
      <c r="M240" s="1"/>
      <c r="N240" s="1"/>
      <c r="O240" s="1"/>
      <c r="P240" s="1"/>
      <c r="Q240" s="1"/>
    </row>
    <row r="241" spans="1:17" ht="16.5">
      <c r="A241" s="1"/>
      <c r="B241" s="1"/>
      <c r="C241" s="1"/>
      <c r="D241" s="1"/>
      <c r="E241" s="1"/>
      <c r="F241" s="1"/>
      <c r="G241" s="1"/>
      <c r="H241" s="1"/>
      <c r="I241" s="1"/>
      <c r="J241" s="1"/>
      <c r="K241" s="1"/>
      <c r="L241" s="1"/>
      <c r="M241" s="1"/>
      <c r="N241" s="1"/>
      <c r="O241" s="1"/>
      <c r="P241" s="1"/>
      <c r="Q241" s="1"/>
    </row>
    <row r="242" spans="1:17" ht="16.5">
      <c r="A242" s="1"/>
      <c r="B242" s="1"/>
      <c r="C242" s="1"/>
      <c r="D242" s="1"/>
      <c r="E242" s="1"/>
      <c r="F242" s="1"/>
      <c r="G242" s="1"/>
      <c r="H242" s="1"/>
      <c r="I242" s="1"/>
      <c r="J242" s="1"/>
      <c r="K242" s="1"/>
      <c r="L242" s="1"/>
      <c r="M242" s="1"/>
      <c r="N242" s="1"/>
      <c r="O242" s="1"/>
      <c r="P242" s="1"/>
      <c r="Q242" s="1"/>
    </row>
    <row r="243" spans="1:17" ht="16.5">
      <c r="A243" s="1"/>
      <c r="B243" s="1"/>
      <c r="C243" s="1"/>
      <c r="D243" s="1"/>
      <c r="E243" s="1"/>
      <c r="F243" s="1"/>
      <c r="G243" s="1"/>
      <c r="H243" s="1"/>
      <c r="I243" s="1"/>
      <c r="J243" s="1"/>
      <c r="K243" s="1"/>
      <c r="L243" s="1"/>
      <c r="M243" s="1"/>
      <c r="N243" s="1"/>
      <c r="O243" s="1"/>
      <c r="P243" s="1"/>
      <c r="Q243" s="1"/>
    </row>
    <row r="244" spans="1:17" ht="16.5">
      <c r="A244" s="1"/>
      <c r="B244" s="1"/>
      <c r="C244" s="1"/>
      <c r="D244" s="1"/>
      <c r="E244" s="1"/>
      <c r="F244" s="1"/>
      <c r="G244" s="1"/>
      <c r="H244" s="1"/>
      <c r="I244" s="1"/>
      <c r="J244" s="1"/>
      <c r="K244" s="1"/>
      <c r="L244" s="1"/>
      <c r="M244" s="1"/>
      <c r="N244" s="1"/>
      <c r="O244" s="1"/>
      <c r="P244" s="1"/>
      <c r="Q244" s="1"/>
    </row>
    <row r="245" spans="1:17" ht="16.5">
      <c r="A245" s="1"/>
      <c r="B245" s="1"/>
      <c r="C245" s="1"/>
      <c r="D245" s="1"/>
      <c r="E245" s="1"/>
      <c r="F245" s="1"/>
      <c r="G245" s="1"/>
      <c r="H245" s="1"/>
      <c r="I245" s="1"/>
      <c r="J245" s="1"/>
      <c r="K245" s="1"/>
      <c r="L245" s="1"/>
      <c r="M245" s="1"/>
      <c r="N245" s="1"/>
      <c r="O245" s="1"/>
      <c r="P245" s="1"/>
      <c r="Q245" s="1"/>
    </row>
    <row r="246" spans="1:17" ht="16.5">
      <c r="A246" s="1"/>
      <c r="B246" s="1"/>
      <c r="C246" s="1"/>
      <c r="D246" s="1"/>
      <c r="E246" s="1"/>
      <c r="F246" s="1"/>
      <c r="G246" s="1"/>
      <c r="H246" s="1"/>
      <c r="I246" s="1"/>
      <c r="J246" s="1"/>
      <c r="K246" s="1"/>
      <c r="L246" s="1"/>
      <c r="M246" s="1"/>
      <c r="N246" s="1"/>
      <c r="O246" s="1"/>
      <c r="P246" s="1"/>
      <c r="Q246" s="1"/>
    </row>
    <row r="247" spans="1:17" ht="16.5">
      <c r="A247" s="1"/>
      <c r="B247" s="1"/>
      <c r="C247" s="1"/>
      <c r="D247" s="1"/>
      <c r="E247" s="1"/>
      <c r="F247" s="1"/>
      <c r="G247" s="1"/>
      <c r="H247" s="1"/>
      <c r="I247" s="1"/>
      <c r="J247" s="1"/>
      <c r="K247" s="1"/>
      <c r="L247" s="1"/>
      <c r="M247" s="1"/>
      <c r="N247" s="1"/>
      <c r="O247" s="1"/>
      <c r="P247" s="1"/>
      <c r="Q247" s="1"/>
    </row>
    <row r="248" spans="1:17" ht="16.5">
      <c r="A248" s="1"/>
      <c r="B248" s="1"/>
      <c r="C248" s="1"/>
      <c r="D248" s="1"/>
      <c r="E248" s="1"/>
      <c r="F248" s="1"/>
      <c r="G248" s="1"/>
      <c r="H248" s="1"/>
      <c r="I248" s="1"/>
      <c r="J248" s="1"/>
      <c r="K248" s="1"/>
      <c r="L248" s="1"/>
      <c r="M248" s="1"/>
      <c r="N248" s="1"/>
      <c r="O248" s="1"/>
      <c r="P248" s="1"/>
      <c r="Q248" s="1"/>
    </row>
    <row r="249" spans="1:17" ht="16.5">
      <c r="A249" s="1"/>
      <c r="B249" s="1"/>
      <c r="C249" s="1"/>
      <c r="D249" s="1"/>
      <c r="E249" s="1"/>
      <c r="F249" s="1"/>
      <c r="G249" s="1"/>
      <c r="H249" s="1"/>
      <c r="I249" s="1"/>
      <c r="J249" s="1"/>
      <c r="K249" s="1"/>
      <c r="L249" s="1"/>
      <c r="M249" s="1"/>
      <c r="N249" s="1"/>
      <c r="O249" s="1"/>
      <c r="P249" s="1"/>
      <c r="Q249" s="1"/>
    </row>
    <row r="250" spans="1:17" ht="16.5">
      <c r="A250" s="1"/>
      <c r="B250" s="1"/>
      <c r="C250" s="1"/>
      <c r="D250" s="1"/>
      <c r="E250" s="1"/>
      <c r="F250" s="1"/>
      <c r="G250" s="1"/>
      <c r="H250" s="1"/>
      <c r="I250" s="1"/>
      <c r="J250" s="1"/>
      <c r="K250" s="1"/>
      <c r="L250" s="1"/>
      <c r="M250" s="1"/>
      <c r="N250" s="1"/>
      <c r="O250" s="1"/>
      <c r="P250" s="1"/>
      <c r="Q250" s="1"/>
    </row>
    <row r="251" spans="1:17" ht="16.5">
      <c r="A251" s="1"/>
      <c r="B251" s="1"/>
      <c r="C251" s="1"/>
      <c r="D251" s="1"/>
      <c r="E251" s="1"/>
      <c r="F251" s="1"/>
      <c r="G251" s="1"/>
      <c r="H251" s="1"/>
      <c r="I251" s="1"/>
      <c r="J251" s="1"/>
      <c r="K251" s="1"/>
      <c r="L251" s="1"/>
      <c r="M251" s="1"/>
      <c r="N251" s="1"/>
      <c r="O251" s="1"/>
      <c r="P251" s="1"/>
      <c r="Q251" s="1"/>
    </row>
    <row r="252" spans="1:17" ht="16.5">
      <c r="A252" s="1"/>
      <c r="B252" s="1"/>
      <c r="C252" s="1"/>
      <c r="D252" s="1"/>
      <c r="E252" s="1"/>
      <c r="F252" s="1"/>
      <c r="G252" s="1"/>
      <c r="H252" s="1"/>
      <c r="I252" s="1"/>
      <c r="J252" s="1"/>
      <c r="K252" s="1"/>
      <c r="L252" s="1"/>
      <c r="M252" s="1"/>
      <c r="N252" s="1"/>
      <c r="O252" s="1"/>
      <c r="P252" s="1"/>
      <c r="Q252" s="1"/>
    </row>
    <row r="253" spans="1:17" ht="16.5">
      <c r="A253" s="1"/>
      <c r="B253" s="1"/>
      <c r="C253" s="1"/>
      <c r="D253" s="1"/>
      <c r="E253" s="1"/>
      <c r="F253" s="1"/>
      <c r="G253" s="1"/>
      <c r="H253" s="1"/>
      <c r="I253" s="1"/>
      <c r="J253" s="1"/>
      <c r="K253" s="1"/>
      <c r="L253" s="1"/>
      <c r="M253" s="1"/>
      <c r="N253" s="1"/>
      <c r="O253" s="1"/>
      <c r="P253" s="1"/>
      <c r="Q253" s="1"/>
    </row>
    <row r="254" spans="1:17" ht="16.5">
      <c r="A254" s="1"/>
      <c r="B254" s="1"/>
      <c r="C254" s="1"/>
      <c r="D254" s="1"/>
      <c r="E254" s="1"/>
      <c r="F254" s="1"/>
      <c r="G254" s="1"/>
      <c r="H254" s="1"/>
      <c r="I254" s="1"/>
      <c r="J254" s="1"/>
      <c r="K254" s="1"/>
      <c r="L254" s="1"/>
      <c r="M254" s="1"/>
      <c r="N254" s="1"/>
      <c r="O254" s="1"/>
      <c r="P254" s="1"/>
      <c r="Q254" s="1"/>
    </row>
    <row r="255" spans="1:17" ht="16.5">
      <c r="A255" s="1"/>
      <c r="B255" s="1"/>
      <c r="C255" s="1"/>
      <c r="D255" s="1"/>
      <c r="E255" s="1"/>
      <c r="F255" s="1"/>
      <c r="G255" s="1"/>
      <c r="H255" s="1"/>
      <c r="I255" s="1"/>
      <c r="J255" s="1"/>
      <c r="K255" s="1"/>
      <c r="L255" s="1"/>
      <c r="M255" s="1"/>
      <c r="N255" s="1"/>
      <c r="O255" s="1"/>
      <c r="P255" s="1"/>
      <c r="Q255" s="1"/>
    </row>
    <row r="256" spans="1:17" ht="16.5">
      <c r="A256" s="1"/>
      <c r="B256" s="1"/>
      <c r="C256" s="1"/>
      <c r="D256" s="1"/>
      <c r="E256" s="1"/>
      <c r="F256" s="1"/>
      <c r="G256" s="1"/>
      <c r="H256" s="1"/>
      <c r="I256" s="1"/>
      <c r="J256" s="1"/>
      <c r="K256" s="1"/>
      <c r="L256" s="1"/>
      <c r="M256" s="1"/>
      <c r="N256" s="1"/>
      <c r="O256" s="1"/>
      <c r="P256" s="1"/>
      <c r="Q256" s="1"/>
    </row>
    <row r="257" spans="1:17" ht="16.5">
      <c r="A257" s="1"/>
      <c r="B257" s="1"/>
      <c r="C257" s="1"/>
      <c r="D257" s="1"/>
      <c r="E257" s="1"/>
      <c r="F257" s="1"/>
      <c r="G257" s="1"/>
      <c r="H257" s="1"/>
      <c r="I257" s="1"/>
      <c r="J257" s="1"/>
      <c r="K257" s="1"/>
      <c r="L257" s="1"/>
      <c r="M257" s="1"/>
      <c r="N257" s="1"/>
      <c r="O257" s="1"/>
      <c r="P257" s="1"/>
      <c r="Q257" s="1"/>
    </row>
    <row r="258" spans="1:17" ht="16.5">
      <c r="A258" s="1"/>
      <c r="B258" s="1"/>
      <c r="C258" s="1"/>
      <c r="D258" s="1"/>
      <c r="E258" s="1"/>
      <c r="F258" s="1"/>
      <c r="G258" s="1"/>
      <c r="H258" s="1"/>
      <c r="I258" s="1"/>
      <c r="J258" s="1"/>
      <c r="K258" s="1"/>
      <c r="L258" s="1"/>
      <c r="M258" s="1"/>
      <c r="N258" s="1"/>
      <c r="O258" s="1"/>
      <c r="P258" s="1"/>
      <c r="Q258" s="1"/>
    </row>
    <row r="259" spans="1:17" ht="16.5">
      <c r="A259" s="1"/>
      <c r="B259" s="1"/>
      <c r="C259" s="1"/>
      <c r="D259" s="1"/>
      <c r="E259" s="1"/>
      <c r="F259" s="1"/>
      <c r="G259" s="1"/>
      <c r="H259" s="1"/>
      <c r="I259" s="1"/>
      <c r="J259" s="1"/>
      <c r="K259" s="1"/>
      <c r="L259" s="1"/>
      <c r="M259" s="1"/>
      <c r="N259" s="1"/>
      <c r="O259" s="1"/>
      <c r="P259" s="1"/>
      <c r="Q259" s="1"/>
    </row>
    <row r="260" spans="1:17" ht="16.5">
      <c r="A260" s="1"/>
      <c r="B260" s="1"/>
      <c r="C260" s="1"/>
      <c r="D260" s="1"/>
      <c r="E260" s="1"/>
      <c r="F260" s="1"/>
      <c r="G260" s="1"/>
      <c r="H260" s="1"/>
      <c r="I260" s="1"/>
      <c r="J260" s="1"/>
      <c r="K260" s="1"/>
      <c r="L260" s="1"/>
      <c r="M260" s="1"/>
      <c r="N260" s="1"/>
      <c r="O260" s="1"/>
      <c r="P260" s="1"/>
      <c r="Q260" s="1"/>
    </row>
    <row r="261" spans="1:17" ht="16.5">
      <c r="A261" s="1"/>
      <c r="B261" s="1"/>
      <c r="C261" s="1"/>
      <c r="D261" s="1"/>
      <c r="E261" s="1"/>
      <c r="F261" s="1"/>
      <c r="G261" s="1"/>
      <c r="H261" s="1"/>
      <c r="I261" s="1"/>
      <c r="J261" s="1"/>
      <c r="K261" s="1"/>
      <c r="L261" s="1"/>
      <c r="M261" s="1"/>
      <c r="N261" s="1"/>
      <c r="O261" s="1"/>
      <c r="P261" s="1"/>
      <c r="Q261" s="1"/>
    </row>
    <row r="262" spans="1:17" ht="16.5">
      <c r="A262" s="1"/>
      <c r="B262" s="1"/>
      <c r="C262" s="1"/>
      <c r="D262" s="1"/>
      <c r="E262" s="1"/>
      <c r="F262" s="1"/>
      <c r="G262" s="1"/>
      <c r="H262" s="1"/>
      <c r="I262" s="1"/>
      <c r="J262" s="1"/>
      <c r="K262" s="1"/>
      <c r="L262" s="1"/>
      <c r="M262" s="1"/>
      <c r="N262" s="1"/>
      <c r="O262" s="1"/>
      <c r="P262" s="1"/>
      <c r="Q262" s="1"/>
    </row>
    <row r="263" spans="1:17" ht="16.5">
      <c r="A263" s="1"/>
      <c r="B263" s="1"/>
      <c r="C263" s="1"/>
      <c r="D263" s="1"/>
      <c r="E263" s="1"/>
      <c r="F263" s="1"/>
      <c r="G263" s="1"/>
      <c r="H263" s="1"/>
      <c r="I263" s="1"/>
      <c r="J263" s="1"/>
      <c r="K263" s="1"/>
      <c r="L263" s="1"/>
      <c r="M263" s="1"/>
      <c r="N263" s="1"/>
      <c r="O263" s="1"/>
      <c r="P263" s="1"/>
      <c r="Q263" s="1"/>
    </row>
    <row r="264" spans="1:17" ht="16.5">
      <c r="A264" s="1"/>
      <c r="B264" s="1"/>
      <c r="C264" s="1"/>
      <c r="D264" s="1"/>
      <c r="E264" s="1"/>
      <c r="F264" s="1"/>
      <c r="G264" s="1"/>
      <c r="H264" s="1"/>
      <c r="I264" s="1"/>
      <c r="J264" s="1"/>
      <c r="K264" s="1"/>
      <c r="L264" s="1"/>
      <c r="M264" s="1"/>
      <c r="N264" s="1"/>
      <c r="O264" s="1"/>
      <c r="P264" s="1"/>
      <c r="Q264" s="1"/>
    </row>
    <row r="265" spans="1:17" ht="16.5">
      <c r="A265" s="1"/>
      <c r="B265" s="1"/>
      <c r="C265" s="1"/>
      <c r="D265" s="1"/>
      <c r="E265" s="1"/>
      <c r="F265" s="1"/>
      <c r="G265" s="1"/>
      <c r="H265" s="1"/>
      <c r="I265" s="1"/>
      <c r="J265" s="1"/>
      <c r="K265" s="1"/>
      <c r="L265" s="1"/>
      <c r="M265" s="1"/>
      <c r="N265" s="1"/>
      <c r="O265" s="1"/>
      <c r="P265" s="1"/>
      <c r="Q265" s="1"/>
    </row>
    <row r="266" spans="1:17" ht="16.5">
      <c r="A266" s="1"/>
      <c r="B266" s="1"/>
      <c r="C266" s="1"/>
      <c r="D266" s="1"/>
      <c r="E266" s="1"/>
      <c r="F266" s="1"/>
      <c r="G266" s="1"/>
      <c r="H266" s="1"/>
      <c r="I266" s="1"/>
      <c r="J266" s="1"/>
      <c r="K266" s="1"/>
      <c r="L266" s="1"/>
      <c r="M266" s="1"/>
      <c r="N266" s="1"/>
      <c r="O266" s="1"/>
      <c r="P266" s="1"/>
      <c r="Q266" s="1"/>
    </row>
    <row r="267" spans="1:17" ht="16.5">
      <c r="A267" s="1"/>
      <c r="B267" s="1"/>
      <c r="C267" s="1"/>
      <c r="D267" s="1"/>
      <c r="E267" s="1"/>
      <c r="F267" s="1"/>
      <c r="G267" s="1"/>
      <c r="H267" s="1"/>
      <c r="I267" s="1"/>
      <c r="J267" s="1"/>
      <c r="K267" s="1"/>
      <c r="L267" s="1"/>
      <c r="M267" s="1"/>
      <c r="N267" s="1"/>
      <c r="O267" s="1"/>
      <c r="P267" s="1"/>
      <c r="Q267" s="1"/>
    </row>
    <row r="268" spans="1:17" ht="16.5">
      <c r="A268" s="1"/>
      <c r="B268" s="1"/>
      <c r="C268" s="1"/>
      <c r="D268" s="1"/>
      <c r="E268" s="1"/>
      <c r="F268" s="1"/>
      <c r="G268" s="1"/>
      <c r="H268" s="1"/>
      <c r="I268" s="1"/>
      <c r="J268" s="1"/>
      <c r="K268" s="1"/>
      <c r="L268" s="1"/>
      <c r="M268" s="1"/>
      <c r="N268" s="1"/>
      <c r="O268" s="1"/>
      <c r="P268" s="1"/>
      <c r="Q268" s="1"/>
    </row>
    <row r="269" spans="1:17" ht="16.5">
      <c r="A269" s="1"/>
      <c r="B269" s="1"/>
      <c r="C269" s="1"/>
      <c r="D269" s="1"/>
      <c r="E269" s="1"/>
      <c r="F269" s="1"/>
      <c r="G269" s="1"/>
      <c r="H269" s="1"/>
      <c r="I269" s="1"/>
      <c r="J269" s="1"/>
      <c r="K269" s="1"/>
      <c r="L269" s="1"/>
      <c r="M269" s="1"/>
      <c r="N269" s="1"/>
      <c r="O269" s="1"/>
      <c r="P269" s="1"/>
      <c r="Q269" s="1"/>
    </row>
    <row r="270" spans="1:17" ht="16.5">
      <c r="A270" s="1"/>
      <c r="B270" s="1"/>
      <c r="C270" s="1"/>
      <c r="D270" s="1"/>
      <c r="E270" s="1"/>
      <c r="F270" s="1"/>
      <c r="G270" s="1"/>
      <c r="H270" s="1"/>
      <c r="I270" s="1"/>
      <c r="J270" s="1"/>
      <c r="K270" s="1"/>
      <c r="L270" s="1"/>
      <c r="M270" s="1"/>
      <c r="N270" s="1"/>
      <c r="O270" s="1"/>
      <c r="P270" s="1"/>
      <c r="Q270" s="1"/>
    </row>
    <row r="271" spans="1:17" ht="16.5">
      <c r="A271" s="1"/>
      <c r="B271" s="1"/>
      <c r="C271" s="1"/>
      <c r="D271" s="1"/>
      <c r="E271" s="1"/>
      <c r="F271" s="1"/>
      <c r="G271" s="1"/>
      <c r="H271" s="1"/>
      <c r="I271" s="1"/>
      <c r="J271" s="1"/>
      <c r="K271" s="1"/>
      <c r="L271" s="1"/>
      <c r="M271" s="1"/>
      <c r="N271" s="1"/>
      <c r="O271" s="1"/>
      <c r="P271" s="1"/>
      <c r="Q271" s="1"/>
    </row>
    <row r="272" spans="1:17" ht="16.5">
      <c r="A272" s="1"/>
      <c r="B272" s="1"/>
      <c r="C272" s="1"/>
      <c r="D272" s="1"/>
      <c r="E272" s="1"/>
      <c r="F272" s="1"/>
      <c r="G272" s="1"/>
      <c r="H272" s="1"/>
      <c r="I272" s="1"/>
      <c r="J272" s="1"/>
      <c r="K272" s="1"/>
      <c r="L272" s="1"/>
      <c r="M272" s="1"/>
      <c r="N272" s="1"/>
      <c r="O272" s="1"/>
      <c r="P272" s="1"/>
      <c r="Q272" s="1"/>
    </row>
    <row r="273" spans="1:17" ht="16.5">
      <c r="A273" s="1"/>
      <c r="B273" s="1"/>
      <c r="C273" s="1"/>
      <c r="D273" s="1"/>
      <c r="E273" s="1"/>
      <c r="F273" s="1"/>
      <c r="G273" s="1"/>
      <c r="H273" s="1"/>
      <c r="I273" s="1"/>
      <c r="J273" s="1"/>
      <c r="K273" s="1"/>
      <c r="L273" s="1"/>
      <c r="M273" s="1"/>
      <c r="N273" s="1"/>
      <c r="O273" s="1"/>
      <c r="P273" s="1"/>
      <c r="Q273" s="1"/>
    </row>
    <row r="274" spans="1:17" ht="16.5">
      <c r="A274" s="1"/>
      <c r="B274" s="1"/>
      <c r="C274" s="1"/>
      <c r="D274" s="1"/>
      <c r="E274" s="1"/>
      <c r="F274" s="1"/>
      <c r="G274" s="1"/>
      <c r="H274" s="1"/>
      <c r="I274" s="1"/>
      <c r="J274" s="1"/>
      <c r="K274" s="1"/>
      <c r="L274" s="1"/>
      <c r="M274" s="1"/>
      <c r="N274" s="1"/>
      <c r="O274" s="1"/>
      <c r="P274" s="1"/>
      <c r="Q274" s="1"/>
    </row>
    <row r="275" spans="1:17" ht="16.5">
      <c r="A275" s="1"/>
      <c r="B275" s="1"/>
      <c r="C275" s="1"/>
      <c r="D275" s="1"/>
      <c r="E275" s="1"/>
      <c r="F275" s="1"/>
      <c r="G275" s="1"/>
      <c r="H275" s="1"/>
      <c r="I275" s="1"/>
      <c r="J275" s="1"/>
      <c r="K275" s="1"/>
      <c r="L275" s="1"/>
      <c r="M275" s="1"/>
      <c r="N275" s="1"/>
      <c r="O275" s="1"/>
      <c r="P275" s="1"/>
      <c r="Q275" s="1"/>
    </row>
    <row r="276" spans="1:17" ht="16.5">
      <c r="A276" s="1"/>
      <c r="B276" s="1"/>
      <c r="C276" s="1"/>
      <c r="D276" s="1"/>
      <c r="E276" s="1"/>
      <c r="F276" s="1"/>
      <c r="G276" s="1"/>
      <c r="H276" s="1"/>
      <c r="I276" s="1"/>
      <c r="J276" s="1"/>
      <c r="K276" s="1"/>
      <c r="L276" s="1"/>
      <c r="M276" s="1"/>
      <c r="N276" s="1"/>
      <c r="O276" s="1"/>
      <c r="P276" s="1"/>
      <c r="Q276" s="1"/>
    </row>
    <row r="277" spans="1:17" ht="16.5">
      <c r="A277" s="1"/>
      <c r="B277" s="1"/>
      <c r="C277" s="1"/>
      <c r="D277" s="1"/>
      <c r="E277" s="1"/>
      <c r="F277" s="1"/>
      <c r="G277" s="1"/>
      <c r="H277" s="1"/>
      <c r="I277" s="1"/>
      <c r="J277" s="1"/>
      <c r="K277" s="1"/>
      <c r="L277" s="1"/>
      <c r="M277" s="1"/>
      <c r="N277" s="1"/>
      <c r="O277" s="1"/>
      <c r="P277" s="1"/>
      <c r="Q277" s="1"/>
    </row>
    <row r="278" spans="1:17" ht="16.5">
      <c r="A278" s="1"/>
      <c r="B278" s="1"/>
      <c r="C278" s="1"/>
      <c r="D278" s="1"/>
      <c r="E278" s="1"/>
      <c r="F278" s="1"/>
      <c r="G278" s="1"/>
      <c r="H278" s="1"/>
      <c r="I278" s="1"/>
      <c r="J278" s="1"/>
      <c r="K278" s="1"/>
      <c r="L278" s="1"/>
      <c r="M278" s="1"/>
      <c r="N278" s="1"/>
      <c r="O278" s="1"/>
      <c r="P278" s="1"/>
      <c r="Q278" s="1"/>
    </row>
    <row r="279" spans="1:17" ht="16.5">
      <c r="A279" s="1"/>
      <c r="B279" s="1"/>
      <c r="C279" s="1"/>
      <c r="D279" s="1"/>
      <c r="E279" s="1"/>
      <c r="F279" s="1"/>
      <c r="G279" s="1"/>
      <c r="H279" s="1"/>
      <c r="I279" s="1"/>
      <c r="J279" s="1"/>
      <c r="K279" s="1"/>
      <c r="L279" s="1"/>
      <c r="M279" s="1"/>
      <c r="N279" s="1"/>
      <c r="O279" s="1"/>
      <c r="P279" s="1"/>
      <c r="Q279" s="1"/>
    </row>
    <row r="280" spans="1:17" ht="16.5">
      <c r="A280" s="1"/>
      <c r="B280" s="1"/>
      <c r="C280" s="1"/>
      <c r="D280" s="1"/>
      <c r="E280" s="1"/>
      <c r="F280" s="1"/>
      <c r="G280" s="1"/>
      <c r="H280" s="1"/>
      <c r="I280" s="1"/>
      <c r="J280" s="1"/>
      <c r="K280" s="1"/>
      <c r="L280" s="1"/>
      <c r="M280" s="1"/>
      <c r="N280" s="1"/>
      <c r="O280" s="1"/>
      <c r="P280" s="1"/>
      <c r="Q280" s="1"/>
    </row>
    <row r="281" spans="1:17" ht="16.5">
      <c r="A281" s="1"/>
      <c r="B281" s="1"/>
      <c r="C281" s="1"/>
      <c r="D281" s="1"/>
      <c r="E281" s="1"/>
      <c r="F281" s="1"/>
      <c r="G281" s="1"/>
      <c r="H281" s="1"/>
      <c r="I281" s="1"/>
      <c r="J281" s="1"/>
      <c r="K281" s="1"/>
      <c r="L281" s="1"/>
      <c r="M281" s="1"/>
      <c r="N281" s="1"/>
      <c r="O281" s="1"/>
      <c r="P281" s="1"/>
      <c r="Q281" s="1"/>
    </row>
    <row r="282" spans="1:17" ht="16.5">
      <c r="A282" s="1"/>
      <c r="B282" s="1"/>
      <c r="C282" s="1"/>
      <c r="D282" s="1"/>
      <c r="E282" s="1"/>
      <c r="F282" s="1"/>
      <c r="G282" s="1"/>
      <c r="H282" s="1"/>
      <c r="I282" s="1"/>
      <c r="J282" s="1"/>
      <c r="K282" s="1"/>
      <c r="L282" s="1"/>
      <c r="M282" s="1"/>
      <c r="N282" s="1"/>
      <c r="O282" s="1"/>
      <c r="P282" s="1"/>
      <c r="Q282" s="1"/>
    </row>
    <row r="283" spans="1:17" ht="16.5">
      <c r="A283" s="1"/>
      <c r="B283" s="1"/>
      <c r="C283" s="1"/>
      <c r="D283" s="1"/>
      <c r="E283" s="1"/>
      <c r="F283" s="1"/>
      <c r="G283" s="1"/>
      <c r="H283" s="1"/>
      <c r="I283" s="1"/>
      <c r="J283" s="1"/>
      <c r="K283" s="1"/>
      <c r="L283" s="1"/>
      <c r="M283" s="1"/>
      <c r="N283" s="1"/>
      <c r="O283" s="1"/>
      <c r="P283" s="1"/>
      <c r="Q283" s="1"/>
    </row>
    <row r="284" spans="1:17" ht="16.5">
      <c r="A284" s="1"/>
      <c r="B284" s="1"/>
      <c r="C284" s="1"/>
      <c r="D284" s="1"/>
      <c r="E284" s="1"/>
      <c r="F284" s="1"/>
      <c r="G284" s="1"/>
      <c r="H284" s="1"/>
      <c r="I284" s="1"/>
      <c r="J284" s="1"/>
      <c r="K284" s="1"/>
      <c r="L284" s="1"/>
      <c r="M284" s="1"/>
      <c r="N284" s="1"/>
      <c r="O284" s="1"/>
      <c r="P284" s="1"/>
      <c r="Q284" s="1"/>
    </row>
    <row r="285" spans="1:17" ht="16.5">
      <c r="A285" s="1"/>
      <c r="B285" s="1"/>
      <c r="C285" s="1"/>
      <c r="D285" s="1"/>
      <c r="E285" s="1"/>
      <c r="F285" s="1"/>
      <c r="G285" s="1"/>
      <c r="H285" s="1"/>
      <c r="I285" s="1"/>
      <c r="J285" s="1"/>
      <c r="K285" s="1"/>
      <c r="L285" s="1"/>
      <c r="M285" s="1"/>
      <c r="N285" s="1"/>
      <c r="O285" s="1"/>
      <c r="P285" s="1"/>
      <c r="Q285" s="1"/>
    </row>
    <row r="286" spans="1:17" ht="16.5">
      <c r="A286" s="1"/>
      <c r="B286" s="1"/>
      <c r="C286" s="1"/>
      <c r="D286" s="1"/>
      <c r="E286" s="1"/>
      <c r="F286" s="1"/>
      <c r="G286" s="1"/>
      <c r="H286" s="1"/>
      <c r="I286" s="1"/>
      <c r="J286" s="1"/>
      <c r="K286" s="1"/>
      <c r="L286" s="1"/>
      <c r="M286" s="1"/>
      <c r="N286" s="1"/>
      <c r="O286" s="1"/>
      <c r="P286" s="1"/>
      <c r="Q286" s="1"/>
    </row>
    <row r="287" spans="1:17" ht="16.5">
      <c r="A287" s="1"/>
      <c r="B287" s="1"/>
      <c r="C287" s="1"/>
      <c r="D287" s="1"/>
      <c r="E287" s="1"/>
      <c r="F287" s="1"/>
      <c r="G287" s="1"/>
      <c r="H287" s="1"/>
      <c r="I287" s="1"/>
      <c r="J287" s="1"/>
      <c r="K287" s="1"/>
      <c r="L287" s="1"/>
      <c r="M287" s="1"/>
      <c r="N287" s="1"/>
      <c r="O287" s="1"/>
      <c r="P287" s="1"/>
      <c r="Q287" s="1"/>
    </row>
    <row r="288" spans="1:17" ht="16.5">
      <c r="A288" s="1"/>
      <c r="B288" s="1"/>
      <c r="C288" s="1"/>
      <c r="D288" s="1"/>
      <c r="E288" s="1"/>
      <c r="F288" s="1"/>
      <c r="G288" s="1"/>
      <c r="H288" s="1"/>
      <c r="I288" s="1"/>
      <c r="J288" s="1"/>
      <c r="K288" s="1"/>
      <c r="L288" s="1"/>
      <c r="M288" s="1"/>
      <c r="N288" s="1"/>
      <c r="O288" s="1"/>
      <c r="P288" s="1"/>
      <c r="Q288" s="1"/>
    </row>
    <row r="289" spans="1:17" ht="16.5">
      <c r="A289" s="1"/>
      <c r="B289" s="1"/>
      <c r="C289" s="1"/>
      <c r="D289" s="1"/>
      <c r="E289" s="1"/>
      <c r="F289" s="1"/>
      <c r="G289" s="1"/>
      <c r="H289" s="1"/>
      <c r="I289" s="1"/>
      <c r="J289" s="1"/>
      <c r="K289" s="1"/>
      <c r="L289" s="1"/>
      <c r="M289" s="1"/>
      <c r="N289" s="1"/>
      <c r="O289" s="1"/>
      <c r="P289" s="1"/>
      <c r="Q289" s="1"/>
    </row>
    <row r="290" spans="1:17" ht="16.5">
      <c r="A290" s="1"/>
      <c r="B290" s="1"/>
      <c r="C290" s="1"/>
      <c r="D290" s="1"/>
      <c r="E290" s="1"/>
      <c r="F290" s="1"/>
      <c r="G290" s="1"/>
      <c r="H290" s="1"/>
      <c r="I290" s="1"/>
      <c r="J290" s="1"/>
      <c r="K290" s="1"/>
      <c r="L290" s="1"/>
      <c r="M290" s="1"/>
      <c r="N290" s="1"/>
      <c r="O290" s="1"/>
      <c r="P290" s="1"/>
      <c r="Q290" s="1"/>
    </row>
    <row r="291" spans="1:17" ht="16.5">
      <c r="A291" s="1"/>
      <c r="B291" s="1"/>
      <c r="C291" s="1"/>
      <c r="D291" s="1"/>
      <c r="E291" s="1"/>
      <c r="F291" s="1"/>
      <c r="G291" s="1"/>
      <c r="H291" s="1"/>
      <c r="I291" s="1"/>
      <c r="J291" s="1"/>
      <c r="K291" s="1"/>
      <c r="L291" s="1"/>
      <c r="M291" s="1"/>
      <c r="N291" s="1"/>
      <c r="O291" s="1"/>
      <c r="P291" s="1"/>
      <c r="Q291" s="1"/>
    </row>
    <row r="292" spans="1:17" ht="16.5">
      <c r="A292" s="1"/>
      <c r="B292" s="1"/>
      <c r="C292" s="1"/>
      <c r="D292" s="1"/>
      <c r="E292" s="1"/>
      <c r="F292" s="1"/>
      <c r="G292" s="1"/>
      <c r="H292" s="1"/>
      <c r="I292" s="1"/>
      <c r="J292" s="1"/>
      <c r="K292" s="1"/>
      <c r="L292" s="1"/>
      <c r="M292" s="1"/>
      <c r="N292" s="1"/>
      <c r="O292" s="1"/>
      <c r="P292" s="1"/>
      <c r="Q292" s="1"/>
    </row>
    <row r="293" spans="1:17" ht="16.5">
      <c r="A293" s="1"/>
      <c r="B293" s="1"/>
      <c r="C293" s="1"/>
      <c r="D293" s="1"/>
      <c r="E293" s="1"/>
      <c r="F293" s="1"/>
      <c r="G293" s="1"/>
      <c r="H293" s="1"/>
      <c r="I293" s="1"/>
      <c r="J293" s="1"/>
      <c r="K293" s="1"/>
      <c r="L293" s="1"/>
      <c r="M293" s="1"/>
      <c r="N293" s="1"/>
      <c r="O293" s="1"/>
      <c r="P293" s="1"/>
      <c r="Q293" s="1"/>
    </row>
    <row r="294" spans="1:17" ht="16.5">
      <c r="A294" s="1"/>
      <c r="B294" s="1"/>
      <c r="C294" s="1"/>
      <c r="D294" s="1"/>
      <c r="E294" s="1"/>
      <c r="F294" s="1"/>
      <c r="G294" s="1"/>
      <c r="H294" s="1"/>
      <c r="I294" s="1"/>
      <c r="J294" s="1"/>
      <c r="K294" s="1"/>
      <c r="L294" s="1"/>
      <c r="M294" s="1"/>
      <c r="N294" s="1"/>
      <c r="O294" s="1"/>
      <c r="P294" s="1"/>
      <c r="Q294" s="1"/>
    </row>
    <row r="295" spans="1:17" ht="16.5">
      <c r="A295" s="1"/>
      <c r="B295" s="1"/>
      <c r="C295" s="1"/>
      <c r="D295" s="1"/>
      <c r="E295" s="1"/>
      <c r="F295" s="1"/>
      <c r="G295" s="1"/>
      <c r="H295" s="1"/>
      <c r="I295" s="1"/>
      <c r="J295" s="1"/>
      <c r="K295" s="1"/>
      <c r="L295" s="1"/>
      <c r="M295" s="1"/>
      <c r="N295" s="1"/>
      <c r="O295" s="1"/>
      <c r="P295" s="1"/>
      <c r="Q295" s="1"/>
    </row>
    <row r="296" spans="1:17" ht="16.5">
      <c r="A296" s="1"/>
      <c r="B296" s="1"/>
      <c r="C296" s="1"/>
      <c r="D296" s="1"/>
      <c r="E296" s="1"/>
      <c r="F296" s="1"/>
      <c r="G296" s="1"/>
      <c r="H296" s="1"/>
      <c r="I296" s="1"/>
      <c r="J296" s="1"/>
      <c r="K296" s="1"/>
      <c r="L296" s="1"/>
      <c r="M296" s="1"/>
      <c r="N296" s="1"/>
      <c r="O296" s="1"/>
      <c r="P296" s="1"/>
      <c r="Q296" s="1"/>
    </row>
    <row r="297" spans="1:17" ht="16.5">
      <c r="A297" s="1"/>
      <c r="B297" s="1"/>
      <c r="C297" s="1"/>
      <c r="D297" s="1"/>
      <c r="E297" s="1"/>
      <c r="F297" s="1"/>
      <c r="G297" s="1"/>
      <c r="H297" s="1"/>
      <c r="I297" s="1"/>
      <c r="J297" s="1"/>
      <c r="K297" s="1"/>
      <c r="L297" s="1"/>
      <c r="M297" s="1"/>
      <c r="N297" s="1"/>
      <c r="O297" s="1"/>
      <c r="P297" s="1"/>
      <c r="Q297" s="1"/>
    </row>
    <row r="298" spans="1:17" ht="16.5">
      <c r="A298" s="1"/>
      <c r="B298" s="1"/>
      <c r="C298" s="1"/>
      <c r="D298" s="1"/>
      <c r="E298" s="1"/>
      <c r="F298" s="1"/>
      <c r="G298" s="1"/>
      <c r="H298" s="1"/>
      <c r="I298" s="1"/>
      <c r="J298" s="1"/>
      <c r="K298" s="1"/>
      <c r="L298" s="1"/>
      <c r="M298" s="1"/>
      <c r="N298" s="1"/>
      <c r="O298" s="1"/>
      <c r="P298" s="1"/>
      <c r="Q298" s="1"/>
    </row>
    <row r="299" spans="1:17" ht="16.5">
      <c r="A299" s="1"/>
      <c r="B299" s="1"/>
      <c r="C299" s="1"/>
      <c r="D299" s="1"/>
      <c r="E299" s="1"/>
      <c r="F299" s="1"/>
      <c r="G299" s="1"/>
      <c r="H299" s="1"/>
      <c r="I299" s="1"/>
      <c r="J299" s="1"/>
      <c r="K299" s="1"/>
      <c r="L299" s="1"/>
      <c r="M299" s="1"/>
      <c r="N299" s="1"/>
      <c r="O299" s="1"/>
      <c r="P299" s="1"/>
      <c r="Q299" s="1"/>
    </row>
    <row r="300" spans="1:17" ht="16.5">
      <c r="A300" s="1"/>
      <c r="B300" s="1"/>
      <c r="C300" s="1"/>
      <c r="D300" s="1"/>
      <c r="E300" s="1"/>
      <c r="F300" s="1"/>
      <c r="G300" s="1"/>
      <c r="H300" s="1"/>
      <c r="I300" s="1"/>
      <c r="J300" s="1"/>
      <c r="K300" s="1"/>
      <c r="L300" s="1"/>
      <c r="M300" s="1"/>
      <c r="N300" s="1"/>
      <c r="O300" s="1"/>
      <c r="P300" s="1"/>
      <c r="Q300" s="1"/>
    </row>
    <row r="301" spans="1:17" ht="16.5">
      <c r="A301" s="1"/>
      <c r="B301" s="1"/>
      <c r="C301" s="1"/>
      <c r="D301" s="1"/>
      <c r="E301" s="1"/>
      <c r="F301" s="1"/>
      <c r="G301" s="1"/>
      <c r="H301" s="1"/>
      <c r="I301" s="1"/>
      <c r="J301" s="1"/>
      <c r="K301" s="1"/>
      <c r="L301" s="1"/>
      <c r="M301" s="1"/>
      <c r="N301" s="1"/>
      <c r="O301" s="1"/>
      <c r="P301" s="1"/>
      <c r="Q301" s="1"/>
    </row>
    <row r="302" spans="1:17" ht="16.5">
      <c r="A302" s="1"/>
      <c r="B302" s="1"/>
      <c r="C302" s="1"/>
      <c r="D302" s="1"/>
      <c r="E302" s="1"/>
      <c r="F302" s="1"/>
      <c r="G302" s="1"/>
      <c r="H302" s="1"/>
      <c r="I302" s="1"/>
      <c r="J302" s="1"/>
      <c r="K302" s="1"/>
      <c r="L302" s="1"/>
      <c r="M302" s="1"/>
      <c r="N302" s="1"/>
      <c r="O302" s="1"/>
      <c r="P302" s="1"/>
      <c r="Q302" s="1"/>
    </row>
    <row r="303" spans="1:17" ht="16.5">
      <c r="A303" s="1"/>
      <c r="B303" s="1"/>
      <c r="C303" s="1"/>
      <c r="D303" s="1"/>
      <c r="E303" s="1"/>
      <c r="F303" s="1"/>
      <c r="G303" s="1"/>
      <c r="H303" s="1"/>
      <c r="I303" s="1"/>
      <c r="J303" s="1"/>
      <c r="K303" s="1"/>
      <c r="L303" s="1"/>
      <c r="M303" s="1"/>
      <c r="N303" s="1"/>
      <c r="O303" s="1"/>
      <c r="P303" s="1"/>
      <c r="Q303" s="1"/>
    </row>
    <row r="304" spans="1:17" ht="16.5">
      <c r="A304" s="1"/>
      <c r="B304" s="1"/>
      <c r="C304" s="1"/>
      <c r="D304" s="1"/>
      <c r="E304" s="1"/>
      <c r="F304" s="1"/>
      <c r="G304" s="1"/>
      <c r="H304" s="1"/>
      <c r="I304" s="1"/>
      <c r="J304" s="1"/>
      <c r="K304" s="1"/>
      <c r="L304" s="1"/>
      <c r="M304" s="1"/>
      <c r="N304" s="1"/>
      <c r="O304" s="1"/>
      <c r="P304" s="1"/>
      <c r="Q304" s="1"/>
    </row>
    <row r="305" spans="1:17" ht="16.5">
      <c r="A305" s="1"/>
      <c r="B305" s="1"/>
      <c r="C305" s="1"/>
      <c r="D305" s="1"/>
      <c r="E305" s="1"/>
      <c r="F305" s="1"/>
      <c r="G305" s="1"/>
      <c r="H305" s="1"/>
      <c r="I305" s="1"/>
      <c r="J305" s="1"/>
      <c r="K305" s="1"/>
      <c r="L305" s="1"/>
      <c r="M305" s="1"/>
      <c r="N305" s="1"/>
      <c r="O305" s="1"/>
      <c r="P305" s="1"/>
      <c r="Q305" s="1"/>
    </row>
    <row r="306" spans="1:17" ht="16.5">
      <c r="A306" s="1"/>
      <c r="B306" s="1"/>
      <c r="C306" s="1"/>
      <c r="D306" s="1"/>
      <c r="E306" s="1"/>
      <c r="F306" s="1"/>
      <c r="G306" s="1"/>
      <c r="H306" s="1"/>
      <c r="I306" s="1"/>
      <c r="J306" s="1"/>
      <c r="K306" s="1"/>
      <c r="L306" s="1"/>
      <c r="M306" s="1"/>
      <c r="N306" s="1"/>
      <c r="O306" s="1"/>
      <c r="P306" s="1"/>
      <c r="Q306" s="1"/>
    </row>
    <row r="307" spans="1:17" ht="16.5">
      <c r="A307" s="1"/>
      <c r="B307" s="1"/>
      <c r="C307" s="1"/>
      <c r="D307" s="1"/>
      <c r="E307" s="1"/>
      <c r="F307" s="1"/>
      <c r="G307" s="1"/>
      <c r="H307" s="1"/>
      <c r="I307" s="1"/>
      <c r="J307" s="1"/>
      <c r="K307" s="1"/>
      <c r="L307" s="1"/>
      <c r="M307" s="1"/>
      <c r="N307" s="1"/>
      <c r="O307" s="1"/>
      <c r="P307" s="1"/>
      <c r="Q307" s="1"/>
    </row>
    <row r="308" spans="1:17" ht="16.5">
      <c r="A308" s="1"/>
      <c r="B308" s="1"/>
      <c r="C308" s="1"/>
      <c r="D308" s="1"/>
      <c r="E308" s="1"/>
      <c r="F308" s="1"/>
      <c r="G308" s="1"/>
      <c r="H308" s="1"/>
      <c r="I308" s="1"/>
      <c r="J308" s="1"/>
      <c r="K308" s="1"/>
      <c r="L308" s="1"/>
      <c r="M308" s="1"/>
      <c r="N308" s="1"/>
      <c r="O308" s="1"/>
      <c r="P308" s="1"/>
      <c r="Q308" s="1"/>
    </row>
    <row r="309" spans="1:17" ht="16.5">
      <c r="A309" s="1"/>
      <c r="B309" s="1"/>
      <c r="C309" s="1"/>
      <c r="D309" s="1"/>
      <c r="E309" s="1"/>
      <c r="F309" s="1"/>
      <c r="G309" s="1"/>
      <c r="H309" s="1"/>
      <c r="I309" s="1"/>
      <c r="J309" s="1"/>
      <c r="K309" s="1"/>
      <c r="L309" s="1"/>
      <c r="M309" s="1"/>
      <c r="N309" s="1"/>
      <c r="O309" s="1"/>
      <c r="P309" s="1"/>
      <c r="Q309" s="1"/>
    </row>
    <row r="310" spans="1:17" ht="16.5">
      <c r="A310" s="1"/>
      <c r="B310" s="1"/>
      <c r="C310" s="1"/>
      <c r="D310" s="1"/>
      <c r="E310" s="1"/>
      <c r="F310" s="1"/>
      <c r="G310" s="1"/>
      <c r="H310" s="1"/>
      <c r="I310" s="1"/>
      <c r="J310" s="1"/>
      <c r="K310" s="1"/>
      <c r="L310" s="1"/>
      <c r="M310" s="1"/>
      <c r="N310" s="1"/>
      <c r="O310" s="1"/>
      <c r="P310" s="1"/>
      <c r="Q310" s="1"/>
    </row>
    <row r="311" spans="1:17" ht="16.5">
      <c r="A311" s="1"/>
      <c r="B311" s="1"/>
      <c r="C311" s="1"/>
      <c r="D311" s="1"/>
      <c r="E311" s="1"/>
      <c r="F311" s="1"/>
      <c r="G311" s="1"/>
      <c r="H311" s="1"/>
      <c r="I311" s="1"/>
      <c r="J311" s="1"/>
      <c r="K311" s="1"/>
      <c r="L311" s="1"/>
      <c r="M311" s="1"/>
      <c r="N311" s="1"/>
      <c r="O311" s="1"/>
      <c r="P311" s="1"/>
      <c r="Q311" s="1"/>
    </row>
    <row r="312" spans="1:17" ht="16.5">
      <c r="A312" s="1"/>
      <c r="B312" s="1"/>
      <c r="C312" s="1"/>
      <c r="D312" s="1"/>
      <c r="E312" s="1"/>
      <c r="F312" s="1"/>
      <c r="G312" s="1"/>
      <c r="H312" s="1"/>
      <c r="I312" s="1"/>
      <c r="J312" s="1"/>
      <c r="K312" s="1"/>
      <c r="L312" s="1"/>
      <c r="M312" s="1"/>
      <c r="N312" s="1"/>
      <c r="O312" s="1"/>
      <c r="P312" s="1"/>
      <c r="Q312" s="1"/>
    </row>
    <row r="313" spans="1:17" ht="16.5">
      <c r="A313" s="1"/>
      <c r="B313" s="1"/>
      <c r="C313" s="1"/>
      <c r="D313" s="1"/>
      <c r="E313" s="1"/>
      <c r="F313" s="1"/>
      <c r="G313" s="1"/>
      <c r="H313" s="1"/>
      <c r="I313" s="1"/>
      <c r="J313" s="1"/>
      <c r="K313" s="1"/>
      <c r="L313" s="1"/>
      <c r="M313" s="1"/>
      <c r="N313" s="1"/>
      <c r="O313" s="1"/>
      <c r="P313" s="1"/>
      <c r="Q313" s="1"/>
    </row>
    <row r="314" spans="1:17" ht="16.5">
      <c r="A314" s="1"/>
      <c r="B314" s="1"/>
      <c r="C314" s="1"/>
      <c r="D314" s="1"/>
      <c r="E314" s="1"/>
      <c r="F314" s="1"/>
      <c r="G314" s="1"/>
      <c r="H314" s="1"/>
      <c r="I314" s="1"/>
      <c r="J314" s="1"/>
      <c r="K314" s="1"/>
      <c r="L314" s="1"/>
      <c r="M314" s="1"/>
      <c r="N314" s="1"/>
      <c r="O314" s="1"/>
      <c r="P314" s="1"/>
      <c r="Q314" s="1"/>
    </row>
    <row r="315" spans="1:17" ht="16.5">
      <c r="A315" s="1"/>
      <c r="B315" s="1"/>
      <c r="C315" s="1"/>
      <c r="D315" s="1"/>
      <c r="E315" s="1"/>
      <c r="F315" s="1"/>
      <c r="G315" s="1"/>
      <c r="H315" s="1"/>
      <c r="I315" s="1"/>
      <c r="J315" s="1"/>
      <c r="K315" s="1"/>
      <c r="L315" s="1"/>
      <c r="M315" s="1"/>
      <c r="N315" s="1"/>
      <c r="O315" s="1"/>
      <c r="P315" s="1"/>
      <c r="Q315" s="1"/>
    </row>
    <row r="316" spans="1:17" ht="16.5">
      <c r="A316" s="1"/>
      <c r="B316" s="1"/>
      <c r="C316" s="1"/>
      <c r="D316" s="1"/>
      <c r="E316" s="1"/>
      <c r="F316" s="1"/>
      <c r="G316" s="1"/>
      <c r="H316" s="1"/>
      <c r="I316" s="1"/>
      <c r="J316" s="1"/>
      <c r="K316" s="1"/>
      <c r="L316" s="1"/>
      <c r="M316" s="1"/>
      <c r="N316" s="1"/>
      <c r="O316" s="1"/>
      <c r="P316" s="1"/>
      <c r="Q316" s="1"/>
    </row>
    <row r="317" spans="1:17" ht="16.5">
      <c r="A317" s="1"/>
      <c r="B317" s="1"/>
      <c r="C317" s="1"/>
      <c r="D317" s="1"/>
      <c r="E317" s="1"/>
      <c r="F317" s="1"/>
      <c r="G317" s="1"/>
      <c r="H317" s="1"/>
      <c r="I317" s="1"/>
      <c r="J317" s="1"/>
      <c r="K317" s="1"/>
      <c r="L317" s="1"/>
      <c r="M317" s="1"/>
      <c r="N317" s="1"/>
      <c r="O317" s="1"/>
      <c r="P317" s="1"/>
      <c r="Q317" s="1"/>
    </row>
    <row r="318" spans="1:17" ht="16.5">
      <c r="A318" s="1"/>
      <c r="B318" s="1"/>
      <c r="C318" s="1"/>
      <c r="D318" s="1"/>
      <c r="E318" s="1"/>
      <c r="F318" s="1"/>
      <c r="G318" s="1"/>
      <c r="H318" s="1"/>
      <c r="I318" s="1"/>
      <c r="J318" s="1"/>
      <c r="K318" s="1"/>
      <c r="L318" s="1"/>
      <c r="M318" s="1"/>
      <c r="N318" s="1"/>
      <c r="O318" s="1"/>
      <c r="P318" s="1"/>
      <c r="Q318" s="1"/>
    </row>
    <row r="319" spans="1:17" ht="16.5">
      <c r="A319" s="1"/>
      <c r="B319" s="1"/>
      <c r="C319" s="1"/>
      <c r="D319" s="1"/>
      <c r="E319" s="1"/>
      <c r="F319" s="1"/>
      <c r="G319" s="1"/>
      <c r="H319" s="1"/>
      <c r="I319" s="1"/>
      <c r="J319" s="1"/>
      <c r="K319" s="1"/>
      <c r="L319" s="1"/>
      <c r="M319" s="1"/>
      <c r="N319" s="1"/>
      <c r="O319" s="1"/>
      <c r="P319" s="1"/>
      <c r="Q319" s="1"/>
    </row>
    <row r="320" spans="1:17" ht="16.5">
      <c r="A320" s="1"/>
      <c r="B320" s="1"/>
      <c r="C320" s="1"/>
      <c r="D320" s="1"/>
      <c r="E320" s="1"/>
      <c r="F320" s="1"/>
      <c r="G320" s="1"/>
      <c r="H320" s="1"/>
      <c r="I320" s="1"/>
      <c r="J320" s="1"/>
      <c r="K320" s="1"/>
      <c r="L320" s="1"/>
      <c r="M320" s="1"/>
      <c r="N320" s="1"/>
      <c r="O320" s="1"/>
      <c r="P320" s="1"/>
      <c r="Q320" s="1"/>
    </row>
    <row r="321" spans="1:17" ht="16.5">
      <c r="A321" s="1"/>
      <c r="B321" s="1"/>
      <c r="C321" s="1"/>
      <c r="D321" s="1"/>
      <c r="E321" s="1"/>
      <c r="F321" s="1"/>
      <c r="G321" s="1"/>
      <c r="H321" s="1"/>
      <c r="I321" s="1"/>
      <c r="J321" s="1"/>
      <c r="K321" s="1"/>
      <c r="L321" s="1"/>
      <c r="M321" s="1"/>
      <c r="N321" s="1"/>
      <c r="O321" s="1"/>
      <c r="P321" s="1"/>
      <c r="Q321" s="1"/>
    </row>
    <row r="322" spans="1:17" ht="16.5">
      <c r="A322" s="1"/>
      <c r="B322" s="1"/>
      <c r="C322" s="1"/>
      <c r="D322" s="1"/>
      <c r="E322" s="1"/>
      <c r="F322" s="1"/>
      <c r="G322" s="1"/>
      <c r="H322" s="1"/>
      <c r="I322" s="1"/>
      <c r="J322" s="1"/>
      <c r="K322" s="1"/>
      <c r="L322" s="1"/>
      <c r="M322" s="1"/>
      <c r="N322" s="1"/>
      <c r="O322" s="1"/>
      <c r="P322" s="1"/>
      <c r="Q322" s="1"/>
    </row>
    <row r="323" spans="1:17" ht="16.5">
      <c r="A323" s="1"/>
      <c r="B323" s="1"/>
      <c r="C323" s="1"/>
      <c r="D323" s="1"/>
      <c r="E323" s="1"/>
      <c r="F323" s="1"/>
      <c r="G323" s="1"/>
      <c r="H323" s="1"/>
      <c r="I323" s="1"/>
      <c r="J323" s="1"/>
      <c r="K323" s="1"/>
      <c r="L323" s="1"/>
      <c r="M323" s="1"/>
      <c r="N323" s="1"/>
      <c r="O323" s="1"/>
      <c r="P323" s="1"/>
      <c r="Q323" s="1"/>
    </row>
    <row r="324" spans="1:17" ht="16.5">
      <c r="A324" s="1"/>
      <c r="B324" s="1"/>
      <c r="C324" s="1"/>
      <c r="D324" s="1"/>
      <c r="E324" s="1"/>
      <c r="F324" s="1"/>
      <c r="G324" s="1"/>
      <c r="H324" s="1"/>
      <c r="I324" s="1"/>
      <c r="J324" s="1"/>
      <c r="K324" s="1"/>
      <c r="L324" s="1"/>
      <c r="M324" s="1"/>
      <c r="N324" s="1"/>
      <c r="O324" s="1"/>
      <c r="P324" s="1"/>
      <c r="Q324" s="1"/>
    </row>
    <row r="325" spans="1:17" ht="16.5">
      <c r="A325" s="1"/>
      <c r="B325" s="1"/>
      <c r="C325" s="1"/>
      <c r="D325" s="1"/>
      <c r="E325" s="1"/>
      <c r="F325" s="1"/>
      <c r="G325" s="1"/>
      <c r="H325" s="1"/>
      <c r="I325" s="1"/>
      <c r="J325" s="1"/>
      <c r="K325" s="1"/>
      <c r="L325" s="1"/>
      <c r="M325" s="1"/>
      <c r="N325" s="1"/>
      <c r="O325" s="1"/>
      <c r="P325" s="1"/>
      <c r="Q325" s="1"/>
    </row>
    <row r="326" spans="1:17" ht="16.5">
      <c r="A326" s="1"/>
      <c r="B326" s="1"/>
      <c r="C326" s="1"/>
      <c r="D326" s="1"/>
      <c r="E326" s="1"/>
      <c r="F326" s="1"/>
      <c r="G326" s="1"/>
      <c r="H326" s="1"/>
      <c r="I326" s="1"/>
      <c r="J326" s="1"/>
      <c r="K326" s="1"/>
      <c r="L326" s="1"/>
      <c r="M326" s="1"/>
      <c r="N326" s="1"/>
      <c r="O326" s="1"/>
      <c r="P326" s="1"/>
      <c r="Q326" s="1"/>
    </row>
    <row r="327" spans="1:17" ht="16.5">
      <c r="A327" s="1"/>
      <c r="B327" s="1"/>
      <c r="C327" s="1"/>
      <c r="D327" s="1"/>
      <c r="E327" s="1"/>
      <c r="F327" s="1"/>
      <c r="G327" s="1"/>
      <c r="H327" s="1"/>
      <c r="I327" s="1"/>
      <c r="J327" s="1"/>
      <c r="K327" s="1"/>
      <c r="L327" s="1"/>
      <c r="M327" s="1"/>
      <c r="N327" s="1"/>
      <c r="O327" s="1"/>
      <c r="P327" s="1"/>
      <c r="Q327" s="1"/>
    </row>
    <row r="328" spans="1:17" ht="16.5">
      <c r="A328" s="1"/>
      <c r="B328" s="1"/>
      <c r="C328" s="1"/>
      <c r="D328" s="1"/>
      <c r="E328" s="1"/>
      <c r="F328" s="1"/>
      <c r="G328" s="1"/>
      <c r="H328" s="1"/>
      <c r="I328" s="1"/>
      <c r="J328" s="1"/>
      <c r="K328" s="1"/>
      <c r="L328" s="1"/>
      <c r="M328" s="1"/>
      <c r="N328" s="1"/>
      <c r="O328" s="1"/>
      <c r="P328" s="1"/>
      <c r="Q328" s="1"/>
    </row>
    <row r="329" spans="1:17" ht="16.5">
      <c r="A329" s="1"/>
      <c r="B329" s="1"/>
      <c r="C329" s="1"/>
      <c r="D329" s="1"/>
      <c r="E329" s="1"/>
      <c r="F329" s="1"/>
      <c r="G329" s="1"/>
      <c r="H329" s="1"/>
      <c r="I329" s="1"/>
      <c r="J329" s="1"/>
      <c r="K329" s="1"/>
      <c r="L329" s="1"/>
      <c r="M329" s="1"/>
      <c r="N329" s="1"/>
      <c r="O329" s="1"/>
      <c r="P329" s="1"/>
      <c r="Q329" s="1"/>
    </row>
    <row r="330" spans="1:17" ht="16.5">
      <c r="A330" s="1"/>
      <c r="B330" s="1"/>
      <c r="C330" s="1"/>
      <c r="D330" s="1"/>
      <c r="E330" s="1"/>
      <c r="F330" s="1"/>
      <c r="G330" s="1"/>
      <c r="H330" s="1"/>
      <c r="I330" s="1"/>
      <c r="J330" s="1"/>
      <c r="K330" s="1"/>
      <c r="L330" s="1"/>
      <c r="M330" s="1"/>
      <c r="N330" s="1"/>
      <c r="O330" s="1"/>
      <c r="P330" s="1"/>
      <c r="Q330" s="1"/>
    </row>
    <row r="331" spans="1:17" ht="16.5">
      <c r="A331" s="1"/>
      <c r="B331" s="1"/>
      <c r="C331" s="1"/>
      <c r="D331" s="1"/>
      <c r="E331" s="1"/>
      <c r="F331" s="1"/>
      <c r="G331" s="1"/>
      <c r="H331" s="1"/>
      <c r="I331" s="1"/>
      <c r="J331" s="1"/>
      <c r="K331" s="1"/>
      <c r="L331" s="1"/>
      <c r="M331" s="1"/>
      <c r="N331" s="1"/>
      <c r="O331" s="1"/>
      <c r="P331" s="1"/>
      <c r="Q331" s="1"/>
    </row>
    <row r="332" spans="1:17" ht="16.5">
      <c r="A332" s="1"/>
      <c r="B332" s="1"/>
      <c r="C332" s="1"/>
      <c r="D332" s="1"/>
      <c r="E332" s="1"/>
      <c r="F332" s="1"/>
      <c r="G332" s="1"/>
      <c r="H332" s="1"/>
      <c r="I332" s="1"/>
      <c r="J332" s="1"/>
      <c r="K332" s="1"/>
      <c r="L332" s="1"/>
      <c r="M332" s="1"/>
      <c r="N332" s="1"/>
      <c r="O332" s="1"/>
      <c r="P332" s="1"/>
      <c r="Q332" s="1"/>
    </row>
    <row r="333" spans="1:17" ht="16.5">
      <c r="A333" s="1"/>
      <c r="B333" s="1"/>
      <c r="C333" s="1"/>
      <c r="D333" s="1"/>
      <c r="E333" s="1"/>
      <c r="F333" s="1"/>
      <c r="G333" s="1"/>
      <c r="H333" s="1"/>
      <c r="I333" s="1"/>
      <c r="J333" s="1"/>
      <c r="K333" s="1"/>
      <c r="L333" s="1"/>
      <c r="M333" s="1"/>
      <c r="N333" s="1"/>
      <c r="O333" s="1"/>
      <c r="P333" s="1"/>
      <c r="Q333" s="1"/>
    </row>
    <row r="334" spans="1:17" ht="16.5">
      <c r="A334" s="1"/>
      <c r="B334" s="1"/>
      <c r="C334" s="1"/>
      <c r="D334" s="1"/>
      <c r="E334" s="1"/>
      <c r="F334" s="1"/>
      <c r="G334" s="1"/>
      <c r="H334" s="1"/>
      <c r="I334" s="1"/>
      <c r="J334" s="1"/>
      <c r="K334" s="1"/>
      <c r="L334" s="1"/>
      <c r="M334" s="1"/>
      <c r="N334" s="1"/>
      <c r="O334" s="1"/>
      <c r="P334" s="1"/>
      <c r="Q334" s="1"/>
    </row>
    <row r="335" spans="1:17" ht="16.5">
      <c r="A335" s="1"/>
      <c r="B335" s="1"/>
      <c r="C335" s="1"/>
      <c r="D335" s="1"/>
      <c r="E335" s="1"/>
      <c r="F335" s="1"/>
      <c r="G335" s="1"/>
      <c r="H335" s="1"/>
      <c r="I335" s="1"/>
      <c r="J335" s="1"/>
      <c r="K335" s="1"/>
      <c r="L335" s="1"/>
      <c r="M335" s="1"/>
      <c r="N335" s="1"/>
      <c r="O335" s="1"/>
      <c r="P335" s="1"/>
      <c r="Q335" s="1"/>
    </row>
    <row r="336" spans="1:17" ht="16.5">
      <c r="A336" s="1"/>
      <c r="B336" s="1"/>
      <c r="C336" s="1"/>
      <c r="D336" s="1"/>
      <c r="E336" s="1"/>
      <c r="F336" s="1"/>
      <c r="G336" s="1"/>
      <c r="H336" s="1"/>
      <c r="I336" s="1"/>
      <c r="J336" s="1"/>
      <c r="K336" s="1"/>
      <c r="L336" s="1"/>
      <c r="M336" s="1"/>
      <c r="N336" s="1"/>
      <c r="O336" s="1"/>
      <c r="P336" s="1"/>
      <c r="Q336" s="1"/>
    </row>
    <row r="337" spans="1:17" ht="16.5">
      <c r="A337" s="1"/>
      <c r="B337" s="1"/>
      <c r="C337" s="1"/>
      <c r="D337" s="1"/>
      <c r="E337" s="1"/>
      <c r="F337" s="1"/>
      <c r="G337" s="1"/>
      <c r="H337" s="1"/>
      <c r="I337" s="1"/>
      <c r="J337" s="1"/>
      <c r="K337" s="1"/>
      <c r="L337" s="1"/>
      <c r="M337" s="1"/>
      <c r="N337" s="1"/>
      <c r="O337" s="1"/>
      <c r="P337" s="1"/>
      <c r="Q337" s="1"/>
    </row>
    <row r="338" spans="1:17" ht="16.5">
      <c r="A338" s="1"/>
      <c r="B338" s="1"/>
      <c r="C338" s="1"/>
      <c r="D338" s="1"/>
      <c r="E338" s="1"/>
      <c r="F338" s="1"/>
      <c r="G338" s="1"/>
      <c r="H338" s="1"/>
      <c r="I338" s="1"/>
      <c r="J338" s="1"/>
      <c r="K338" s="1"/>
      <c r="L338" s="1"/>
      <c r="M338" s="1"/>
      <c r="N338" s="1"/>
      <c r="O338" s="1"/>
      <c r="P338" s="1"/>
      <c r="Q338" s="1"/>
    </row>
    <row r="339" spans="1:17" ht="16.5">
      <c r="A339" s="1"/>
      <c r="B339" s="1"/>
      <c r="C339" s="1"/>
      <c r="D339" s="1"/>
      <c r="E339" s="1"/>
      <c r="F339" s="1"/>
      <c r="G339" s="1"/>
      <c r="H339" s="1"/>
      <c r="I339" s="1"/>
      <c r="J339" s="1"/>
      <c r="K339" s="1"/>
      <c r="L339" s="1"/>
      <c r="M339" s="1"/>
      <c r="N339" s="1"/>
      <c r="O339" s="1"/>
      <c r="P339" s="1"/>
      <c r="Q339" s="1"/>
    </row>
    <row r="340" spans="1:17" ht="16.5">
      <c r="A340" s="1"/>
      <c r="B340" s="1"/>
      <c r="C340" s="1"/>
      <c r="D340" s="1"/>
      <c r="E340" s="1"/>
      <c r="F340" s="1"/>
      <c r="G340" s="1"/>
      <c r="H340" s="1"/>
      <c r="I340" s="1"/>
      <c r="J340" s="1"/>
      <c r="K340" s="1"/>
      <c r="L340" s="1"/>
      <c r="M340" s="1"/>
      <c r="N340" s="1"/>
      <c r="O340" s="1"/>
      <c r="P340" s="1"/>
      <c r="Q340" s="1"/>
    </row>
    <row r="341" spans="1:17" ht="16.5">
      <c r="A341" s="1"/>
      <c r="B341" s="1"/>
      <c r="C341" s="1"/>
      <c r="D341" s="1"/>
      <c r="E341" s="1"/>
      <c r="F341" s="1"/>
      <c r="G341" s="1"/>
      <c r="H341" s="1"/>
      <c r="I341" s="1"/>
      <c r="J341" s="1"/>
      <c r="K341" s="1"/>
      <c r="L341" s="1"/>
      <c r="M341" s="1"/>
      <c r="N341" s="1"/>
      <c r="O341" s="1"/>
      <c r="P341" s="1"/>
      <c r="Q341" s="1"/>
    </row>
    <row r="342" spans="1:17" ht="16.5">
      <c r="A342" s="1"/>
      <c r="B342" s="1"/>
      <c r="C342" s="1"/>
      <c r="D342" s="1"/>
      <c r="E342" s="1"/>
      <c r="F342" s="1"/>
      <c r="G342" s="1"/>
      <c r="H342" s="1"/>
      <c r="I342" s="1"/>
      <c r="J342" s="1"/>
      <c r="K342" s="1"/>
      <c r="L342" s="1"/>
      <c r="M342" s="1"/>
      <c r="N342" s="1"/>
      <c r="O342" s="1"/>
      <c r="P342" s="1"/>
      <c r="Q342" s="1"/>
    </row>
    <row r="343" spans="1:17" ht="16.5">
      <c r="A343" s="1"/>
      <c r="B343" s="1"/>
      <c r="C343" s="1"/>
      <c r="D343" s="1"/>
      <c r="E343" s="1"/>
      <c r="F343" s="1"/>
      <c r="G343" s="1"/>
      <c r="H343" s="1"/>
      <c r="I343" s="1"/>
      <c r="J343" s="1"/>
      <c r="K343" s="1"/>
      <c r="L343" s="1"/>
      <c r="M343" s="1"/>
      <c r="N343" s="1"/>
      <c r="O343" s="1"/>
      <c r="P343" s="1"/>
      <c r="Q343" s="1"/>
    </row>
    <row r="344" spans="1:17" ht="16.5">
      <c r="A344" s="1"/>
      <c r="B344" s="1"/>
      <c r="C344" s="1"/>
      <c r="D344" s="1"/>
      <c r="E344" s="1"/>
      <c r="F344" s="1"/>
      <c r="G344" s="1"/>
      <c r="H344" s="1"/>
      <c r="I344" s="1"/>
      <c r="J344" s="1"/>
      <c r="K344" s="1"/>
      <c r="L344" s="1"/>
      <c r="M344" s="1"/>
      <c r="N344" s="1"/>
      <c r="O344" s="1"/>
      <c r="P344" s="1"/>
      <c r="Q344" s="1"/>
    </row>
    <row r="345" spans="1:17" ht="16.5">
      <c r="A345" s="1"/>
      <c r="B345" s="1"/>
      <c r="C345" s="1"/>
      <c r="D345" s="1"/>
      <c r="E345" s="1"/>
      <c r="F345" s="1"/>
      <c r="G345" s="1"/>
      <c r="H345" s="1"/>
      <c r="I345" s="1"/>
      <c r="J345" s="1"/>
      <c r="K345" s="1"/>
      <c r="L345" s="1"/>
      <c r="M345" s="1"/>
      <c r="N345" s="1"/>
      <c r="O345" s="1"/>
      <c r="P345" s="1"/>
      <c r="Q345" s="1"/>
    </row>
    <row r="346" spans="1:17" ht="16.5">
      <c r="A346" s="1"/>
      <c r="B346" s="1"/>
      <c r="C346" s="1"/>
      <c r="D346" s="1"/>
      <c r="E346" s="1"/>
      <c r="F346" s="1"/>
      <c r="G346" s="1"/>
      <c r="H346" s="1"/>
      <c r="I346" s="1"/>
      <c r="J346" s="1"/>
      <c r="K346" s="1"/>
      <c r="L346" s="1"/>
      <c r="M346" s="1"/>
      <c r="N346" s="1"/>
      <c r="O346" s="1"/>
      <c r="P346" s="1"/>
      <c r="Q346" s="1"/>
    </row>
    <row r="347" spans="1:17" ht="16.5">
      <c r="A347" s="1"/>
      <c r="B347" s="1"/>
      <c r="C347" s="1"/>
      <c r="D347" s="1"/>
      <c r="E347" s="1"/>
      <c r="F347" s="1"/>
      <c r="G347" s="1"/>
      <c r="H347" s="1"/>
      <c r="I347" s="1"/>
      <c r="J347" s="1"/>
      <c r="K347" s="1"/>
      <c r="L347" s="1"/>
      <c r="M347" s="1"/>
      <c r="N347" s="1"/>
      <c r="O347" s="1"/>
      <c r="P347" s="1"/>
      <c r="Q347" s="1"/>
    </row>
    <row r="348" spans="1:17" ht="16.5">
      <c r="A348" s="1"/>
      <c r="B348" s="1"/>
      <c r="C348" s="1"/>
      <c r="D348" s="1"/>
      <c r="E348" s="1"/>
      <c r="F348" s="1"/>
      <c r="G348" s="1"/>
      <c r="H348" s="1"/>
      <c r="I348" s="1"/>
      <c r="J348" s="1"/>
      <c r="K348" s="1"/>
      <c r="L348" s="1"/>
      <c r="M348" s="1"/>
      <c r="N348" s="1"/>
      <c r="O348" s="1"/>
      <c r="P348" s="1"/>
      <c r="Q348" s="1"/>
    </row>
    <row r="349" spans="1:17" ht="16.5">
      <c r="A349" s="1"/>
      <c r="B349" s="1"/>
      <c r="C349" s="1"/>
      <c r="D349" s="1"/>
      <c r="E349" s="1"/>
      <c r="F349" s="1"/>
      <c r="G349" s="1"/>
      <c r="H349" s="1"/>
      <c r="I349" s="1"/>
      <c r="J349" s="1"/>
      <c r="K349" s="1"/>
      <c r="L349" s="1"/>
      <c r="M349" s="1"/>
      <c r="N349" s="1"/>
      <c r="O349" s="1"/>
      <c r="P349" s="1"/>
      <c r="Q349" s="1"/>
    </row>
    <row r="350" spans="1:17" ht="16.5">
      <c r="A350" s="1"/>
      <c r="B350" s="1"/>
      <c r="C350" s="1"/>
      <c r="D350" s="1"/>
      <c r="E350" s="1"/>
      <c r="F350" s="1"/>
      <c r="G350" s="1"/>
      <c r="H350" s="1"/>
      <c r="I350" s="1"/>
      <c r="J350" s="1"/>
      <c r="K350" s="1"/>
      <c r="L350" s="1"/>
      <c r="M350" s="1"/>
      <c r="N350" s="1"/>
      <c r="O350" s="1"/>
      <c r="P350" s="1"/>
      <c r="Q350" s="1"/>
    </row>
    <row r="351" spans="1:17" ht="16.5">
      <c r="A351" s="1"/>
      <c r="B351" s="1"/>
      <c r="C351" s="1"/>
      <c r="D351" s="1"/>
      <c r="E351" s="1"/>
      <c r="F351" s="1"/>
      <c r="G351" s="1"/>
      <c r="H351" s="1"/>
      <c r="I351" s="1"/>
      <c r="J351" s="1"/>
      <c r="K351" s="1"/>
      <c r="L351" s="1"/>
      <c r="M351" s="1"/>
      <c r="N351" s="1"/>
      <c r="O351" s="1"/>
      <c r="P351" s="1"/>
      <c r="Q351" s="1"/>
    </row>
    <row r="352" spans="1:17" ht="16.5">
      <c r="A352" s="1"/>
      <c r="B352" s="1"/>
      <c r="C352" s="1"/>
      <c r="D352" s="1"/>
      <c r="E352" s="1"/>
      <c r="F352" s="1"/>
      <c r="G352" s="1"/>
      <c r="H352" s="1"/>
      <c r="I352" s="1"/>
      <c r="J352" s="1"/>
      <c r="K352" s="1"/>
      <c r="L352" s="1"/>
      <c r="M352" s="1"/>
      <c r="N352" s="1"/>
      <c r="O352" s="1"/>
      <c r="P352" s="1"/>
      <c r="Q352" s="1"/>
    </row>
    <row r="353" spans="1:17" ht="16.5">
      <c r="A353" s="1"/>
      <c r="B353" s="1"/>
      <c r="C353" s="1"/>
      <c r="D353" s="1"/>
      <c r="E353" s="1"/>
      <c r="F353" s="1"/>
      <c r="G353" s="1"/>
      <c r="H353" s="1"/>
      <c r="I353" s="1"/>
      <c r="J353" s="1"/>
      <c r="K353" s="1"/>
      <c r="L353" s="1"/>
      <c r="M353" s="1"/>
      <c r="N353" s="1"/>
      <c r="O353" s="1"/>
      <c r="P353" s="1"/>
      <c r="Q353" s="1"/>
    </row>
    <row r="354" spans="1:17" ht="16.5">
      <c r="A354" s="1"/>
      <c r="B354" s="1"/>
      <c r="C354" s="1"/>
      <c r="D354" s="1"/>
      <c r="E354" s="1"/>
      <c r="F354" s="1"/>
      <c r="G354" s="1"/>
      <c r="H354" s="1"/>
      <c r="I354" s="1"/>
      <c r="J354" s="1"/>
      <c r="K354" s="1"/>
      <c r="L354" s="1"/>
      <c r="M354" s="1"/>
      <c r="N354" s="1"/>
      <c r="O354" s="1"/>
      <c r="P354" s="1"/>
      <c r="Q354" s="1"/>
    </row>
    <row r="355" spans="1:17" ht="16.5">
      <c r="A355" s="1"/>
      <c r="B355" s="1"/>
      <c r="C355" s="1"/>
      <c r="D355" s="1"/>
      <c r="E355" s="1"/>
      <c r="F355" s="1"/>
      <c r="G355" s="1"/>
      <c r="H355" s="1"/>
      <c r="I355" s="1"/>
      <c r="J355" s="1"/>
      <c r="K355" s="1"/>
      <c r="L355" s="1"/>
      <c r="M355" s="1"/>
      <c r="N355" s="1"/>
      <c r="O355" s="1"/>
      <c r="P355" s="1"/>
      <c r="Q355" s="1"/>
    </row>
    <row r="356" spans="1:17" ht="16.5">
      <c r="A356" s="1"/>
      <c r="B356" s="1"/>
      <c r="C356" s="1"/>
      <c r="D356" s="1"/>
      <c r="E356" s="1"/>
      <c r="F356" s="1"/>
      <c r="G356" s="1"/>
      <c r="H356" s="1"/>
      <c r="I356" s="1"/>
      <c r="J356" s="1"/>
      <c r="K356" s="1"/>
      <c r="L356" s="1"/>
      <c r="M356" s="1"/>
      <c r="N356" s="1"/>
      <c r="O356" s="1"/>
      <c r="P356" s="1"/>
      <c r="Q356" s="1"/>
    </row>
    <row r="357" spans="1:17" ht="16.5">
      <c r="A357" s="1"/>
      <c r="B357" s="1"/>
      <c r="C357" s="1"/>
      <c r="D357" s="1"/>
      <c r="E357" s="1"/>
      <c r="F357" s="1"/>
      <c r="G357" s="1"/>
      <c r="H357" s="1"/>
      <c r="I357" s="1"/>
      <c r="J357" s="1"/>
      <c r="K357" s="1"/>
      <c r="L357" s="1"/>
      <c r="M357" s="1"/>
      <c r="N357" s="1"/>
      <c r="O357" s="1"/>
      <c r="P357" s="1"/>
      <c r="Q357" s="1"/>
    </row>
    <row r="358" spans="1:17" ht="16.5">
      <c r="A358" s="1"/>
      <c r="B358" s="1"/>
      <c r="C358" s="1"/>
      <c r="D358" s="1"/>
      <c r="E358" s="1"/>
      <c r="F358" s="1"/>
      <c r="G358" s="1"/>
      <c r="H358" s="1"/>
      <c r="I358" s="1"/>
      <c r="J358" s="1"/>
      <c r="K358" s="1"/>
      <c r="L358" s="1"/>
      <c r="M358" s="1"/>
      <c r="N358" s="1"/>
      <c r="O358" s="1"/>
      <c r="P358" s="1"/>
      <c r="Q358" s="1"/>
    </row>
    <row r="359" spans="1:17" ht="16.5">
      <c r="A359" s="1"/>
      <c r="B359" s="1"/>
      <c r="C359" s="1"/>
      <c r="D359" s="1"/>
      <c r="E359" s="1"/>
      <c r="F359" s="1"/>
      <c r="G359" s="1"/>
      <c r="H359" s="1"/>
      <c r="I359" s="1"/>
      <c r="J359" s="1"/>
      <c r="K359" s="1"/>
      <c r="L359" s="1"/>
      <c r="M359" s="1"/>
      <c r="N359" s="1"/>
      <c r="O359" s="1"/>
      <c r="P359" s="1"/>
      <c r="Q359" s="1"/>
    </row>
    <row r="360" spans="1:17" ht="16.5">
      <c r="A360" s="1"/>
      <c r="B360" s="1"/>
      <c r="C360" s="1"/>
      <c r="D360" s="1"/>
      <c r="E360" s="1"/>
      <c r="F360" s="1"/>
      <c r="G360" s="1"/>
      <c r="H360" s="1"/>
      <c r="I360" s="1"/>
      <c r="J360" s="1"/>
      <c r="K360" s="1"/>
      <c r="L360" s="1"/>
      <c r="M360" s="1"/>
      <c r="N360" s="1"/>
      <c r="O360" s="1"/>
      <c r="P360" s="1"/>
      <c r="Q360" s="1"/>
    </row>
    <row r="361" spans="1:17" ht="16.5">
      <c r="A361" s="1"/>
      <c r="B361" s="1"/>
      <c r="C361" s="1"/>
      <c r="D361" s="1"/>
      <c r="E361" s="1"/>
      <c r="F361" s="1"/>
      <c r="G361" s="1"/>
      <c r="H361" s="1"/>
      <c r="I361" s="1"/>
      <c r="J361" s="1"/>
      <c r="K361" s="1"/>
      <c r="L361" s="1"/>
      <c r="M361" s="1"/>
      <c r="N361" s="1"/>
      <c r="O361" s="1"/>
      <c r="P361" s="1"/>
      <c r="Q361" s="1"/>
    </row>
    <row r="362" spans="1:17" ht="16.5">
      <c r="A362" s="1"/>
      <c r="B362" s="1"/>
      <c r="C362" s="1"/>
      <c r="D362" s="1"/>
      <c r="E362" s="1"/>
      <c r="F362" s="1"/>
      <c r="G362" s="1"/>
      <c r="H362" s="1"/>
      <c r="I362" s="1"/>
      <c r="J362" s="1"/>
      <c r="K362" s="1"/>
      <c r="L362" s="1"/>
      <c r="M362" s="1"/>
      <c r="N362" s="1"/>
      <c r="O362" s="1"/>
      <c r="P362" s="1"/>
      <c r="Q362" s="1"/>
    </row>
    <row r="363" spans="1:17" ht="16.5">
      <c r="A363" s="1"/>
      <c r="B363" s="1"/>
      <c r="C363" s="1"/>
      <c r="D363" s="1"/>
      <c r="E363" s="1"/>
      <c r="F363" s="1"/>
      <c r="G363" s="1"/>
      <c r="H363" s="1"/>
      <c r="I363" s="1"/>
      <c r="J363" s="1"/>
      <c r="K363" s="1"/>
      <c r="L363" s="1"/>
      <c r="M363" s="1"/>
      <c r="N363" s="1"/>
      <c r="O363" s="1"/>
      <c r="P363" s="1"/>
      <c r="Q363" s="1"/>
    </row>
    <row r="364" spans="1:17" ht="16.5">
      <c r="A364" s="1"/>
      <c r="B364" s="1"/>
      <c r="C364" s="1"/>
      <c r="D364" s="1"/>
      <c r="E364" s="1"/>
      <c r="F364" s="1"/>
      <c r="G364" s="1"/>
      <c r="H364" s="1"/>
      <c r="I364" s="1"/>
      <c r="J364" s="1"/>
      <c r="K364" s="1"/>
      <c r="L364" s="1"/>
      <c r="M364" s="1"/>
      <c r="N364" s="1"/>
      <c r="O364" s="1"/>
      <c r="P364" s="1"/>
      <c r="Q364" s="1"/>
    </row>
    <row r="365" spans="1:17" ht="16.5">
      <c r="A365" s="1"/>
      <c r="B365" s="1"/>
      <c r="C365" s="1"/>
      <c r="D365" s="1"/>
      <c r="E365" s="1"/>
      <c r="F365" s="1"/>
      <c r="G365" s="1"/>
      <c r="H365" s="1"/>
      <c r="I365" s="1"/>
      <c r="J365" s="1"/>
      <c r="K365" s="1"/>
      <c r="L365" s="1"/>
      <c r="M365" s="1"/>
      <c r="N365" s="1"/>
      <c r="O365" s="1"/>
      <c r="P365" s="1"/>
      <c r="Q365" s="1"/>
    </row>
    <row r="366" spans="1:17" ht="16.5">
      <c r="A366" s="1"/>
      <c r="B366" s="1"/>
      <c r="C366" s="1"/>
      <c r="D366" s="1"/>
      <c r="E366" s="1"/>
      <c r="F366" s="1"/>
      <c r="G366" s="1"/>
      <c r="H366" s="1"/>
      <c r="I366" s="1"/>
      <c r="J366" s="1"/>
      <c r="K366" s="1"/>
      <c r="L366" s="1"/>
      <c r="M366" s="1"/>
      <c r="N366" s="1"/>
      <c r="O366" s="1"/>
      <c r="P366" s="1"/>
      <c r="Q366" s="1"/>
    </row>
    <row r="367" spans="1:17" ht="16.5">
      <c r="A367" s="1"/>
      <c r="B367" s="1"/>
      <c r="C367" s="1"/>
      <c r="D367" s="1"/>
      <c r="E367" s="1"/>
      <c r="F367" s="1"/>
      <c r="G367" s="1"/>
      <c r="H367" s="1"/>
      <c r="I367" s="1"/>
      <c r="J367" s="1"/>
      <c r="K367" s="1"/>
      <c r="L367" s="1"/>
      <c r="M367" s="1"/>
      <c r="N367" s="1"/>
      <c r="O367" s="1"/>
      <c r="P367" s="1"/>
      <c r="Q367" s="1"/>
    </row>
    <row r="368" spans="1:17" ht="16.5">
      <c r="A368" s="1"/>
      <c r="B368" s="1"/>
      <c r="C368" s="1"/>
      <c r="D368" s="1"/>
      <c r="E368" s="1"/>
      <c r="F368" s="1"/>
      <c r="G368" s="1"/>
      <c r="H368" s="1"/>
      <c r="I368" s="1"/>
      <c r="J368" s="1"/>
      <c r="K368" s="1"/>
      <c r="L368" s="1"/>
      <c r="M368" s="1"/>
      <c r="N368" s="1"/>
      <c r="O368" s="1"/>
      <c r="P368" s="1"/>
      <c r="Q368" s="1"/>
    </row>
    <row r="369" spans="1:17" ht="16.5">
      <c r="A369" s="1"/>
      <c r="B369" s="1"/>
      <c r="C369" s="1"/>
      <c r="D369" s="1"/>
      <c r="E369" s="1"/>
      <c r="F369" s="1"/>
      <c r="G369" s="1"/>
      <c r="H369" s="1"/>
      <c r="I369" s="1"/>
      <c r="J369" s="1"/>
      <c r="K369" s="1"/>
      <c r="L369" s="1"/>
      <c r="M369" s="1"/>
      <c r="N369" s="1"/>
      <c r="O369" s="1"/>
      <c r="P369" s="1"/>
      <c r="Q369" s="1"/>
    </row>
    <row r="370" spans="1:17" ht="16.5">
      <c r="A370" s="1"/>
      <c r="B370" s="1"/>
      <c r="C370" s="1"/>
      <c r="D370" s="1"/>
      <c r="E370" s="1"/>
      <c r="F370" s="1"/>
      <c r="G370" s="1"/>
      <c r="H370" s="1"/>
      <c r="I370" s="1"/>
      <c r="J370" s="1"/>
      <c r="K370" s="1"/>
      <c r="L370" s="1"/>
      <c r="M370" s="1"/>
      <c r="N370" s="1"/>
      <c r="O370" s="1"/>
      <c r="P370" s="1"/>
      <c r="Q370" s="1"/>
    </row>
    <row r="371" spans="1:17" ht="16.5">
      <c r="A371" s="1"/>
      <c r="B371" s="1"/>
      <c r="C371" s="1"/>
      <c r="D371" s="1"/>
      <c r="E371" s="1"/>
      <c r="F371" s="1"/>
      <c r="G371" s="1"/>
      <c r="H371" s="1"/>
      <c r="I371" s="1"/>
      <c r="J371" s="1"/>
      <c r="K371" s="1"/>
      <c r="L371" s="1"/>
      <c r="M371" s="1"/>
      <c r="N371" s="1"/>
      <c r="O371" s="1"/>
      <c r="P371" s="1"/>
      <c r="Q371" s="1"/>
    </row>
    <row r="372" spans="1:17" ht="16.5">
      <c r="A372" s="1"/>
      <c r="B372" s="1"/>
      <c r="C372" s="1"/>
      <c r="D372" s="1"/>
      <c r="E372" s="1"/>
      <c r="F372" s="1"/>
      <c r="G372" s="1"/>
      <c r="H372" s="1"/>
      <c r="I372" s="1"/>
      <c r="J372" s="1"/>
      <c r="K372" s="1"/>
      <c r="L372" s="1"/>
      <c r="M372" s="1"/>
      <c r="N372" s="1"/>
      <c r="O372" s="1"/>
      <c r="P372" s="1"/>
      <c r="Q372" s="1"/>
    </row>
    <row r="373" spans="1:17" ht="16.5">
      <c r="A373" s="1"/>
      <c r="B373" s="1"/>
      <c r="C373" s="1"/>
      <c r="D373" s="1"/>
      <c r="E373" s="1"/>
      <c r="F373" s="1"/>
      <c r="G373" s="1"/>
      <c r="H373" s="1"/>
      <c r="I373" s="1"/>
      <c r="J373" s="1"/>
      <c r="K373" s="1"/>
      <c r="L373" s="1"/>
      <c r="M373" s="1"/>
      <c r="N373" s="1"/>
      <c r="O373" s="1"/>
      <c r="P373" s="1"/>
      <c r="Q373" s="1"/>
    </row>
    <row r="374" spans="1:17" ht="16.5">
      <c r="A374" s="1"/>
      <c r="B374" s="1"/>
      <c r="C374" s="1"/>
      <c r="D374" s="1"/>
      <c r="E374" s="1"/>
      <c r="F374" s="1"/>
      <c r="G374" s="1"/>
      <c r="H374" s="1"/>
      <c r="I374" s="1"/>
      <c r="J374" s="1"/>
      <c r="K374" s="1"/>
      <c r="L374" s="1"/>
      <c r="M374" s="1"/>
      <c r="N374" s="1"/>
      <c r="O374" s="1"/>
      <c r="P374" s="1"/>
      <c r="Q374" s="1"/>
    </row>
    <row r="375" spans="1:17" ht="16.5">
      <c r="A375" s="1"/>
      <c r="B375" s="1"/>
      <c r="C375" s="1"/>
      <c r="D375" s="1"/>
      <c r="E375" s="1"/>
      <c r="F375" s="1"/>
      <c r="G375" s="1"/>
      <c r="H375" s="1"/>
      <c r="I375" s="1"/>
      <c r="J375" s="1"/>
      <c r="K375" s="1"/>
      <c r="L375" s="1"/>
      <c r="M375" s="1"/>
      <c r="N375" s="1"/>
      <c r="O375" s="1"/>
      <c r="P375" s="1"/>
      <c r="Q375" s="1"/>
    </row>
    <row r="376" spans="1:17" ht="16.5">
      <c r="A376" s="1"/>
      <c r="B376" s="1"/>
      <c r="C376" s="1"/>
      <c r="D376" s="1"/>
      <c r="E376" s="1"/>
      <c r="F376" s="1"/>
      <c r="G376" s="1"/>
      <c r="H376" s="1"/>
      <c r="I376" s="1"/>
      <c r="J376" s="1"/>
      <c r="K376" s="1"/>
      <c r="L376" s="1"/>
      <c r="M376" s="1"/>
      <c r="N376" s="1"/>
      <c r="O376" s="1"/>
      <c r="P376" s="1"/>
      <c r="Q376" s="1"/>
    </row>
    <row r="377" spans="1:17" ht="16.5">
      <c r="A377" s="1"/>
      <c r="B377" s="1"/>
      <c r="C377" s="1"/>
      <c r="D377" s="1"/>
      <c r="E377" s="1"/>
      <c r="F377" s="1"/>
      <c r="G377" s="1"/>
      <c r="H377" s="1"/>
      <c r="I377" s="1"/>
      <c r="J377" s="1"/>
      <c r="K377" s="1"/>
      <c r="L377" s="1"/>
      <c r="M377" s="1"/>
      <c r="N377" s="1"/>
      <c r="O377" s="1"/>
      <c r="P377" s="1"/>
      <c r="Q377" s="1"/>
    </row>
    <row r="378" spans="1:17" ht="16.5">
      <c r="A378" s="1"/>
      <c r="B378" s="1"/>
      <c r="C378" s="1"/>
      <c r="D378" s="1"/>
      <c r="E378" s="1"/>
      <c r="F378" s="1"/>
      <c r="G378" s="1"/>
      <c r="H378" s="1"/>
      <c r="I378" s="1"/>
      <c r="J378" s="1"/>
      <c r="K378" s="1"/>
      <c r="L378" s="1"/>
      <c r="M378" s="1"/>
      <c r="N378" s="1"/>
      <c r="O378" s="1"/>
      <c r="P378" s="1"/>
      <c r="Q378" s="1"/>
    </row>
    <row r="379" spans="1:17" ht="16.5">
      <c r="A379" s="1"/>
      <c r="B379" s="1"/>
      <c r="C379" s="1"/>
      <c r="D379" s="1"/>
      <c r="E379" s="1"/>
      <c r="F379" s="1"/>
      <c r="G379" s="1"/>
      <c r="H379" s="1"/>
      <c r="I379" s="1"/>
      <c r="J379" s="1"/>
      <c r="K379" s="1"/>
      <c r="L379" s="1"/>
      <c r="M379" s="1"/>
      <c r="N379" s="1"/>
      <c r="O379" s="1"/>
      <c r="P379" s="1"/>
      <c r="Q379" s="1"/>
    </row>
    <row r="380" spans="1:17" ht="16.5">
      <c r="A380" s="1"/>
      <c r="B380" s="1"/>
      <c r="C380" s="1"/>
      <c r="D380" s="1"/>
      <c r="E380" s="1"/>
      <c r="F380" s="1"/>
      <c r="G380" s="1"/>
      <c r="H380" s="1"/>
      <c r="I380" s="1"/>
      <c r="J380" s="1"/>
      <c r="K380" s="1"/>
      <c r="L380" s="1"/>
      <c r="M380" s="1"/>
      <c r="N380" s="1"/>
      <c r="O380" s="1"/>
      <c r="P380" s="1"/>
      <c r="Q380" s="1"/>
    </row>
    <row r="381" spans="1:17" ht="16.5">
      <c r="A381" s="1"/>
      <c r="B381" s="1"/>
      <c r="C381" s="1"/>
      <c r="D381" s="1"/>
      <c r="E381" s="1"/>
      <c r="F381" s="1"/>
      <c r="G381" s="1"/>
      <c r="H381" s="1"/>
      <c r="I381" s="1"/>
      <c r="J381" s="1"/>
      <c r="K381" s="1"/>
      <c r="L381" s="1"/>
      <c r="M381" s="1"/>
      <c r="N381" s="1"/>
      <c r="O381" s="1"/>
      <c r="P381" s="1"/>
      <c r="Q381" s="1"/>
    </row>
    <row r="382" spans="1:17" ht="16.5">
      <c r="A382" s="1"/>
      <c r="B382" s="1"/>
      <c r="C382" s="1"/>
      <c r="D382" s="1"/>
      <c r="E382" s="1"/>
      <c r="F382" s="1"/>
      <c r="G382" s="1"/>
      <c r="H382" s="1"/>
      <c r="I382" s="1"/>
      <c r="J382" s="1"/>
      <c r="K382" s="1"/>
      <c r="L382" s="1"/>
      <c r="M382" s="1"/>
      <c r="N382" s="1"/>
      <c r="O382" s="1"/>
      <c r="P382" s="1"/>
      <c r="Q382" s="1"/>
    </row>
    <row r="383" spans="1:17" ht="16.5">
      <c r="A383" s="1"/>
      <c r="B383" s="1"/>
      <c r="C383" s="1"/>
      <c r="D383" s="1"/>
      <c r="E383" s="1"/>
      <c r="F383" s="1"/>
      <c r="G383" s="1"/>
      <c r="H383" s="1"/>
      <c r="I383" s="1"/>
      <c r="J383" s="1"/>
      <c r="K383" s="1"/>
      <c r="L383" s="1"/>
      <c r="M383" s="1"/>
      <c r="N383" s="1"/>
      <c r="O383" s="1"/>
      <c r="P383" s="1"/>
      <c r="Q383" s="1"/>
    </row>
    <row r="384" spans="1:17" ht="16.5">
      <c r="A384" s="1"/>
      <c r="B384" s="1"/>
      <c r="C384" s="1"/>
      <c r="D384" s="1"/>
      <c r="E384" s="1"/>
      <c r="F384" s="1"/>
      <c r="G384" s="1"/>
      <c r="H384" s="1"/>
      <c r="I384" s="1"/>
      <c r="J384" s="1"/>
      <c r="K384" s="1"/>
      <c r="L384" s="1"/>
      <c r="M384" s="1"/>
      <c r="N384" s="1"/>
      <c r="O384" s="1"/>
      <c r="P384" s="1"/>
      <c r="Q384" s="1"/>
    </row>
    <row r="385" spans="1:17" ht="16.5">
      <c r="A385" s="1"/>
      <c r="B385" s="1"/>
      <c r="C385" s="1"/>
      <c r="D385" s="1"/>
      <c r="E385" s="1"/>
      <c r="F385" s="1"/>
      <c r="G385" s="1"/>
      <c r="H385" s="1"/>
      <c r="I385" s="1"/>
      <c r="J385" s="1"/>
      <c r="K385" s="1"/>
      <c r="L385" s="1"/>
      <c r="M385" s="1"/>
      <c r="N385" s="1"/>
      <c r="O385" s="1"/>
      <c r="P385" s="1"/>
      <c r="Q385" s="1"/>
    </row>
    <row r="386" spans="1:17" ht="16.5">
      <c r="A386" s="1"/>
      <c r="B386" s="1"/>
      <c r="C386" s="1"/>
      <c r="D386" s="1"/>
      <c r="E386" s="1"/>
      <c r="F386" s="1"/>
      <c r="G386" s="1"/>
      <c r="H386" s="1"/>
      <c r="I386" s="1"/>
      <c r="J386" s="1"/>
      <c r="K386" s="1"/>
      <c r="L386" s="1"/>
      <c r="M386" s="1"/>
      <c r="N386" s="1"/>
      <c r="O386" s="1"/>
      <c r="P386" s="1"/>
      <c r="Q386" s="1"/>
    </row>
    <row r="387" spans="1:17" ht="16.5">
      <c r="A387" s="1"/>
      <c r="B387" s="1"/>
      <c r="C387" s="1"/>
      <c r="D387" s="1"/>
      <c r="E387" s="1"/>
      <c r="F387" s="1"/>
      <c r="G387" s="1"/>
      <c r="H387" s="1"/>
      <c r="I387" s="1"/>
      <c r="J387" s="1"/>
      <c r="K387" s="1"/>
      <c r="L387" s="1"/>
      <c r="M387" s="1"/>
      <c r="N387" s="1"/>
      <c r="O387" s="1"/>
      <c r="P387" s="1"/>
      <c r="Q387" s="1"/>
    </row>
    <row r="388" spans="1:17" ht="16.5">
      <c r="A388" s="1"/>
      <c r="B388" s="1"/>
      <c r="C388" s="1"/>
      <c r="D388" s="1"/>
      <c r="E388" s="1"/>
      <c r="F388" s="1"/>
      <c r="G388" s="1"/>
      <c r="H388" s="1"/>
      <c r="I388" s="1"/>
      <c r="J388" s="1"/>
      <c r="K388" s="1"/>
      <c r="L388" s="1"/>
      <c r="M388" s="1"/>
      <c r="N388" s="1"/>
      <c r="O388" s="1"/>
      <c r="P388" s="1"/>
      <c r="Q388" s="1"/>
    </row>
    <row r="389" spans="1:17" ht="16.5">
      <c r="A389" s="1"/>
      <c r="B389" s="1"/>
      <c r="C389" s="1"/>
      <c r="D389" s="1"/>
      <c r="E389" s="1"/>
      <c r="F389" s="1"/>
      <c r="G389" s="1"/>
      <c r="H389" s="1"/>
      <c r="I389" s="1"/>
      <c r="J389" s="1"/>
      <c r="K389" s="1"/>
      <c r="L389" s="1"/>
      <c r="M389" s="1"/>
      <c r="N389" s="1"/>
      <c r="O389" s="1"/>
      <c r="P389" s="1"/>
      <c r="Q389" s="1"/>
    </row>
    <row r="390" spans="1:17" ht="16.5">
      <c r="A390" s="1"/>
      <c r="B390" s="1"/>
      <c r="C390" s="1"/>
      <c r="D390" s="1"/>
      <c r="E390" s="1"/>
      <c r="F390" s="1"/>
      <c r="G390" s="1"/>
      <c r="H390" s="1"/>
      <c r="I390" s="1"/>
      <c r="J390" s="1"/>
      <c r="K390" s="1"/>
      <c r="L390" s="1"/>
      <c r="M390" s="1"/>
      <c r="N390" s="1"/>
      <c r="O390" s="1"/>
      <c r="P390" s="1"/>
      <c r="Q390" s="1"/>
    </row>
    <row r="391" spans="1:17" ht="16.5">
      <c r="A391" s="1"/>
      <c r="B391" s="1"/>
      <c r="C391" s="1"/>
      <c r="D391" s="1"/>
      <c r="E391" s="1"/>
      <c r="F391" s="1"/>
      <c r="G391" s="1"/>
      <c r="H391" s="1"/>
      <c r="I391" s="1"/>
      <c r="J391" s="1"/>
      <c r="K391" s="1"/>
      <c r="L391" s="1"/>
      <c r="M391" s="1"/>
      <c r="N391" s="1"/>
      <c r="O391" s="1"/>
      <c r="P391" s="1"/>
      <c r="Q391" s="1"/>
    </row>
    <row r="392" spans="1:17" ht="16.5">
      <c r="A392" s="1"/>
      <c r="B392" s="1"/>
      <c r="C392" s="1"/>
      <c r="D392" s="1"/>
      <c r="E392" s="1"/>
      <c r="F392" s="1"/>
      <c r="G392" s="1"/>
      <c r="H392" s="1"/>
      <c r="I392" s="1"/>
      <c r="J392" s="1"/>
      <c r="K392" s="1"/>
      <c r="L392" s="1"/>
      <c r="M392" s="1"/>
      <c r="N392" s="1"/>
      <c r="O392" s="1"/>
      <c r="P392" s="1"/>
      <c r="Q392" s="1"/>
    </row>
    <row r="393" spans="1:17" ht="16.5">
      <c r="A393" s="1"/>
      <c r="B393" s="1"/>
      <c r="C393" s="1"/>
      <c r="D393" s="1"/>
      <c r="E393" s="1"/>
      <c r="F393" s="1"/>
      <c r="G393" s="1"/>
      <c r="H393" s="1"/>
      <c r="I393" s="1"/>
      <c r="J393" s="1"/>
      <c r="K393" s="1"/>
      <c r="L393" s="1"/>
      <c r="M393" s="1"/>
      <c r="N393" s="1"/>
      <c r="O393" s="1"/>
      <c r="P393" s="1"/>
      <c r="Q393" s="1"/>
    </row>
    <row r="394" spans="1:17" ht="16.5">
      <c r="A394" s="1"/>
      <c r="B394" s="1"/>
      <c r="C394" s="1"/>
      <c r="D394" s="1"/>
      <c r="E394" s="1"/>
      <c r="F394" s="1"/>
      <c r="G394" s="1"/>
      <c r="H394" s="1"/>
      <c r="I394" s="1"/>
      <c r="J394" s="1"/>
      <c r="K394" s="1"/>
      <c r="L394" s="1"/>
      <c r="M394" s="1"/>
      <c r="N394" s="1"/>
      <c r="O394" s="1"/>
      <c r="P394" s="1"/>
      <c r="Q394" s="1"/>
    </row>
    <row r="395" spans="1:17" ht="16.5">
      <c r="A395" s="1"/>
      <c r="B395" s="1"/>
      <c r="C395" s="1"/>
      <c r="D395" s="1"/>
      <c r="E395" s="1"/>
      <c r="F395" s="1"/>
      <c r="G395" s="1"/>
      <c r="H395" s="1"/>
      <c r="I395" s="1"/>
      <c r="J395" s="1"/>
      <c r="K395" s="1"/>
      <c r="L395" s="1"/>
      <c r="M395" s="1"/>
      <c r="N395" s="1"/>
      <c r="O395" s="1"/>
      <c r="P395" s="1"/>
      <c r="Q395" s="1"/>
    </row>
    <row r="396" spans="1:17" ht="16.5">
      <c r="A396" s="1"/>
      <c r="B396" s="1"/>
      <c r="C396" s="1"/>
      <c r="D396" s="1"/>
      <c r="E396" s="1"/>
      <c r="F396" s="1"/>
      <c r="G396" s="1"/>
      <c r="H396" s="1"/>
      <c r="I396" s="1"/>
      <c r="J396" s="1"/>
      <c r="K396" s="1"/>
      <c r="L396" s="1"/>
      <c r="M396" s="1"/>
      <c r="N396" s="1"/>
      <c r="O396" s="1"/>
      <c r="P396" s="1"/>
      <c r="Q396" s="1"/>
    </row>
    <row r="397" spans="1:17" ht="16.5">
      <c r="A397" s="1"/>
      <c r="B397" s="1"/>
      <c r="C397" s="1"/>
      <c r="D397" s="1"/>
      <c r="E397" s="1"/>
      <c r="F397" s="1"/>
      <c r="G397" s="1"/>
      <c r="H397" s="1"/>
      <c r="I397" s="1"/>
      <c r="J397" s="1"/>
      <c r="K397" s="1"/>
      <c r="L397" s="1"/>
      <c r="M397" s="1"/>
      <c r="N397" s="1"/>
      <c r="O397" s="1"/>
      <c r="P397" s="1"/>
      <c r="Q397" s="1"/>
    </row>
    <row r="398" spans="1:17" ht="16.5">
      <c r="A398" s="1"/>
      <c r="B398" s="1"/>
      <c r="C398" s="1"/>
      <c r="D398" s="1"/>
      <c r="E398" s="1"/>
      <c r="F398" s="1"/>
      <c r="G398" s="1"/>
      <c r="H398" s="1"/>
      <c r="I398" s="1"/>
      <c r="J398" s="1"/>
      <c r="K398" s="1"/>
      <c r="L398" s="1"/>
      <c r="M398" s="1"/>
      <c r="N398" s="1"/>
      <c r="O398" s="1"/>
      <c r="P398" s="1"/>
      <c r="Q398" s="1"/>
    </row>
    <row r="399" spans="1:17" ht="16.5">
      <c r="A399" s="1"/>
      <c r="B399" s="1"/>
      <c r="C399" s="1"/>
      <c r="D399" s="1"/>
      <c r="E399" s="1"/>
      <c r="F399" s="1"/>
      <c r="G399" s="1"/>
      <c r="H399" s="1"/>
      <c r="I399" s="1"/>
      <c r="J399" s="1"/>
      <c r="K399" s="1"/>
      <c r="L399" s="1"/>
      <c r="M399" s="1"/>
      <c r="N399" s="1"/>
      <c r="O399" s="1"/>
      <c r="P399" s="1"/>
      <c r="Q399" s="1"/>
    </row>
    <row r="400" spans="1:17" ht="16.5">
      <c r="A400" s="1"/>
      <c r="B400" s="1"/>
      <c r="C400" s="1"/>
      <c r="D400" s="1"/>
      <c r="E400" s="1"/>
      <c r="F400" s="1"/>
      <c r="G400" s="1"/>
      <c r="H400" s="1"/>
      <c r="I400" s="1"/>
      <c r="J400" s="1"/>
      <c r="K400" s="1"/>
      <c r="L400" s="1"/>
      <c r="M400" s="1"/>
      <c r="N400" s="1"/>
      <c r="O400" s="1"/>
      <c r="P400" s="1"/>
      <c r="Q400" s="1"/>
    </row>
    <row r="401" spans="1:17" ht="16.5">
      <c r="A401" s="1"/>
      <c r="B401" s="1"/>
      <c r="C401" s="1"/>
      <c r="D401" s="1"/>
      <c r="E401" s="1"/>
      <c r="F401" s="1"/>
      <c r="G401" s="1"/>
      <c r="H401" s="1"/>
      <c r="I401" s="1"/>
      <c r="J401" s="1"/>
      <c r="K401" s="1"/>
      <c r="L401" s="1"/>
      <c r="M401" s="1"/>
      <c r="N401" s="1"/>
      <c r="O401" s="1"/>
      <c r="P401" s="1"/>
      <c r="Q401" s="1"/>
    </row>
    <row r="402" spans="1:17" ht="16.5">
      <c r="A402" s="1"/>
      <c r="B402" s="1"/>
      <c r="C402" s="1"/>
      <c r="D402" s="1"/>
      <c r="E402" s="1"/>
      <c r="F402" s="1"/>
      <c r="G402" s="1"/>
      <c r="H402" s="1"/>
      <c r="I402" s="1"/>
      <c r="J402" s="1"/>
      <c r="K402" s="1"/>
      <c r="L402" s="1"/>
      <c r="M402" s="1"/>
      <c r="N402" s="1"/>
      <c r="O402" s="1"/>
      <c r="P402" s="1"/>
      <c r="Q402" s="1"/>
    </row>
    <row r="403" spans="1:17" ht="16.5">
      <c r="A403" s="1"/>
      <c r="B403" s="1"/>
      <c r="C403" s="1"/>
      <c r="D403" s="1"/>
      <c r="E403" s="1"/>
      <c r="F403" s="1"/>
      <c r="G403" s="1"/>
      <c r="H403" s="1"/>
      <c r="I403" s="1"/>
      <c r="J403" s="1"/>
      <c r="K403" s="1"/>
      <c r="L403" s="1"/>
      <c r="M403" s="1"/>
      <c r="N403" s="1"/>
      <c r="O403" s="1"/>
      <c r="P403" s="1"/>
      <c r="Q403" s="1"/>
    </row>
    <row r="404" spans="1:17" ht="16.5">
      <c r="A404" s="1"/>
      <c r="B404" s="1"/>
      <c r="C404" s="1"/>
      <c r="D404" s="1"/>
      <c r="E404" s="1"/>
      <c r="F404" s="1"/>
      <c r="G404" s="1"/>
      <c r="H404" s="1"/>
      <c r="I404" s="1"/>
      <c r="J404" s="1"/>
      <c r="K404" s="1"/>
      <c r="L404" s="1"/>
      <c r="M404" s="1"/>
      <c r="N404" s="1"/>
      <c r="O404" s="1"/>
      <c r="P404" s="1"/>
      <c r="Q404" s="1"/>
    </row>
    <row r="405" spans="1:17" ht="16.5">
      <c r="A405" s="1"/>
      <c r="B405" s="1"/>
      <c r="C405" s="1"/>
      <c r="D405" s="1"/>
      <c r="E405" s="1"/>
      <c r="F405" s="1"/>
      <c r="G405" s="1"/>
      <c r="H405" s="1"/>
      <c r="I405" s="1"/>
      <c r="J405" s="1"/>
      <c r="K405" s="1"/>
      <c r="L405" s="1"/>
      <c r="M405" s="1"/>
      <c r="N405" s="1"/>
      <c r="O405" s="1"/>
      <c r="P405" s="1"/>
      <c r="Q405" s="1"/>
    </row>
    <row r="406" spans="1:17" ht="16.5">
      <c r="A406" s="1"/>
      <c r="B406" s="1"/>
      <c r="C406" s="1"/>
      <c r="D406" s="1"/>
      <c r="E406" s="1"/>
      <c r="F406" s="1"/>
      <c r="G406" s="1"/>
      <c r="H406" s="1"/>
      <c r="I406" s="1"/>
      <c r="J406" s="1"/>
      <c r="K406" s="1"/>
      <c r="L406" s="1"/>
      <c r="M406" s="1"/>
      <c r="N406" s="1"/>
      <c r="O406" s="1"/>
      <c r="P406" s="1"/>
      <c r="Q406" s="1"/>
    </row>
    <row r="407" spans="1:17" ht="16.5">
      <c r="A407" s="1"/>
      <c r="B407" s="1"/>
      <c r="C407" s="1"/>
      <c r="D407" s="1"/>
      <c r="E407" s="1"/>
      <c r="F407" s="1"/>
      <c r="G407" s="1"/>
      <c r="H407" s="1"/>
      <c r="I407" s="1"/>
      <c r="J407" s="1"/>
      <c r="K407" s="1"/>
      <c r="L407" s="1"/>
      <c r="M407" s="1"/>
      <c r="N407" s="1"/>
      <c r="O407" s="1"/>
      <c r="P407" s="1"/>
      <c r="Q407" s="1"/>
    </row>
    <row r="408" spans="1:17" ht="16.5">
      <c r="A408" s="1"/>
      <c r="B408" s="1"/>
      <c r="C408" s="1"/>
      <c r="D408" s="1"/>
      <c r="E408" s="1"/>
      <c r="F408" s="1"/>
      <c r="G408" s="1"/>
      <c r="H408" s="1"/>
      <c r="I408" s="1"/>
      <c r="J408" s="1"/>
      <c r="K408" s="1"/>
      <c r="L408" s="1"/>
      <c r="M408" s="1"/>
      <c r="N408" s="1"/>
      <c r="O408" s="1"/>
      <c r="P408" s="1"/>
      <c r="Q408" s="1"/>
    </row>
    <row r="409" spans="1:17" ht="16.5">
      <c r="A409" s="1"/>
      <c r="B409" s="1"/>
      <c r="C409" s="1"/>
      <c r="D409" s="1"/>
      <c r="E409" s="1"/>
      <c r="F409" s="1"/>
      <c r="G409" s="1"/>
      <c r="H409" s="1"/>
      <c r="I409" s="1"/>
      <c r="J409" s="1"/>
      <c r="K409" s="1"/>
      <c r="L409" s="1"/>
      <c r="M409" s="1"/>
      <c r="N409" s="1"/>
      <c r="O409" s="1"/>
      <c r="P409" s="1"/>
      <c r="Q409" s="1"/>
    </row>
    <row r="410" spans="1:17" ht="16.5">
      <c r="A410" s="1"/>
      <c r="B410" s="1"/>
      <c r="C410" s="1"/>
      <c r="D410" s="1"/>
      <c r="E410" s="1"/>
      <c r="F410" s="1"/>
      <c r="G410" s="1"/>
      <c r="H410" s="1"/>
      <c r="I410" s="1"/>
      <c r="J410" s="1"/>
      <c r="K410" s="1"/>
      <c r="L410" s="1"/>
      <c r="M410" s="1"/>
      <c r="N410" s="1"/>
      <c r="O410" s="1"/>
      <c r="P410" s="1"/>
      <c r="Q410" s="1"/>
    </row>
    <row r="411" spans="1:17" ht="16.5">
      <c r="A411" s="1"/>
      <c r="B411" s="1"/>
      <c r="C411" s="1"/>
      <c r="D411" s="1"/>
      <c r="E411" s="1"/>
      <c r="F411" s="1"/>
      <c r="G411" s="1"/>
      <c r="H411" s="1"/>
      <c r="I411" s="1"/>
      <c r="J411" s="1"/>
      <c r="K411" s="1"/>
      <c r="L411" s="1"/>
      <c r="M411" s="1"/>
      <c r="N411" s="1"/>
      <c r="O411" s="1"/>
      <c r="P411" s="1"/>
      <c r="Q411" s="1"/>
    </row>
    <row r="412" spans="1:17" ht="16.5">
      <c r="A412" s="1"/>
      <c r="B412" s="1"/>
      <c r="C412" s="1"/>
      <c r="D412" s="1"/>
      <c r="E412" s="1"/>
      <c r="F412" s="1"/>
      <c r="G412" s="1"/>
      <c r="H412" s="1"/>
      <c r="I412" s="1"/>
      <c r="J412" s="1"/>
      <c r="K412" s="1"/>
      <c r="L412" s="1"/>
      <c r="M412" s="1"/>
      <c r="N412" s="1"/>
      <c r="O412" s="1"/>
      <c r="P412" s="1"/>
      <c r="Q412" s="1"/>
    </row>
    <row r="413" spans="1:17" ht="16.5">
      <c r="A413" s="1"/>
      <c r="B413" s="1"/>
      <c r="C413" s="1"/>
      <c r="D413" s="1"/>
      <c r="E413" s="1"/>
      <c r="F413" s="1"/>
      <c r="G413" s="1"/>
      <c r="H413" s="1"/>
      <c r="I413" s="1"/>
      <c r="J413" s="1"/>
      <c r="K413" s="1"/>
      <c r="L413" s="1"/>
      <c r="M413" s="1"/>
      <c r="N413" s="1"/>
      <c r="O413" s="1"/>
      <c r="P413" s="1"/>
      <c r="Q413" s="1"/>
    </row>
    <row r="414" spans="1:17" ht="16.5">
      <c r="A414" s="1"/>
      <c r="B414" s="1"/>
      <c r="C414" s="1"/>
      <c r="D414" s="1"/>
      <c r="E414" s="1"/>
      <c r="F414" s="1"/>
      <c r="G414" s="1"/>
      <c r="H414" s="1"/>
      <c r="I414" s="1"/>
      <c r="J414" s="1"/>
      <c r="K414" s="1"/>
      <c r="L414" s="1"/>
      <c r="M414" s="1"/>
      <c r="N414" s="1"/>
      <c r="O414" s="1"/>
      <c r="P414" s="1"/>
      <c r="Q414" s="1"/>
    </row>
    <row r="415" spans="1:17" ht="16.5">
      <c r="A415" s="1"/>
      <c r="B415" s="1"/>
      <c r="C415" s="1"/>
      <c r="D415" s="1"/>
      <c r="E415" s="1"/>
      <c r="F415" s="1"/>
      <c r="G415" s="1"/>
      <c r="H415" s="1"/>
      <c r="I415" s="1"/>
      <c r="J415" s="1"/>
      <c r="K415" s="1"/>
      <c r="L415" s="1"/>
      <c r="M415" s="1"/>
      <c r="N415" s="1"/>
      <c r="O415" s="1"/>
      <c r="P415" s="1"/>
      <c r="Q415" s="1"/>
    </row>
    <row r="416" spans="1:17" ht="16.5">
      <c r="A416" s="1"/>
      <c r="B416" s="1"/>
      <c r="C416" s="1"/>
      <c r="D416" s="1"/>
      <c r="E416" s="1"/>
      <c r="F416" s="1"/>
      <c r="G416" s="1"/>
      <c r="H416" s="1"/>
      <c r="I416" s="1"/>
      <c r="J416" s="1"/>
      <c r="K416" s="1"/>
      <c r="L416" s="1"/>
      <c r="M416" s="1"/>
      <c r="N416" s="1"/>
      <c r="O416" s="1"/>
      <c r="P416" s="1"/>
      <c r="Q416" s="1"/>
    </row>
    <row r="417" spans="1:17" ht="16.5">
      <c r="A417" s="1"/>
      <c r="B417" s="1"/>
      <c r="C417" s="1"/>
      <c r="D417" s="1"/>
      <c r="E417" s="1"/>
      <c r="F417" s="1"/>
      <c r="G417" s="1"/>
      <c r="H417" s="1"/>
      <c r="I417" s="1"/>
      <c r="J417" s="1"/>
      <c r="K417" s="1"/>
      <c r="L417" s="1"/>
      <c r="M417" s="1"/>
      <c r="N417" s="1"/>
      <c r="O417" s="1"/>
      <c r="P417" s="1"/>
      <c r="Q417" s="1"/>
    </row>
    <row r="418" spans="1:17" ht="16.5">
      <c r="A418" s="1"/>
      <c r="B418" s="1"/>
      <c r="C418" s="1"/>
      <c r="D418" s="1"/>
      <c r="E418" s="1"/>
      <c r="F418" s="1"/>
      <c r="G418" s="1"/>
      <c r="H418" s="1"/>
      <c r="I418" s="1"/>
      <c r="J418" s="1"/>
      <c r="K418" s="1"/>
      <c r="L418" s="1"/>
      <c r="M418" s="1"/>
      <c r="N418" s="1"/>
      <c r="O418" s="1"/>
      <c r="P418" s="1"/>
      <c r="Q418" s="1"/>
    </row>
    <row r="419" spans="1:17" ht="16.5">
      <c r="A419" s="1"/>
      <c r="B419" s="1"/>
      <c r="C419" s="1"/>
      <c r="D419" s="1"/>
      <c r="E419" s="1"/>
      <c r="F419" s="1"/>
      <c r="G419" s="1"/>
      <c r="H419" s="1"/>
      <c r="I419" s="1"/>
      <c r="J419" s="1"/>
      <c r="K419" s="1"/>
      <c r="L419" s="1"/>
      <c r="M419" s="1"/>
      <c r="N419" s="1"/>
      <c r="O419" s="1"/>
      <c r="P419" s="1"/>
      <c r="Q419" s="1"/>
    </row>
    <row r="420" spans="1:17" ht="16.5">
      <c r="A420" s="1"/>
      <c r="B420" s="1"/>
      <c r="C420" s="1"/>
      <c r="D420" s="1"/>
      <c r="E420" s="1"/>
      <c r="F420" s="1"/>
      <c r="G420" s="1"/>
      <c r="H420" s="1"/>
      <c r="I420" s="1"/>
      <c r="J420" s="1"/>
      <c r="K420" s="1"/>
      <c r="L420" s="1"/>
      <c r="M420" s="1"/>
      <c r="N420" s="1"/>
      <c r="O420" s="1"/>
      <c r="P420" s="1"/>
      <c r="Q420" s="1"/>
    </row>
    <row r="421" spans="1:17" ht="16.5">
      <c r="A421" s="1"/>
      <c r="B421" s="1"/>
      <c r="C421" s="1"/>
      <c r="D421" s="1"/>
      <c r="E421" s="1"/>
      <c r="F421" s="1"/>
      <c r="G421" s="1"/>
      <c r="H421" s="1"/>
      <c r="I421" s="1"/>
      <c r="J421" s="1"/>
      <c r="K421" s="1"/>
      <c r="L421" s="1"/>
      <c r="M421" s="1"/>
      <c r="N421" s="1"/>
      <c r="O421" s="1"/>
      <c r="P421" s="1"/>
      <c r="Q421" s="1"/>
    </row>
    <row r="422" spans="1:17" ht="16.5">
      <c r="A422" s="1"/>
      <c r="B422" s="1"/>
      <c r="C422" s="1"/>
      <c r="D422" s="1"/>
      <c r="E422" s="1"/>
      <c r="F422" s="1"/>
      <c r="G422" s="1"/>
      <c r="H422" s="1"/>
      <c r="I422" s="1"/>
      <c r="J422" s="1"/>
      <c r="K422" s="1"/>
      <c r="L422" s="1"/>
      <c r="M422" s="1"/>
      <c r="N422" s="1"/>
      <c r="O422" s="1"/>
      <c r="P422" s="1"/>
      <c r="Q422" s="1"/>
    </row>
    <row r="423" spans="1:17" ht="16.5">
      <c r="A423" s="1"/>
      <c r="B423" s="1"/>
      <c r="C423" s="1"/>
      <c r="D423" s="1"/>
      <c r="E423" s="1"/>
      <c r="F423" s="1"/>
      <c r="G423" s="1"/>
      <c r="H423" s="1"/>
      <c r="I423" s="1"/>
      <c r="J423" s="1"/>
      <c r="K423" s="1"/>
      <c r="L423" s="1"/>
      <c r="M423" s="1"/>
      <c r="N423" s="1"/>
      <c r="O423" s="1"/>
      <c r="P423" s="1"/>
      <c r="Q423" s="1"/>
    </row>
    <row r="424" spans="1:17" ht="16.5">
      <c r="A424" s="1"/>
      <c r="B424" s="1"/>
      <c r="C424" s="1"/>
      <c r="D424" s="1"/>
      <c r="E424" s="1"/>
      <c r="F424" s="1"/>
      <c r="G424" s="1"/>
      <c r="H424" s="1"/>
      <c r="I424" s="1"/>
      <c r="J424" s="1"/>
      <c r="K424" s="1"/>
      <c r="L424" s="1"/>
      <c r="M424" s="1"/>
      <c r="N424" s="1"/>
      <c r="O424" s="1"/>
      <c r="P424" s="1"/>
      <c r="Q424" s="1"/>
    </row>
    <row r="425" spans="1:17" ht="16.5">
      <c r="A425" s="1"/>
      <c r="B425" s="1"/>
      <c r="C425" s="1"/>
      <c r="D425" s="1"/>
      <c r="E425" s="1"/>
      <c r="F425" s="1"/>
      <c r="G425" s="1"/>
      <c r="H425" s="1"/>
      <c r="I425" s="1"/>
      <c r="J425" s="1"/>
      <c r="K425" s="1"/>
      <c r="L425" s="1"/>
      <c r="M425" s="1"/>
      <c r="N425" s="1"/>
      <c r="O425" s="1"/>
      <c r="P425" s="1"/>
      <c r="Q425" s="1"/>
    </row>
    <row r="426" spans="1:17" ht="16.5">
      <c r="A426" s="1"/>
      <c r="B426" s="1"/>
      <c r="C426" s="1"/>
      <c r="D426" s="1"/>
      <c r="E426" s="1"/>
      <c r="F426" s="1"/>
      <c r="G426" s="1"/>
      <c r="H426" s="1"/>
      <c r="I426" s="1"/>
      <c r="J426" s="1"/>
      <c r="K426" s="1"/>
      <c r="L426" s="1"/>
      <c r="M426" s="1"/>
      <c r="N426" s="1"/>
      <c r="O426" s="1"/>
      <c r="P426" s="1"/>
      <c r="Q426" s="1"/>
    </row>
    <row r="427" spans="1:17" ht="16.5">
      <c r="A427" s="1"/>
      <c r="B427" s="1"/>
      <c r="C427" s="1"/>
      <c r="D427" s="1"/>
      <c r="E427" s="1"/>
      <c r="F427" s="1"/>
      <c r="G427" s="1"/>
      <c r="H427" s="1"/>
      <c r="I427" s="1"/>
      <c r="J427" s="1"/>
      <c r="K427" s="1"/>
      <c r="L427" s="1"/>
      <c r="M427" s="1"/>
      <c r="N427" s="1"/>
      <c r="O427" s="1"/>
      <c r="P427" s="1"/>
      <c r="Q427" s="1"/>
    </row>
    <row r="428" spans="1:17" ht="16.5">
      <c r="A428" s="1"/>
      <c r="B428" s="1"/>
      <c r="C428" s="1"/>
      <c r="D428" s="1"/>
      <c r="E428" s="1"/>
      <c r="F428" s="1"/>
      <c r="G428" s="1"/>
      <c r="H428" s="1"/>
      <c r="I428" s="1"/>
      <c r="J428" s="1"/>
      <c r="K428" s="1"/>
      <c r="L428" s="1"/>
      <c r="M428" s="1"/>
      <c r="N428" s="1"/>
      <c r="O428" s="1"/>
      <c r="P428" s="1"/>
      <c r="Q428" s="1"/>
    </row>
    <row r="429" spans="1:17" ht="16.5">
      <c r="A429" s="1"/>
      <c r="B429" s="1"/>
      <c r="C429" s="1"/>
      <c r="D429" s="1"/>
      <c r="E429" s="1"/>
      <c r="F429" s="1"/>
      <c r="G429" s="1"/>
      <c r="H429" s="1"/>
      <c r="I429" s="1"/>
      <c r="J429" s="1"/>
      <c r="K429" s="1"/>
      <c r="L429" s="1"/>
      <c r="M429" s="1"/>
      <c r="N429" s="1"/>
      <c r="O429" s="1"/>
      <c r="P429" s="1"/>
      <c r="Q429" s="1"/>
    </row>
    <row r="430" spans="1:17" ht="16.5">
      <c r="A430" s="1"/>
      <c r="B430" s="1"/>
      <c r="C430" s="1"/>
      <c r="D430" s="1"/>
      <c r="E430" s="1"/>
      <c r="F430" s="1"/>
      <c r="G430" s="1"/>
      <c r="H430" s="1"/>
      <c r="I430" s="1"/>
      <c r="J430" s="1"/>
      <c r="K430" s="1"/>
      <c r="L430" s="1"/>
      <c r="M430" s="1"/>
      <c r="N430" s="1"/>
      <c r="O430" s="1"/>
      <c r="P430" s="1"/>
      <c r="Q430" s="1"/>
    </row>
    <row r="431" spans="1:17" ht="16.5">
      <c r="A431" s="1"/>
      <c r="B431" s="1"/>
      <c r="C431" s="1"/>
      <c r="D431" s="1"/>
      <c r="E431" s="1"/>
      <c r="F431" s="1"/>
      <c r="G431" s="1"/>
      <c r="H431" s="1"/>
      <c r="I431" s="1"/>
      <c r="J431" s="1"/>
      <c r="K431" s="1"/>
      <c r="L431" s="1"/>
      <c r="M431" s="1"/>
      <c r="N431" s="1"/>
      <c r="O431" s="1"/>
      <c r="P431" s="1"/>
      <c r="Q431" s="1"/>
    </row>
    <row r="432" spans="1:17" ht="16.5">
      <c r="A432" s="1"/>
      <c r="B432" s="1"/>
      <c r="C432" s="1"/>
      <c r="D432" s="1"/>
      <c r="E432" s="1"/>
      <c r="F432" s="1"/>
      <c r="G432" s="1"/>
      <c r="H432" s="1"/>
      <c r="I432" s="1"/>
      <c r="J432" s="1"/>
      <c r="K432" s="1"/>
      <c r="L432" s="1"/>
      <c r="M432" s="1"/>
      <c r="N432" s="1"/>
      <c r="O432" s="1"/>
      <c r="P432" s="1"/>
      <c r="Q432" s="1"/>
    </row>
    <row r="433" spans="1:17" ht="16.5">
      <c r="A433" s="1"/>
      <c r="B433" s="1"/>
      <c r="C433" s="1"/>
      <c r="D433" s="1"/>
      <c r="E433" s="1"/>
      <c r="F433" s="1"/>
      <c r="G433" s="1"/>
      <c r="H433" s="1"/>
      <c r="I433" s="1"/>
      <c r="J433" s="1"/>
      <c r="K433" s="1"/>
      <c r="L433" s="1"/>
      <c r="M433" s="1"/>
      <c r="N433" s="1"/>
      <c r="O433" s="1"/>
      <c r="P433" s="1"/>
      <c r="Q433" s="1"/>
    </row>
    <row r="434" spans="1:17" ht="16.5">
      <c r="A434" s="1"/>
      <c r="B434" s="1"/>
      <c r="C434" s="1"/>
      <c r="D434" s="1"/>
      <c r="E434" s="1"/>
      <c r="F434" s="1"/>
      <c r="G434" s="1"/>
      <c r="H434" s="1"/>
      <c r="I434" s="1"/>
      <c r="J434" s="1"/>
      <c r="K434" s="1"/>
      <c r="L434" s="1"/>
      <c r="M434" s="1"/>
      <c r="N434" s="1"/>
      <c r="O434" s="1"/>
      <c r="P434" s="1"/>
      <c r="Q434" s="1"/>
    </row>
    <row r="435" spans="1:17" ht="16.5">
      <c r="A435" s="1"/>
      <c r="B435" s="1"/>
      <c r="C435" s="1"/>
      <c r="D435" s="1"/>
      <c r="E435" s="1"/>
      <c r="F435" s="1"/>
      <c r="G435" s="1"/>
      <c r="H435" s="1"/>
      <c r="I435" s="1"/>
      <c r="J435" s="1"/>
      <c r="K435" s="1"/>
      <c r="L435" s="1"/>
      <c r="M435" s="1"/>
      <c r="N435" s="1"/>
      <c r="O435" s="1"/>
      <c r="P435" s="1"/>
      <c r="Q435" s="1"/>
    </row>
    <row r="436" spans="1:17" ht="16.5">
      <c r="A436" s="1"/>
      <c r="B436" s="1"/>
      <c r="C436" s="1"/>
      <c r="D436" s="1"/>
      <c r="E436" s="1"/>
      <c r="F436" s="1"/>
      <c r="G436" s="1"/>
      <c r="H436" s="1"/>
      <c r="I436" s="1"/>
      <c r="J436" s="1"/>
      <c r="K436" s="1"/>
      <c r="L436" s="1"/>
      <c r="M436" s="1"/>
      <c r="N436" s="1"/>
      <c r="O436" s="1"/>
      <c r="P436" s="1"/>
      <c r="Q436" s="1"/>
    </row>
    <row r="437" spans="1:17" ht="16.5">
      <c r="A437" s="1"/>
      <c r="B437" s="1"/>
      <c r="C437" s="1"/>
      <c r="D437" s="1"/>
      <c r="E437" s="1"/>
      <c r="F437" s="1"/>
      <c r="G437" s="1"/>
      <c r="H437" s="1"/>
      <c r="I437" s="1"/>
      <c r="J437" s="1"/>
      <c r="K437" s="1"/>
      <c r="L437" s="1"/>
      <c r="M437" s="1"/>
      <c r="N437" s="1"/>
      <c r="O437" s="1"/>
      <c r="P437" s="1"/>
      <c r="Q437" s="1"/>
    </row>
    <row r="438" spans="1:17" ht="16.5">
      <c r="A438" s="1"/>
      <c r="B438" s="1"/>
      <c r="C438" s="1"/>
      <c r="D438" s="1"/>
      <c r="E438" s="1"/>
      <c r="F438" s="1"/>
      <c r="G438" s="1"/>
      <c r="H438" s="1"/>
      <c r="I438" s="1"/>
      <c r="J438" s="1"/>
      <c r="K438" s="1"/>
      <c r="L438" s="1"/>
      <c r="M438" s="1"/>
      <c r="N438" s="1"/>
      <c r="O438" s="1"/>
      <c r="P438" s="1"/>
      <c r="Q438" s="1"/>
    </row>
    <row r="439" spans="1:17" ht="16.5">
      <c r="A439" s="1"/>
      <c r="B439" s="1"/>
      <c r="C439" s="1"/>
      <c r="D439" s="1"/>
      <c r="E439" s="1"/>
      <c r="F439" s="1"/>
      <c r="G439" s="1"/>
      <c r="H439" s="1"/>
      <c r="I439" s="1"/>
      <c r="J439" s="1"/>
      <c r="K439" s="1"/>
      <c r="L439" s="1"/>
      <c r="M439" s="1"/>
      <c r="N439" s="1"/>
      <c r="O439" s="1"/>
      <c r="P439" s="1"/>
      <c r="Q439" s="1"/>
    </row>
    <row r="440" spans="1:17" ht="16.5">
      <c r="A440" s="1"/>
      <c r="B440" s="1"/>
      <c r="C440" s="1"/>
      <c r="D440" s="1"/>
      <c r="E440" s="1"/>
      <c r="F440" s="1"/>
      <c r="G440" s="1"/>
      <c r="H440" s="1"/>
      <c r="I440" s="1"/>
      <c r="J440" s="1"/>
      <c r="K440" s="1"/>
      <c r="L440" s="1"/>
      <c r="M440" s="1"/>
      <c r="N440" s="1"/>
      <c r="O440" s="1"/>
      <c r="P440" s="1"/>
      <c r="Q440" s="1"/>
    </row>
  </sheetData>
  <mergeCells count="5">
    <mergeCell ref="B3:E3"/>
    <mergeCell ref="B4:C4"/>
    <mergeCell ref="D4:E4"/>
    <mergeCell ref="A3:A5"/>
    <mergeCell ref="F3:G4"/>
  </mergeCells>
  <pageMargins left="0.7" right="0.7" top="0.75" bottom="0.75" header="0.3" footer="0.3"/>
  <pageSetup paperSize="9" orientation="portrait"/>
  <ignoredErrors>
    <ignoredError sqref="C16:E16 F6:F16"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Q439"/>
  <sheetViews>
    <sheetView workbookViewId="0">
      <selection activeCell="G25" sqref="G25"/>
    </sheetView>
  </sheetViews>
  <sheetFormatPr defaultColWidth="9" defaultRowHeight="15"/>
  <cols>
    <col min="1" max="1" width="17.85546875" customWidth="1"/>
    <col min="3" max="3" width="8" customWidth="1"/>
    <col min="4" max="4" width="8.7109375" customWidth="1"/>
    <col min="5" max="5" width="7.42578125" customWidth="1"/>
    <col min="7" max="7" width="6.28515625" customWidth="1"/>
  </cols>
  <sheetData>
    <row r="1" spans="1:17" ht="16.5">
      <c r="A1" s="388" t="s">
        <v>99</v>
      </c>
      <c r="B1" s="388"/>
      <c r="C1" s="388"/>
      <c r="D1" s="388"/>
      <c r="E1" s="388"/>
      <c r="F1" s="388"/>
      <c r="G1" s="388"/>
      <c r="H1" s="240"/>
      <c r="I1" s="1"/>
      <c r="J1" s="1"/>
      <c r="K1" s="1"/>
      <c r="L1" s="1"/>
      <c r="M1" s="1"/>
      <c r="N1" s="1"/>
      <c r="O1" s="1"/>
      <c r="P1" s="1"/>
      <c r="Q1" s="1"/>
    </row>
    <row r="2" spans="1:17" ht="16.5">
      <c r="A2" s="388" t="s">
        <v>190</v>
      </c>
      <c r="B2" s="388"/>
      <c r="C2" s="388"/>
      <c r="D2" s="388"/>
      <c r="E2" s="388"/>
      <c r="F2" s="388"/>
      <c r="G2" s="388"/>
      <c r="H2" s="240"/>
      <c r="I2" s="1"/>
      <c r="J2" s="1"/>
      <c r="K2" s="1"/>
      <c r="L2" s="1"/>
      <c r="M2" s="1"/>
      <c r="N2" s="1"/>
      <c r="O2" s="1"/>
      <c r="P2" s="1"/>
      <c r="Q2" s="1"/>
    </row>
    <row r="3" spans="1:17" ht="16.5">
      <c r="A3" s="388" t="s">
        <v>101</v>
      </c>
      <c r="B3" s="388"/>
      <c r="C3" s="388"/>
      <c r="D3" s="388"/>
      <c r="E3" s="388"/>
      <c r="F3" s="388"/>
      <c r="G3" s="388"/>
      <c r="H3" s="240"/>
      <c r="I3" s="1"/>
      <c r="J3" s="1"/>
      <c r="K3" s="1"/>
      <c r="L3" s="1"/>
      <c r="M3" s="1"/>
      <c r="N3" s="1"/>
      <c r="O3" s="1"/>
      <c r="P3" s="1"/>
      <c r="Q3" s="1"/>
    </row>
    <row r="4" spans="1:17" ht="16.5">
      <c r="A4" s="27"/>
      <c r="B4" s="27"/>
      <c r="C4" s="27"/>
      <c r="D4" s="27"/>
      <c r="E4" s="27"/>
      <c r="F4" s="27"/>
      <c r="G4" s="27"/>
      <c r="H4" s="1"/>
      <c r="I4" s="1"/>
      <c r="J4" s="1"/>
      <c r="K4" s="1"/>
      <c r="L4" s="1"/>
      <c r="M4" s="1"/>
      <c r="N4" s="1"/>
      <c r="O4" s="1"/>
      <c r="P4" s="1"/>
      <c r="Q4" s="1"/>
    </row>
    <row r="5" spans="1:17" ht="16.5">
      <c r="A5" s="1242" t="s">
        <v>191</v>
      </c>
      <c r="B5" s="1292" t="s">
        <v>2</v>
      </c>
      <c r="C5" s="1293"/>
      <c r="D5" s="1293"/>
      <c r="E5" s="1294"/>
      <c r="F5" s="1234" t="s">
        <v>3</v>
      </c>
      <c r="G5" s="1235"/>
      <c r="H5" s="1"/>
      <c r="I5" s="1"/>
      <c r="J5" s="1"/>
      <c r="K5" s="1"/>
      <c r="L5" s="1"/>
      <c r="M5" s="1"/>
      <c r="N5" s="1"/>
      <c r="O5" s="1"/>
      <c r="P5" s="1"/>
      <c r="Q5" s="1"/>
    </row>
    <row r="6" spans="1:17" ht="18" customHeight="1">
      <c r="A6" s="1243"/>
      <c r="B6" s="1238" t="s">
        <v>4</v>
      </c>
      <c r="C6" s="1239"/>
      <c r="D6" s="1238" t="s">
        <v>5</v>
      </c>
      <c r="E6" s="1239"/>
      <c r="F6" s="1236"/>
      <c r="G6" s="1237"/>
      <c r="H6" s="1"/>
      <c r="I6" s="1"/>
      <c r="J6" s="1"/>
      <c r="K6" s="1"/>
      <c r="L6" s="1"/>
      <c r="M6" s="1"/>
      <c r="N6" s="1"/>
      <c r="O6" s="1"/>
      <c r="P6" s="1"/>
      <c r="Q6" s="1"/>
    </row>
    <row r="7" spans="1:17" ht="16.5">
      <c r="A7" s="1244"/>
      <c r="B7" s="485" t="s">
        <v>81</v>
      </c>
      <c r="C7" s="485" t="s">
        <v>39</v>
      </c>
      <c r="D7" s="485" t="s">
        <v>81</v>
      </c>
      <c r="E7" s="485" t="s">
        <v>39</v>
      </c>
      <c r="F7" s="485" t="s">
        <v>81</v>
      </c>
      <c r="G7" s="952" t="s">
        <v>39</v>
      </c>
      <c r="H7" s="1"/>
      <c r="I7" s="1"/>
      <c r="J7" s="1"/>
      <c r="K7" s="1"/>
      <c r="L7" s="1"/>
      <c r="M7" s="1"/>
      <c r="N7" s="1"/>
      <c r="O7" s="1"/>
      <c r="P7" s="1"/>
      <c r="Q7" s="1"/>
    </row>
    <row r="8" spans="1:17" ht="16.5">
      <c r="A8" s="1003" t="s">
        <v>192</v>
      </c>
      <c r="B8" s="338">
        <v>2849832</v>
      </c>
      <c r="C8" s="1004">
        <f>B8/B15*100</f>
        <v>97.492415669220506</v>
      </c>
      <c r="D8" s="42">
        <v>2828289</v>
      </c>
      <c r="E8" s="1004">
        <f>D8/D15*100</f>
        <v>97.620552341946293</v>
      </c>
      <c r="F8" s="42">
        <f>D8+B8</f>
        <v>5678121</v>
      </c>
      <c r="G8" s="1005">
        <f>F8/F15*100</f>
        <v>97.556198853026103</v>
      </c>
      <c r="H8" s="1"/>
      <c r="I8" s="346"/>
      <c r="J8" s="1"/>
      <c r="K8" s="1"/>
      <c r="L8" s="1"/>
      <c r="M8" s="1"/>
      <c r="N8" s="1"/>
      <c r="O8" s="1"/>
      <c r="P8" s="1"/>
      <c r="Q8" s="1"/>
    </row>
    <row r="9" spans="1:17" ht="16.5">
      <c r="A9" s="1006" t="s">
        <v>193</v>
      </c>
      <c r="B9" s="340">
        <v>46502</v>
      </c>
      <c r="C9" s="1007">
        <f>B9/B15*100</f>
        <v>1.59082792018971</v>
      </c>
      <c r="D9" s="47">
        <v>43135</v>
      </c>
      <c r="E9" s="1007">
        <f>D9/D15*100</f>
        <v>1.4888374297215901</v>
      </c>
      <c r="F9" s="397">
        <f t="shared" ref="F9:F14" si="0">D9+B9</f>
        <v>89637</v>
      </c>
      <c r="G9" s="1008">
        <f>F9/F15*100</f>
        <v>1.5400596423691399</v>
      </c>
      <c r="H9" s="1"/>
      <c r="I9" s="346"/>
      <c r="J9" s="1"/>
      <c r="K9" s="1"/>
      <c r="L9" s="1"/>
      <c r="M9" s="1"/>
      <c r="N9" s="1"/>
      <c r="O9" s="1"/>
      <c r="P9" s="1"/>
      <c r="Q9" s="1"/>
    </row>
    <row r="10" spans="1:17" ht="16.5">
      <c r="A10" s="1009" t="s">
        <v>194</v>
      </c>
      <c r="B10" s="343">
        <v>24963</v>
      </c>
      <c r="C10" s="1010">
        <f>B10/B15*100</f>
        <v>0.85398127761592701</v>
      </c>
      <c r="D10" s="52">
        <v>24032</v>
      </c>
      <c r="E10" s="1010">
        <f>D10/D15*100</f>
        <v>0.82948281235816201</v>
      </c>
      <c r="F10" s="42">
        <f t="shared" si="0"/>
        <v>48995</v>
      </c>
      <c r="G10" s="1011">
        <f>F10/F15*100</f>
        <v>0.84178656333741597</v>
      </c>
      <c r="H10" s="1"/>
      <c r="I10" s="346"/>
      <c r="J10" s="1"/>
      <c r="K10" s="1"/>
      <c r="L10" s="1"/>
      <c r="M10" s="1"/>
      <c r="N10" s="1"/>
      <c r="O10" s="1"/>
      <c r="P10" s="1"/>
      <c r="Q10" s="1"/>
    </row>
    <row r="11" spans="1:17" ht="16.5">
      <c r="A11" s="1006" t="s">
        <v>195</v>
      </c>
      <c r="B11" s="340">
        <v>45</v>
      </c>
      <c r="C11" s="1007">
        <f>B11/B15*100</f>
        <v>1.5394446778318599E-3</v>
      </c>
      <c r="D11" s="47">
        <v>40</v>
      </c>
      <c r="E11" s="1007">
        <f>D11/D15*100</f>
        <v>1.38063051324594E-3</v>
      </c>
      <c r="F11" s="397">
        <f t="shared" si="0"/>
        <v>85</v>
      </c>
      <c r="G11" s="1008">
        <f>F11/F15*100</f>
        <v>1.46039101711767E-3</v>
      </c>
      <c r="H11" s="1"/>
      <c r="I11" s="346"/>
      <c r="J11" s="1"/>
      <c r="K11" s="1"/>
      <c r="L11" s="1"/>
      <c r="M11" s="1"/>
      <c r="N11" s="1"/>
      <c r="O11" s="1"/>
      <c r="P11" s="1"/>
      <c r="Q11" s="1"/>
    </row>
    <row r="12" spans="1:17" ht="16.5">
      <c r="A12" s="1009" t="s">
        <v>196</v>
      </c>
      <c r="B12" s="343">
        <v>1635</v>
      </c>
      <c r="C12" s="1010">
        <f>B12/B15*100</f>
        <v>5.5933156627890897E-2</v>
      </c>
      <c r="D12" s="52">
        <v>1596</v>
      </c>
      <c r="E12" s="1010">
        <f>D12/D15*100</f>
        <v>5.5087157478513102E-2</v>
      </c>
      <c r="F12" s="42">
        <f t="shared" si="0"/>
        <v>3231</v>
      </c>
      <c r="G12" s="1011">
        <f>F12/F15*100</f>
        <v>5.5512039721261203E-2</v>
      </c>
      <c r="H12" s="1"/>
      <c r="I12" s="346"/>
      <c r="J12" s="1"/>
      <c r="K12" s="1"/>
      <c r="L12" s="1"/>
      <c r="M12" s="1"/>
      <c r="N12" s="1"/>
      <c r="O12" s="1"/>
      <c r="P12" s="1"/>
      <c r="Q12" s="1"/>
    </row>
    <row r="13" spans="1:17" ht="16.5">
      <c r="A13" s="1006" t="s">
        <v>197</v>
      </c>
      <c r="B13" s="340">
        <v>4</v>
      </c>
      <c r="C13" s="1007">
        <f>B13/B15*100</f>
        <v>1.36839526918388E-4</v>
      </c>
      <c r="D13" s="47">
        <v>3</v>
      </c>
      <c r="E13" s="1007">
        <f>D13/D15*100</f>
        <v>1.03547288493446E-4</v>
      </c>
      <c r="F13" s="397">
        <f t="shared" si="0"/>
        <v>7</v>
      </c>
      <c r="G13" s="1008">
        <f>F13/F15*100</f>
        <v>1.20267495527338E-4</v>
      </c>
      <c r="H13" s="1"/>
      <c r="I13" s="346"/>
      <c r="J13" s="1"/>
      <c r="K13" s="1"/>
      <c r="L13" s="1"/>
      <c r="M13" s="1"/>
      <c r="N13" s="1"/>
      <c r="O13" s="1"/>
      <c r="P13" s="1"/>
      <c r="Q13" s="1"/>
    </row>
    <row r="14" spans="1:17" ht="16.5">
      <c r="A14" s="1012" t="s">
        <v>198</v>
      </c>
      <c r="B14" s="344">
        <v>151</v>
      </c>
      <c r="C14" s="1013">
        <f>B14/B15*100</f>
        <v>5.1656921411691297E-3</v>
      </c>
      <c r="D14" s="55">
        <v>132</v>
      </c>
      <c r="E14" s="1013">
        <f>D14/D15*100</f>
        <v>4.5560806937116104E-3</v>
      </c>
      <c r="F14" s="55">
        <f t="shared" si="0"/>
        <v>283</v>
      </c>
      <c r="G14" s="311">
        <f>F14/F15*100</f>
        <v>4.8622430334623696E-3</v>
      </c>
      <c r="H14" s="1"/>
      <c r="I14" s="346"/>
      <c r="J14" s="1"/>
      <c r="K14" s="1"/>
      <c r="L14" s="1"/>
      <c r="M14" s="1"/>
      <c r="N14" s="1"/>
      <c r="O14" s="1"/>
      <c r="P14" s="1"/>
      <c r="Q14" s="1"/>
    </row>
    <row r="15" spans="1:17" ht="16.5">
      <c r="A15" s="966" t="s">
        <v>81</v>
      </c>
      <c r="B15" s="967">
        <f>SUM(B8:B14)</f>
        <v>2923132</v>
      </c>
      <c r="C15" s="1014">
        <f>B15/B15*100</f>
        <v>100</v>
      </c>
      <c r="D15" s="967">
        <f>SUM(D8:D14)</f>
        <v>2897227</v>
      </c>
      <c r="E15" s="1014">
        <f>D15/D15*100</f>
        <v>100</v>
      </c>
      <c r="F15" s="967">
        <f>SUM(F8:F14)</f>
        <v>5820359</v>
      </c>
      <c r="G15" s="1015">
        <f>F15/F15*100</f>
        <v>100</v>
      </c>
      <c r="H15" s="1"/>
      <c r="I15" s="1"/>
      <c r="J15" s="1"/>
      <c r="K15" s="1"/>
      <c r="L15" s="1"/>
      <c r="M15" s="1"/>
      <c r="N15" s="1"/>
      <c r="O15" s="1"/>
      <c r="P15" s="1"/>
      <c r="Q15" s="1"/>
    </row>
    <row r="16" spans="1:17" ht="9" customHeight="1">
      <c r="A16" s="569"/>
      <c r="B16" s="569"/>
      <c r="C16" s="569"/>
      <c r="D16" s="569"/>
      <c r="E16" s="569"/>
      <c r="F16" s="569"/>
      <c r="G16" s="569"/>
      <c r="H16" s="1"/>
      <c r="I16" s="1"/>
      <c r="J16" s="1"/>
      <c r="K16" s="1"/>
      <c r="L16" s="1"/>
      <c r="M16" s="1"/>
      <c r="N16" s="1"/>
      <c r="O16" s="1"/>
      <c r="P16" s="1"/>
      <c r="Q16" s="1"/>
    </row>
    <row r="17" spans="1:17" ht="14.1" customHeight="1">
      <c r="A17" s="571" t="s">
        <v>98</v>
      </c>
      <c r="B17" s="1016"/>
      <c r="C17" s="1016"/>
      <c r="D17" s="1016"/>
      <c r="E17" s="1016"/>
      <c r="F17" s="401"/>
      <c r="G17" s="401"/>
      <c r="H17" s="1"/>
      <c r="I17" s="1"/>
      <c r="J17" s="1"/>
      <c r="K17" s="1"/>
      <c r="L17" s="1"/>
      <c r="M17" s="1"/>
      <c r="N17" s="1"/>
      <c r="O17" s="1"/>
      <c r="P17" s="1"/>
      <c r="Q17" s="1"/>
    </row>
    <row r="18" spans="1:17" ht="16.5">
      <c r="A18" s="1"/>
      <c r="B18" s="1"/>
      <c r="C18" s="1"/>
      <c r="D18" s="1"/>
      <c r="E18" s="1"/>
      <c r="F18" s="1"/>
      <c r="G18" s="1"/>
      <c r="H18" s="1"/>
      <c r="I18" s="1"/>
      <c r="J18" s="1"/>
      <c r="K18" s="1"/>
      <c r="L18" s="1"/>
      <c r="M18" s="1"/>
      <c r="N18" s="1"/>
      <c r="O18" s="1"/>
      <c r="P18" s="1"/>
      <c r="Q18" s="1"/>
    </row>
    <row r="19" spans="1:17" ht="16.5">
      <c r="A19" s="1"/>
      <c r="B19" s="1"/>
      <c r="C19" s="1"/>
      <c r="D19" s="1"/>
      <c r="E19" s="1"/>
      <c r="F19" s="1"/>
      <c r="G19" s="1"/>
      <c r="H19" s="1"/>
      <c r="I19" s="1"/>
      <c r="J19" s="1"/>
      <c r="K19" s="1"/>
      <c r="L19" s="1"/>
      <c r="M19" s="1"/>
      <c r="N19" s="1"/>
      <c r="O19" s="1"/>
      <c r="P19" s="1"/>
      <c r="Q19" s="1"/>
    </row>
    <row r="20" spans="1:17" ht="16.5">
      <c r="A20" s="1"/>
      <c r="B20" s="1"/>
      <c r="C20" s="1"/>
      <c r="D20" s="1"/>
      <c r="E20" s="1"/>
      <c r="F20" s="1"/>
      <c r="G20" s="1"/>
      <c r="H20" s="1"/>
      <c r="I20" s="1"/>
      <c r="J20" s="1"/>
      <c r="K20" s="1"/>
      <c r="L20" s="1"/>
      <c r="M20" s="1"/>
      <c r="N20" s="1"/>
      <c r="O20" s="1"/>
      <c r="P20" s="1"/>
      <c r="Q20" s="1"/>
    </row>
    <row r="21" spans="1:17" ht="16.5">
      <c r="A21" s="1"/>
      <c r="B21" s="1"/>
      <c r="C21" s="1"/>
      <c r="D21" s="1"/>
      <c r="E21" s="1"/>
      <c r="F21" s="1"/>
      <c r="G21" s="1"/>
      <c r="H21" s="1"/>
      <c r="I21" s="1"/>
      <c r="J21" s="1"/>
      <c r="K21" s="1"/>
      <c r="L21" s="1"/>
      <c r="M21" s="1"/>
      <c r="N21" s="1"/>
      <c r="O21" s="1"/>
      <c r="P21" s="1"/>
      <c r="Q21" s="1"/>
    </row>
    <row r="22" spans="1:17" ht="16.5">
      <c r="A22" s="1"/>
      <c r="B22" s="1"/>
      <c r="C22" s="1"/>
      <c r="D22" s="1"/>
      <c r="E22" s="1"/>
      <c r="F22" s="1"/>
      <c r="G22" s="1"/>
      <c r="H22" s="1"/>
      <c r="I22" s="1"/>
      <c r="J22" s="1"/>
      <c r="K22" s="1"/>
      <c r="L22" s="1"/>
      <c r="M22" s="1"/>
      <c r="N22" s="1"/>
      <c r="O22" s="1"/>
      <c r="P22" s="1"/>
      <c r="Q22" s="1"/>
    </row>
    <row r="23" spans="1:17" ht="16.5">
      <c r="A23" s="1"/>
      <c r="B23" s="1"/>
      <c r="C23" s="1"/>
      <c r="D23" s="1"/>
      <c r="E23" s="1"/>
      <c r="F23" s="1"/>
      <c r="G23" s="1"/>
      <c r="H23" s="1"/>
      <c r="I23" s="1"/>
      <c r="J23" s="1"/>
      <c r="K23" s="1"/>
      <c r="L23" s="1"/>
      <c r="M23" s="1"/>
      <c r="N23" s="1"/>
      <c r="O23" s="1"/>
      <c r="P23" s="1"/>
      <c r="Q23" s="1"/>
    </row>
    <row r="24" spans="1:17" ht="16.5">
      <c r="A24" s="1"/>
      <c r="B24" s="1"/>
      <c r="C24" s="1"/>
      <c r="D24" s="1"/>
      <c r="E24" s="1"/>
      <c r="F24" s="1"/>
      <c r="G24" s="1"/>
      <c r="H24" s="1"/>
      <c r="I24" s="1"/>
      <c r="J24" s="1"/>
      <c r="K24" s="1"/>
      <c r="L24" s="1"/>
      <c r="M24" s="1"/>
      <c r="N24" s="1"/>
      <c r="O24" s="1"/>
      <c r="P24" s="1"/>
      <c r="Q24" s="1"/>
    </row>
    <row r="25" spans="1:17" ht="16.5">
      <c r="A25" s="1"/>
      <c r="B25" s="1"/>
      <c r="C25" s="1"/>
      <c r="D25" s="1"/>
      <c r="E25" s="1"/>
      <c r="F25" s="1"/>
      <c r="G25" s="1"/>
      <c r="H25" s="1"/>
      <c r="I25" s="1"/>
      <c r="J25" s="1"/>
      <c r="K25" s="1"/>
      <c r="L25" s="1"/>
      <c r="M25" s="1"/>
      <c r="N25" s="1"/>
      <c r="O25" s="1"/>
      <c r="P25" s="1"/>
      <c r="Q25" s="1"/>
    </row>
    <row r="26" spans="1:17" ht="16.5">
      <c r="A26" s="1"/>
      <c r="B26" s="1"/>
      <c r="C26" s="1"/>
      <c r="D26" s="1"/>
      <c r="E26" s="1"/>
      <c r="F26" s="1"/>
      <c r="G26" s="1"/>
      <c r="H26" s="1"/>
      <c r="I26" s="1"/>
      <c r="J26" s="1"/>
      <c r="K26" s="1"/>
      <c r="L26" s="1"/>
      <c r="M26" s="1"/>
      <c r="N26" s="1"/>
      <c r="O26" s="1"/>
      <c r="P26" s="1"/>
      <c r="Q26" s="1"/>
    </row>
    <row r="27" spans="1:17" ht="16.5">
      <c r="A27" s="1"/>
      <c r="B27" s="1"/>
      <c r="C27" s="1"/>
      <c r="D27" s="1"/>
      <c r="E27" s="1"/>
      <c r="F27" s="1"/>
      <c r="G27" s="1"/>
      <c r="H27" s="1"/>
      <c r="I27" s="1"/>
      <c r="J27" s="1"/>
      <c r="K27" s="1"/>
      <c r="L27" s="1"/>
      <c r="M27" s="1"/>
      <c r="N27" s="1"/>
      <c r="O27" s="1"/>
      <c r="P27" s="1"/>
      <c r="Q27" s="1"/>
    </row>
    <row r="28" spans="1:17" ht="16.5">
      <c r="A28" s="1"/>
      <c r="B28" s="1"/>
      <c r="C28" s="1"/>
      <c r="D28" s="1"/>
      <c r="E28" s="1"/>
      <c r="F28" s="1"/>
      <c r="G28" s="1"/>
      <c r="H28" s="1"/>
      <c r="I28" s="1"/>
      <c r="J28" s="1"/>
      <c r="K28" s="1"/>
      <c r="L28" s="1"/>
      <c r="M28" s="1"/>
      <c r="N28" s="1"/>
      <c r="O28" s="1"/>
      <c r="P28" s="1"/>
      <c r="Q28" s="1"/>
    </row>
    <row r="29" spans="1:17" ht="16.5">
      <c r="A29" s="1"/>
      <c r="B29" s="1"/>
      <c r="C29" s="1"/>
      <c r="D29" s="1"/>
      <c r="E29" s="1"/>
      <c r="F29" s="1"/>
      <c r="G29" s="1"/>
      <c r="H29" s="1"/>
      <c r="I29" s="1"/>
      <c r="J29" s="1"/>
      <c r="K29" s="1"/>
      <c r="L29" s="1"/>
      <c r="M29" s="1"/>
      <c r="N29" s="1"/>
      <c r="O29" s="1"/>
      <c r="P29" s="1"/>
      <c r="Q29" s="1"/>
    </row>
    <row r="30" spans="1:17" ht="16.5">
      <c r="A30" s="1"/>
      <c r="B30" s="1"/>
      <c r="C30" s="1"/>
      <c r="D30" s="1"/>
      <c r="E30" s="1"/>
      <c r="F30" s="1"/>
      <c r="G30" s="1"/>
      <c r="H30" s="1"/>
      <c r="I30" s="1"/>
      <c r="J30" s="1"/>
      <c r="K30" s="1"/>
      <c r="L30" s="1"/>
      <c r="M30" s="1"/>
      <c r="N30" s="1"/>
      <c r="O30" s="1"/>
      <c r="P30" s="1"/>
      <c r="Q30" s="1"/>
    </row>
    <row r="31" spans="1:17" ht="16.5">
      <c r="A31" s="1"/>
      <c r="B31" s="1"/>
      <c r="C31" s="1"/>
      <c r="D31" s="1"/>
      <c r="E31" s="1"/>
      <c r="F31" s="1"/>
      <c r="G31" s="1"/>
      <c r="H31" s="1"/>
      <c r="I31" s="1"/>
      <c r="J31" s="1"/>
      <c r="K31" s="1"/>
      <c r="L31" s="1"/>
      <c r="M31" s="1"/>
      <c r="N31" s="1"/>
      <c r="O31" s="1"/>
      <c r="P31" s="1"/>
      <c r="Q31" s="1"/>
    </row>
    <row r="32" spans="1:17" ht="16.5">
      <c r="A32" s="1"/>
      <c r="B32" s="1"/>
      <c r="C32" s="1"/>
      <c r="D32" s="1"/>
      <c r="E32" s="1"/>
      <c r="F32" s="1"/>
      <c r="G32" s="1"/>
      <c r="H32" s="1"/>
      <c r="I32" s="1"/>
      <c r="J32" s="1"/>
      <c r="K32" s="1"/>
      <c r="L32" s="1"/>
      <c r="M32" s="1"/>
      <c r="N32" s="1"/>
      <c r="O32" s="1"/>
      <c r="P32" s="1"/>
      <c r="Q32" s="1"/>
    </row>
    <row r="33" spans="1:17" ht="16.5">
      <c r="A33" s="1"/>
      <c r="B33" s="1"/>
      <c r="C33" s="1"/>
      <c r="D33" s="1"/>
      <c r="E33" s="1"/>
      <c r="F33" s="1"/>
      <c r="G33" s="1"/>
      <c r="H33" s="1"/>
      <c r="I33" s="1"/>
      <c r="J33" s="1"/>
      <c r="K33" s="1"/>
      <c r="L33" s="1"/>
      <c r="M33" s="1"/>
      <c r="N33" s="1"/>
      <c r="O33" s="1"/>
      <c r="P33" s="1"/>
      <c r="Q33" s="1"/>
    </row>
    <row r="34" spans="1:17" ht="16.5">
      <c r="A34" s="1"/>
      <c r="B34" s="1"/>
      <c r="C34" s="1"/>
      <c r="D34" s="1"/>
      <c r="E34" s="1"/>
      <c r="F34" s="1"/>
      <c r="G34" s="1"/>
      <c r="H34" s="1"/>
      <c r="I34" s="1"/>
      <c r="J34" s="1"/>
      <c r="K34" s="1"/>
      <c r="L34" s="1"/>
      <c r="M34" s="1"/>
      <c r="N34" s="1"/>
      <c r="O34" s="1"/>
      <c r="P34" s="1"/>
      <c r="Q34" s="1"/>
    </row>
    <row r="35" spans="1:17" ht="16.5">
      <c r="A35" s="1"/>
      <c r="B35" s="1"/>
      <c r="C35" s="1"/>
      <c r="D35" s="1"/>
      <c r="E35" s="1"/>
      <c r="F35" s="1"/>
      <c r="G35" s="1"/>
      <c r="H35" s="1"/>
      <c r="I35" s="1"/>
      <c r="J35" s="1"/>
      <c r="K35" s="1"/>
      <c r="L35" s="1"/>
      <c r="M35" s="1"/>
      <c r="N35" s="1"/>
      <c r="O35" s="1"/>
      <c r="P35" s="1"/>
      <c r="Q35" s="1"/>
    </row>
    <row r="36" spans="1:17" ht="16.5">
      <c r="A36" s="1"/>
      <c r="B36" s="1"/>
      <c r="C36" s="1"/>
      <c r="D36" s="1"/>
      <c r="E36" s="1"/>
      <c r="F36" s="1"/>
      <c r="G36" s="1"/>
      <c r="H36" s="1"/>
      <c r="I36" s="1"/>
      <c r="J36" s="1"/>
      <c r="K36" s="1"/>
      <c r="L36" s="1"/>
      <c r="M36" s="1"/>
      <c r="N36" s="1"/>
      <c r="O36" s="1"/>
      <c r="P36" s="1"/>
      <c r="Q36" s="1"/>
    </row>
    <row r="37" spans="1:17" ht="16.5">
      <c r="A37" s="1"/>
      <c r="B37" s="1"/>
      <c r="C37" s="1"/>
      <c r="D37" s="1"/>
      <c r="E37" s="1"/>
      <c r="F37" s="1"/>
      <c r="G37" s="1"/>
      <c r="H37" s="1"/>
      <c r="I37" s="1"/>
      <c r="J37" s="1"/>
      <c r="K37" s="1"/>
      <c r="L37" s="1"/>
      <c r="M37" s="1"/>
      <c r="N37" s="1"/>
      <c r="O37" s="1"/>
      <c r="P37" s="1"/>
      <c r="Q37" s="1"/>
    </row>
    <row r="38" spans="1:17" ht="16.5">
      <c r="A38" s="1"/>
      <c r="B38" s="1"/>
      <c r="C38" s="1"/>
      <c r="D38" s="1"/>
      <c r="E38" s="1"/>
      <c r="F38" s="1"/>
      <c r="G38" s="1"/>
      <c r="H38" s="1"/>
      <c r="I38" s="1"/>
      <c r="J38" s="1"/>
      <c r="K38" s="1"/>
      <c r="L38" s="1"/>
      <c r="M38" s="1"/>
      <c r="N38" s="1"/>
      <c r="O38" s="1"/>
      <c r="P38" s="1"/>
      <c r="Q38" s="1"/>
    </row>
    <row r="39" spans="1:17" ht="16.5">
      <c r="A39" s="1"/>
      <c r="B39" s="1"/>
      <c r="C39" s="1"/>
      <c r="D39" s="1"/>
      <c r="E39" s="1"/>
      <c r="F39" s="1"/>
      <c r="G39" s="1"/>
      <c r="H39" s="1"/>
      <c r="I39" s="1"/>
      <c r="J39" s="1"/>
      <c r="K39" s="1"/>
      <c r="L39" s="1"/>
      <c r="M39" s="1"/>
      <c r="N39" s="1"/>
      <c r="O39" s="1"/>
      <c r="P39" s="1"/>
      <c r="Q39" s="1"/>
    </row>
    <row r="40" spans="1:17" ht="16.5">
      <c r="A40" s="1"/>
      <c r="B40" s="1"/>
      <c r="C40" s="1"/>
      <c r="D40" s="1"/>
      <c r="E40" s="1"/>
      <c r="F40" s="1"/>
      <c r="G40" s="1"/>
      <c r="H40" s="1"/>
      <c r="I40" s="1"/>
      <c r="J40" s="1"/>
      <c r="K40" s="1"/>
      <c r="L40" s="1"/>
      <c r="M40" s="1"/>
      <c r="N40" s="1"/>
      <c r="O40" s="1"/>
      <c r="P40" s="1"/>
      <c r="Q40" s="1"/>
    </row>
    <row r="41" spans="1:17" ht="16.5">
      <c r="A41" s="1"/>
      <c r="B41" s="1"/>
      <c r="C41" s="1"/>
      <c r="D41" s="1"/>
      <c r="E41" s="1"/>
      <c r="F41" s="1"/>
      <c r="G41" s="1"/>
      <c r="H41" s="1"/>
      <c r="I41" s="1"/>
      <c r="J41" s="1"/>
      <c r="K41" s="1"/>
      <c r="L41" s="1"/>
      <c r="M41" s="1"/>
      <c r="N41" s="1"/>
      <c r="O41" s="1"/>
      <c r="P41" s="1"/>
      <c r="Q41" s="1"/>
    </row>
    <row r="42" spans="1:17" ht="16.5">
      <c r="A42" s="1"/>
      <c r="B42" s="1"/>
      <c r="C42" s="1"/>
      <c r="D42" s="1"/>
      <c r="E42" s="1"/>
      <c r="F42" s="1"/>
      <c r="G42" s="1"/>
      <c r="H42" s="1"/>
      <c r="I42" s="1"/>
      <c r="J42" s="1"/>
      <c r="K42" s="1"/>
      <c r="L42" s="1"/>
      <c r="M42" s="1"/>
      <c r="N42" s="1"/>
      <c r="O42" s="1"/>
      <c r="P42" s="1"/>
      <c r="Q42" s="1"/>
    </row>
    <row r="43" spans="1:17" ht="16.5">
      <c r="A43" s="1"/>
      <c r="B43" s="1"/>
      <c r="C43" s="1"/>
      <c r="D43" s="1"/>
      <c r="E43" s="1"/>
      <c r="F43" s="1"/>
      <c r="G43" s="1"/>
      <c r="H43" s="1"/>
      <c r="I43" s="1"/>
      <c r="J43" s="1"/>
      <c r="K43" s="1"/>
      <c r="L43" s="1"/>
      <c r="M43" s="1"/>
      <c r="N43" s="1"/>
      <c r="O43" s="1"/>
      <c r="P43" s="1"/>
      <c r="Q43" s="1"/>
    </row>
    <row r="44" spans="1:17" ht="16.5">
      <c r="A44" s="1"/>
      <c r="B44" s="1"/>
      <c r="C44" s="1"/>
      <c r="D44" s="1"/>
      <c r="E44" s="1"/>
      <c r="F44" s="1"/>
      <c r="G44" s="1"/>
      <c r="H44" s="1"/>
      <c r="I44" s="1"/>
      <c r="J44" s="1"/>
      <c r="K44" s="1"/>
      <c r="L44" s="1"/>
      <c r="M44" s="1"/>
      <c r="N44" s="1"/>
      <c r="O44" s="1"/>
      <c r="P44" s="1"/>
      <c r="Q44" s="1"/>
    </row>
    <row r="45" spans="1:17" ht="16.5">
      <c r="A45" s="1"/>
      <c r="B45" s="1"/>
      <c r="C45" s="1"/>
      <c r="D45" s="1"/>
      <c r="E45" s="1"/>
      <c r="F45" s="1"/>
      <c r="G45" s="1"/>
      <c r="H45" s="1"/>
      <c r="I45" s="1"/>
      <c r="J45" s="1"/>
      <c r="K45" s="1"/>
      <c r="L45" s="1"/>
      <c r="M45" s="1"/>
      <c r="N45" s="1"/>
      <c r="O45" s="1"/>
      <c r="P45" s="1"/>
      <c r="Q45" s="1"/>
    </row>
    <row r="46" spans="1:17" ht="16.5">
      <c r="A46" s="1"/>
      <c r="B46" s="1"/>
      <c r="C46" s="1"/>
      <c r="D46" s="1"/>
      <c r="E46" s="1"/>
      <c r="F46" s="1"/>
      <c r="G46" s="1"/>
      <c r="H46" s="1"/>
      <c r="I46" s="1"/>
      <c r="J46" s="1"/>
      <c r="K46" s="1"/>
      <c r="L46" s="1"/>
      <c r="M46" s="1"/>
      <c r="N46" s="1"/>
      <c r="O46" s="1"/>
      <c r="P46" s="1"/>
      <c r="Q46" s="1"/>
    </row>
    <row r="47" spans="1:17" ht="16.5">
      <c r="A47" s="1"/>
      <c r="B47" s="1"/>
      <c r="C47" s="1"/>
      <c r="D47" s="1"/>
      <c r="E47" s="1"/>
      <c r="F47" s="1"/>
      <c r="G47" s="1"/>
      <c r="H47" s="1"/>
      <c r="I47" s="1"/>
      <c r="J47" s="1"/>
      <c r="K47" s="1"/>
      <c r="L47" s="1"/>
      <c r="M47" s="1"/>
      <c r="N47" s="1"/>
      <c r="O47" s="1"/>
      <c r="P47" s="1"/>
      <c r="Q47" s="1"/>
    </row>
    <row r="48" spans="1:17" ht="16.5">
      <c r="A48" s="1"/>
      <c r="B48" s="1"/>
      <c r="C48" s="1"/>
      <c r="D48" s="1"/>
      <c r="E48" s="1"/>
      <c r="F48" s="1"/>
      <c r="G48" s="1"/>
      <c r="H48" s="1"/>
      <c r="I48" s="1"/>
      <c r="J48" s="1"/>
      <c r="K48" s="1"/>
      <c r="L48" s="1"/>
      <c r="M48" s="1"/>
      <c r="N48" s="1"/>
      <c r="O48" s="1"/>
      <c r="P48" s="1"/>
      <c r="Q48" s="1"/>
    </row>
    <row r="49" spans="1:17" ht="16.5">
      <c r="A49" s="1"/>
      <c r="B49" s="1"/>
      <c r="C49" s="1"/>
      <c r="D49" s="1"/>
      <c r="E49" s="1"/>
      <c r="F49" s="1"/>
      <c r="G49" s="1"/>
      <c r="H49" s="1"/>
      <c r="I49" s="1"/>
      <c r="J49" s="1"/>
      <c r="K49" s="1"/>
      <c r="L49" s="1"/>
      <c r="M49" s="1"/>
      <c r="N49" s="1"/>
      <c r="O49" s="1"/>
      <c r="P49" s="1"/>
      <c r="Q49" s="1"/>
    </row>
    <row r="50" spans="1:17" ht="16.5">
      <c r="A50" s="1"/>
      <c r="B50" s="1"/>
      <c r="C50" s="1"/>
      <c r="D50" s="1"/>
      <c r="E50" s="1"/>
      <c r="F50" s="1"/>
      <c r="G50" s="1"/>
      <c r="H50" s="1"/>
      <c r="I50" s="1"/>
      <c r="J50" s="1"/>
      <c r="K50" s="1"/>
      <c r="L50" s="1"/>
      <c r="M50" s="1"/>
      <c r="N50" s="1"/>
      <c r="O50" s="1"/>
      <c r="P50" s="1"/>
      <c r="Q50" s="1"/>
    </row>
    <row r="51" spans="1:17" ht="16.5">
      <c r="A51" s="1"/>
      <c r="B51" s="1"/>
      <c r="C51" s="1"/>
      <c r="D51" s="1"/>
      <c r="E51" s="1"/>
      <c r="F51" s="1"/>
      <c r="G51" s="1"/>
      <c r="H51" s="1"/>
      <c r="I51" s="1"/>
      <c r="J51" s="1"/>
      <c r="K51" s="1"/>
      <c r="L51" s="1"/>
      <c r="M51" s="1"/>
      <c r="N51" s="1"/>
      <c r="O51" s="1"/>
      <c r="P51" s="1"/>
      <c r="Q51" s="1"/>
    </row>
    <row r="52" spans="1:17" ht="16.5">
      <c r="A52" s="1"/>
      <c r="B52" s="1"/>
      <c r="C52" s="1"/>
      <c r="D52" s="1"/>
      <c r="E52" s="1"/>
      <c r="F52" s="1"/>
      <c r="G52" s="1"/>
      <c r="H52" s="1"/>
      <c r="I52" s="1"/>
      <c r="J52" s="1"/>
      <c r="K52" s="1"/>
      <c r="L52" s="1"/>
      <c r="M52" s="1"/>
      <c r="N52" s="1"/>
      <c r="O52" s="1"/>
      <c r="P52" s="1"/>
      <c r="Q52" s="1"/>
    </row>
    <row r="53" spans="1:17" ht="16.5">
      <c r="A53" s="1"/>
      <c r="B53" s="1"/>
      <c r="C53" s="1"/>
      <c r="D53" s="1"/>
      <c r="E53" s="1"/>
      <c r="F53" s="1"/>
      <c r="G53" s="1"/>
      <c r="H53" s="1"/>
      <c r="I53" s="1"/>
      <c r="J53" s="1"/>
      <c r="K53" s="1"/>
      <c r="L53" s="1"/>
      <c r="M53" s="1"/>
      <c r="N53" s="1"/>
      <c r="O53" s="1"/>
      <c r="P53" s="1"/>
      <c r="Q53" s="1"/>
    </row>
    <row r="54" spans="1:17" ht="16.5">
      <c r="A54" s="1"/>
      <c r="B54" s="1"/>
      <c r="C54" s="1"/>
      <c r="D54" s="1"/>
      <c r="E54" s="1"/>
      <c r="F54" s="1"/>
      <c r="G54" s="1"/>
      <c r="H54" s="1"/>
      <c r="I54" s="1"/>
      <c r="J54" s="1"/>
      <c r="K54" s="1"/>
      <c r="L54" s="1"/>
      <c r="M54" s="1"/>
      <c r="N54" s="1"/>
      <c r="O54" s="1"/>
      <c r="P54" s="1"/>
      <c r="Q54" s="1"/>
    </row>
    <row r="55" spans="1:17" ht="16.5">
      <c r="A55" s="1"/>
      <c r="B55" s="1"/>
      <c r="C55" s="1"/>
      <c r="D55" s="1"/>
      <c r="E55" s="1"/>
      <c r="F55" s="1"/>
      <c r="G55" s="1"/>
      <c r="H55" s="1"/>
      <c r="I55" s="1"/>
      <c r="J55" s="1"/>
      <c r="K55" s="1"/>
      <c r="L55" s="1"/>
      <c r="M55" s="1"/>
      <c r="N55" s="1"/>
      <c r="O55" s="1"/>
      <c r="P55" s="1"/>
      <c r="Q55" s="1"/>
    </row>
    <row r="56" spans="1:17" ht="16.5">
      <c r="A56" s="1"/>
      <c r="B56" s="1"/>
      <c r="C56" s="1"/>
      <c r="D56" s="1"/>
      <c r="E56" s="1"/>
      <c r="F56" s="1"/>
      <c r="G56" s="1"/>
      <c r="H56" s="1"/>
      <c r="I56" s="1"/>
      <c r="J56" s="1"/>
      <c r="K56" s="1"/>
      <c r="L56" s="1"/>
      <c r="M56" s="1"/>
      <c r="N56" s="1"/>
      <c r="O56" s="1"/>
      <c r="P56" s="1"/>
      <c r="Q56" s="1"/>
    </row>
    <row r="57" spans="1:17" ht="16.5">
      <c r="A57" s="1"/>
      <c r="B57" s="1"/>
      <c r="C57" s="1"/>
      <c r="D57" s="1"/>
      <c r="E57" s="1"/>
      <c r="F57" s="1"/>
      <c r="G57" s="1"/>
      <c r="H57" s="1"/>
      <c r="I57" s="1"/>
      <c r="J57" s="1"/>
      <c r="K57" s="1"/>
      <c r="L57" s="1"/>
      <c r="M57" s="1"/>
      <c r="N57" s="1"/>
      <c r="O57" s="1"/>
      <c r="P57" s="1"/>
      <c r="Q57" s="1"/>
    </row>
    <row r="58" spans="1:17" ht="16.5">
      <c r="A58" s="1"/>
      <c r="B58" s="1"/>
      <c r="C58" s="1"/>
      <c r="D58" s="1"/>
      <c r="E58" s="1"/>
      <c r="F58" s="1"/>
      <c r="G58" s="1"/>
      <c r="H58" s="1"/>
      <c r="I58" s="1"/>
      <c r="J58" s="1"/>
      <c r="K58" s="1"/>
      <c r="L58" s="1"/>
      <c r="M58" s="1"/>
      <c r="N58" s="1"/>
      <c r="O58" s="1"/>
      <c r="P58" s="1"/>
      <c r="Q58" s="1"/>
    </row>
    <row r="59" spans="1:17" ht="16.5">
      <c r="A59" s="1"/>
      <c r="B59" s="1"/>
      <c r="C59" s="1"/>
      <c r="D59" s="1"/>
      <c r="E59" s="1"/>
      <c r="F59" s="1"/>
      <c r="G59" s="1"/>
      <c r="H59" s="1"/>
      <c r="I59" s="1"/>
      <c r="J59" s="1"/>
      <c r="K59" s="1"/>
      <c r="L59" s="1"/>
      <c r="M59" s="1"/>
      <c r="N59" s="1"/>
      <c r="O59" s="1"/>
      <c r="P59" s="1"/>
      <c r="Q59" s="1"/>
    </row>
    <row r="60" spans="1:17" ht="16.5">
      <c r="A60" s="1"/>
      <c r="B60" s="1"/>
      <c r="C60" s="1"/>
      <c r="D60" s="1"/>
      <c r="E60" s="1"/>
      <c r="F60" s="1"/>
      <c r="G60" s="1"/>
      <c r="H60" s="1"/>
      <c r="I60" s="1"/>
      <c r="J60" s="1"/>
      <c r="K60" s="1"/>
      <c r="L60" s="1"/>
      <c r="M60" s="1"/>
      <c r="N60" s="1"/>
      <c r="O60" s="1"/>
      <c r="P60" s="1"/>
      <c r="Q60" s="1"/>
    </row>
    <row r="61" spans="1:17" ht="16.5">
      <c r="A61" s="1"/>
      <c r="B61" s="1"/>
      <c r="C61" s="1"/>
      <c r="D61" s="1"/>
      <c r="E61" s="1"/>
      <c r="F61" s="1"/>
      <c r="G61" s="1"/>
      <c r="H61" s="1"/>
      <c r="I61" s="1"/>
      <c r="J61" s="1"/>
      <c r="K61" s="1"/>
      <c r="L61" s="1"/>
      <c r="M61" s="1"/>
      <c r="N61" s="1"/>
      <c r="O61" s="1"/>
      <c r="P61" s="1"/>
      <c r="Q61" s="1"/>
    </row>
    <row r="62" spans="1:17" ht="16.5">
      <c r="A62" s="1"/>
      <c r="B62" s="1"/>
      <c r="C62" s="1"/>
      <c r="D62" s="1"/>
      <c r="E62" s="1"/>
      <c r="F62" s="1"/>
      <c r="G62" s="1"/>
      <c r="H62" s="1"/>
      <c r="I62" s="1"/>
      <c r="J62" s="1"/>
      <c r="K62" s="1"/>
      <c r="L62" s="1"/>
      <c r="M62" s="1"/>
      <c r="N62" s="1"/>
      <c r="O62" s="1"/>
      <c r="P62" s="1"/>
      <c r="Q62" s="1"/>
    </row>
    <row r="63" spans="1:17" ht="16.5">
      <c r="A63" s="1"/>
      <c r="B63" s="1"/>
      <c r="C63" s="1"/>
      <c r="D63" s="1"/>
      <c r="E63" s="1"/>
      <c r="F63" s="1"/>
      <c r="G63" s="1"/>
      <c r="H63" s="1"/>
      <c r="I63" s="1"/>
      <c r="J63" s="1"/>
      <c r="K63" s="1"/>
      <c r="L63" s="1"/>
      <c r="M63" s="1"/>
      <c r="N63" s="1"/>
      <c r="O63" s="1"/>
      <c r="P63" s="1"/>
      <c r="Q63" s="1"/>
    </row>
    <row r="64" spans="1:17" ht="16.5">
      <c r="A64" s="1"/>
      <c r="B64" s="1"/>
      <c r="C64" s="1"/>
      <c r="D64" s="1"/>
      <c r="E64" s="1"/>
      <c r="F64" s="1"/>
      <c r="G64" s="1"/>
      <c r="H64" s="1"/>
      <c r="I64" s="1"/>
      <c r="J64" s="1"/>
      <c r="K64" s="1"/>
      <c r="L64" s="1"/>
      <c r="M64" s="1"/>
      <c r="N64" s="1"/>
      <c r="O64" s="1"/>
      <c r="P64" s="1"/>
      <c r="Q64" s="1"/>
    </row>
    <row r="65" spans="1:17" ht="16.5">
      <c r="A65" s="1"/>
      <c r="B65" s="1"/>
      <c r="C65" s="1"/>
      <c r="D65" s="1"/>
      <c r="E65" s="1"/>
      <c r="F65" s="1"/>
      <c r="G65" s="1"/>
      <c r="H65" s="1"/>
      <c r="I65" s="1"/>
      <c r="J65" s="1"/>
      <c r="K65" s="1"/>
      <c r="L65" s="1"/>
      <c r="M65" s="1"/>
      <c r="N65" s="1"/>
      <c r="O65" s="1"/>
      <c r="P65" s="1"/>
      <c r="Q65" s="1"/>
    </row>
    <row r="66" spans="1:17" ht="16.5">
      <c r="A66" s="1"/>
      <c r="B66" s="1"/>
      <c r="C66" s="1"/>
      <c r="D66" s="1"/>
      <c r="E66" s="1"/>
      <c r="F66" s="1"/>
      <c r="G66" s="1"/>
      <c r="H66" s="1"/>
      <c r="I66" s="1"/>
      <c r="J66" s="1"/>
      <c r="K66" s="1"/>
      <c r="L66" s="1"/>
      <c r="M66" s="1"/>
      <c r="N66" s="1"/>
      <c r="O66" s="1"/>
      <c r="P66" s="1"/>
      <c r="Q66" s="1"/>
    </row>
    <row r="67" spans="1:17" ht="16.5">
      <c r="A67" s="1"/>
      <c r="B67" s="1"/>
      <c r="C67" s="1"/>
      <c r="D67" s="1"/>
      <c r="E67" s="1"/>
      <c r="F67" s="1"/>
      <c r="G67" s="1"/>
      <c r="H67" s="1"/>
      <c r="I67" s="1"/>
      <c r="J67" s="1"/>
      <c r="K67" s="1"/>
      <c r="L67" s="1"/>
      <c r="M67" s="1"/>
      <c r="N67" s="1"/>
      <c r="O67" s="1"/>
      <c r="P67" s="1"/>
      <c r="Q67" s="1"/>
    </row>
    <row r="68" spans="1:17" ht="16.5">
      <c r="A68" s="1"/>
      <c r="B68" s="1"/>
      <c r="C68" s="1"/>
      <c r="D68" s="1"/>
      <c r="E68" s="1"/>
      <c r="F68" s="1"/>
      <c r="G68" s="1"/>
      <c r="H68" s="1"/>
      <c r="I68" s="1"/>
      <c r="J68" s="1"/>
      <c r="K68" s="1"/>
      <c r="L68" s="1"/>
      <c r="M68" s="1"/>
      <c r="N68" s="1"/>
      <c r="O68" s="1"/>
      <c r="P68" s="1"/>
      <c r="Q68" s="1"/>
    </row>
    <row r="69" spans="1:17" ht="16.5">
      <c r="A69" s="1"/>
      <c r="B69" s="1"/>
      <c r="C69" s="1"/>
      <c r="D69" s="1"/>
      <c r="E69" s="1"/>
      <c r="F69" s="1"/>
      <c r="G69" s="1"/>
      <c r="H69" s="1"/>
      <c r="I69" s="1"/>
      <c r="J69" s="1"/>
      <c r="K69" s="1"/>
      <c r="L69" s="1"/>
      <c r="M69" s="1"/>
      <c r="N69" s="1"/>
      <c r="O69" s="1"/>
      <c r="P69" s="1"/>
      <c r="Q69" s="1"/>
    </row>
    <row r="70" spans="1:17" ht="16.5">
      <c r="A70" s="1"/>
      <c r="B70" s="1"/>
      <c r="C70" s="1"/>
      <c r="D70" s="1"/>
      <c r="E70" s="1"/>
      <c r="F70" s="1"/>
      <c r="G70" s="1"/>
      <c r="H70" s="1"/>
      <c r="I70" s="1"/>
      <c r="J70" s="1"/>
      <c r="K70" s="1"/>
      <c r="L70" s="1"/>
      <c r="M70" s="1"/>
      <c r="N70" s="1"/>
      <c r="O70" s="1"/>
      <c r="P70" s="1"/>
      <c r="Q70" s="1"/>
    </row>
    <row r="71" spans="1:17" ht="16.5">
      <c r="A71" s="1"/>
      <c r="B71" s="1"/>
      <c r="C71" s="1"/>
      <c r="D71" s="1"/>
      <c r="E71" s="1"/>
      <c r="F71" s="1"/>
      <c r="G71" s="1"/>
      <c r="H71" s="1"/>
      <c r="I71" s="1"/>
      <c r="J71" s="1"/>
      <c r="K71" s="1"/>
      <c r="L71" s="1"/>
      <c r="M71" s="1"/>
      <c r="N71" s="1"/>
      <c r="O71" s="1"/>
      <c r="P71" s="1"/>
      <c r="Q71" s="1"/>
    </row>
    <row r="72" spans="1:17" ht="16.5">
      <c r="A72" s="1"/>
      <c r="B72" s="1"/>
      <c r="C72" s="1"/>
      <c r="D72" s="1"/>
      <c r="E72" s="1"/>
      <c r="F72" s="1"/>
      <c r="G72" s="1"/>
      <c r="H72" s="1"/>
      <c r="I72" s="1"/>
      <c r="J72" s="1"/>
      <c r="K72" s="1"/>
      <c r="L72" s="1"/>
      <c r="M72" s="1"/>
      <c r="N72" s="1"/>
      <c r="O72" s="1"/>
      <c r="P72" s="1"/>
      <c r="Q72" s="1"/>
    </row>
    <row r="73" spans="1:17" ht="16.5">
      <c r="A73" s="1"/>
      <c r="B73" s="1"/>
      <c r="C73" s="1"/>
      <c r="D73" s="1"/>
      <c r="E73" s="1"/>
      <c r="F73" s="1"/>
      <c r="G73" s="1"/>
      <c r="H73" s="1"/>
      <c r="I73" s="1"/>
      <c r="J73" s="1"/>
      <c r="K73" s="1"/>
      <c r="L73" s="1"/>
      <c r="M73" s="1"/>
      <c r="N73" s="1"/>
      <c r="O73" s="1"/>
      <c r="P73" s="1"/>
      <c r="Q73" s="1"/>
    </row>
    <row r="74" spans="1:17" ht="16.5">
      <c r="A74" s="1"/>
      <c r="B74" s="1"/>
      <c r="C74" s="1"/>
      <c r="D74" s="1"/>
      <c r="E74" s="1"/>
      <c r="F74" s="1"/>
      <c r="G74" s="1"/>
      <c r="H74" s="1"/>
      <c r="I74" s="1"/>
      <c r="J74" s="1"/>
      <c r="K74" s="1"/>
      <c r="L74" s="1"/>
      <c r="M74" s="1"/>
      <c r="N74" s="1"/>
      <c r="O74" s="1"/>
      <c r="P74" s="1"/>
      <c r="Q74" s="1"/>
    </row>
    <row r="75" spans="1:17" ht="16.5">
      <c r="A75" s="1"/>
      <c r="B75" s="1"/>
      <c r="C75" s="1"/>
      <c r="D75" s="1"/>
      <c r="E75" s="1"/>
      <c r="F75" s="1"/>
      <c r="G75" s="1"/>
      <c r="H75" s="1"/>
      <c r="I75" s="1"/>
      <c r="J75" s="1"/>
      <c r="K75" s="1"/>
      <c r="L75" s="1"/>
      <c r="M75" s="1"/>
      <c r="N75" s="1"/>
      <c r="O75" s="1"/>
      <c r="P75" s="1"/>
      <c r="Q75" s="1"/>
    </row>
    <row r="76" spans="1:17" ht="16.5">
      <c r="A76" s="1"/>
      <c r="B76" s="1"/>
      <c r="C76" s="1"/>
      <c r="D76" s="1"/>
      <c r="E76" s="1"/>
      <c r="F76" s="1"/>
      <c r="G76" s="1"/>
      <c r="H76" s="1"/>
      <c r="I76" s="1"/>
      <c r="J76" s="1"/>
      <c r="K76" s="1"/>
      <c r="L76" s="1"/>
      <c r="M76" s="1"/>
      <c r="N76" s="1"/>
      <c r="O76" s="1"/>
      <c r="P76" s="1"/>
      <c r="Q76" s="1"/>
    </row>
    <row r="77" spans="1:17" ht="16.5">
      <c r="A77" s="1"/>
      <c r="B77" s="1"/>
      <c r="C77" s="1"/>
      <c r="D77" s="1"/>
      <c r="E77" s="1"/>
      <c r="F77" s="1"/>
      <c r="G77" s="1"/>
      <c r="H77" s="1"/>
      <c r="I77" s="1"/>
      <c r="J77" s="1"/>
      <c r="K77" s="1"/>
      <c r="L77" s="1"/>
      <c r="M77" s="1"/>
      <c r="N77" s="1"/>
      <c r="O77" s="1"/>
      <c r="P77" s="1"/>
      <c r="Q77" s="1"/>
    </row>
    <row r="78" spans="1:17" ht="16.5">
      <c r="A78" s="1"/>
      <c r="B78" s="1"/>
      <c r="C78" s="1"/>
      <c r="D78" s="1"/>
      <c r="E78" s="1"/>
      <c r="F78" s="1"/>
      <c r="G78" s="1"/>
      <c r="H78" s="1"/>
      <c r="I78" s="1"/>
      <c r="J78" s="1"/>
      <c r="K78" s="1"/>
      <c r="L78" s="1"/>
      <c r="M78" s="1"/>
      <c r="N78" s="1"/>
      <c r="O78" s="1"/>
      <c r="P78" s="1"/>
      <c r="Q78" s="1"/>
    </row>
    <row r="79" spans="1:17" ht="16.5">
      <c r="A79" s="1"/>
      <c r="B79" s="1"/>
      <c r="C79" s="1"/>
      <c r="D79" s="1"/>
      <c r="E79" s="1"/>
      <c r="F79" s="1"/>
      <c r="G79" s="1"/>
      <c r="H79" s="1"/>
      <c r="I79" s="1"/>
      <c r="J79" s="1"/>
      <c r="K79" s="1"/>
      <c r="L79" s="1"/>
      <c r="M79" s="1"/>
      <c r="N79" s="1"/>
      <c r="O79" s="1"/>
      <c r="P79" s="1"/>
      <c r="Q79" s="1"/>
    </row>
    <row r="80" spans="1:17" ht="16.5">
      <c r="A80" s="1"/>
      <c r="B80" s="1"/>
      <c r="C80" s="1"/>
      <c r="D80" s="1"/>
      <c r="E80" s="1"/>
      <c r="F80" s="1"/>
      <c r="G80" s="1"/>
      <c r="H80" s="1"/>
      <c r="I80" s="1"/>
      <c r="J80" s="1"/>
      <c r="K80" s="1"/>
      <c r="L80" s="1"/>
      <c r="M80" s="1"/>
      <c r="N80" s="1"/>
      <c r="O80" s="1"/>
      <c r="P80" s="1"/>
      <c r="Q80" s="1"/>
    </row>
    <row r="81" spans="1:17" ht="16.5">
      <c r="A81" s="1"/>
      <c r="B81" s="1"/>
      <c r="C81" s="1"/>
      <c r="D81" s="1"/>
      <c r="E81" s="1"/>
      <c r="F81" s="1"/>
      <c r="G81" s="1"/>
      <c r="H81" s="1"/>
      <c r="I81" s="1"/>
      <c r="J81" s="1"/>
      <c r="K81" s="1"/>
      <c r="L81" s="1"/>
      <c r="M81" s="1"/>
      <c r="N81" s="1"/>
      <c r="O81" s="1"/>
      <c r="P81" s="1"/>
      <c r="Q81" s="1"/>
    </row>
    <row r="82" spans="1:17" ht="16.5">
      <c r="A82" s="1"/>
      <c r="B82" s="1"/>
      <c r="C82" s="1"/>
      <c r="D82" s="1"/>
      <c r="E82" s="1"/>
      <c r="F82" s="1"/>
      <c r="G82" s="1"/>
      <c r="H82" s="1"/>
      <c r="I82" s="1"/>
      <c r="J82" s="1"/>
      <c r="K82" s="1"/>
      <c r="L82" s="1"/>
      <c r="M82" s="1"/>
      <c r="N82" s="1"/>
      <c r="O82" s="1"/>
      <c r="P82" s="1"/>
      <c r="Q82" s="1"/>
    </row>
    <row r="83" spans="1:17" ht="16.5">
      <c r="A83" s="1"/>
      <c r="B83" s="1"/>
      <c r="C83" s="1"/>
      <c r="D83" s="1"/>
      <c r="E83" s="1"/>
      <c r="F83" s="1"/>
      <c r="G83" s="1"/>
      <c r="H83" s="1"/>
      <c r="I83" s="1"/>
      <c r="J83" s="1"/>
      <c r="K83" s="1"/>
      <c r="L83" s="1"/>
      <c r="M83" s="1"/>
      <c r="N83" s="1"/>
      <c r="O83" s="1"/>
      <c r="P83" s="1"/>
      <c r="Q83" s="1"/>
    </row>
    <row r="84" spans="1:17" ht="16.5">
      <c r="A84" s="1"/>
      <c r="B84" s="1"/>
      <c r="C84" s="1"/>
      <c r="D84" s="1"/>
      <c r="E84" s="1"/>
      <c r="F84" s="1"/>
      <c r="G84" s="1"/>
      <c r="H84" s="1"/>
      <c r="I84" s="1"/>
      <c r="J84" s="1"/>
      <c r="K84" s="1"/>
      <c r="L84" s="1"/>
      <c r="M84" s="1"/>
      <c r="N84" s="1"/>
      <c r="O84" s="1"/>
      <c r="P84" s="1"/>
      <c r="Q84" s="1"/>
    </row>
    <row r="85" spans="1:17" ht="16.5">
      <c r="A85" s="1"/>
      <c r="B85" s="1"/>
      <c r="C85" s="1"/>
      <c r="D85" s="1"/>
      <c r="E85" s="1"/>
      <c r="F85" s="1"/>
      <c r="G85" s="1"/>
      <c r="H85" s="1"/>
      <c r="I85" s="1"/>
      <c r="J85" s="1"/>
      <c r="K85" s="1"/>
      <c r="L85" s="1"/>
      <c r="M85" s="1"/>
      <c r="N85" s="1"/>
      <c r="O85" s="1"/>
      <c r="P85" s="1"/>
      <c r="Q85" s="1"/>
    </row>
    <row r="86" spans="1:17" ht="16.5">
      <c r="A86" s="1"/>
      <c r="B86" s="1"/>
      <c r="C86" s="1"/>
      <c r="D86" s="1"/>
      <c r="E86" s="1"/>
      <c r="F86" s="1"/>
      <c r="G86" s="1"/>
      <c r="H86" s="1"/>
      <c r="I86" s="1"/>
      <c r="J86" s="1"/>
      <c r="K86" s="1"/>
      <c r="L86" s="1"/>
      <c r="M86" s="1"/>
      <c r="N86" s="1"/>
      <c r="O86" s="1"/>
      <c r="P86" s="1"/>
      <c r="Q86" s="1"/>
    </row>
    <row r="87" spans="1:17" ht="16.5">
      <c r="A87" s="1"/>
      <c r="B87" s="1"/>
      <c r="C87" s="1"/>
      <c r="D87" s="1"/>
      <c r="E87" s="1"/>
      <c r="F87" s="1"/>
      <c r="G87" s="1"/>
      <c r="H87" s="1"/>
      <c r="I87" s="1"/>
      <c r="J87" s="1"/>
      <c r="K87" s="1"/>
      <c r="L87" s="1"/>
      <c r="M87" s="1"/>
      <c r="N87" s="1"/>
      <c r="O87" s="1"/>
      <c r="P87" s="1"/>
      <c r="Q87" s="1"/>
    </row>
    <row r="88" spans="1:17" ht="16.5">
      <c r="A88" s="1"/>
      <c r="B88" s="1"/>
      <c r="C88" s="1"/>
      <c r="D88" s="1"/>
      <c r="E88" s="1"/>
      <c r="F88" s="1"/>
      <c r="G88" s="1"/>
      <c r="H88" s="1"/>
      <c r="I88" s="1"/>
      <c r="J88" s="1"/>
      <c r="K88" s="1"/>
      <c r="L88" s="1"/>
      <c r="M88" s="1"/>
      <c r="N88" s="1"/>
      <c r="O88" s="1"/>
      <c r="P88" s="1"/>
      <c r="Q88" s="1"/>
    </row>
    <row r="89" spans="1:17" ht="16.5">
      <c r="A89" s="1"/>
      <c r="B89" s="1"/>
      <c r="C89" s="1"/>
      <c r="D89" s="1"/>
      <c r="E89" s="1"/>
      <c r="F89" s="1"/>
      <c r="G89" s="1"/>
      <c r="H89" s="1"/>
      <c r="I89" s="1"/>
      <c r="J89" s="1"/>
      <c r="K89" s="1"/>
      <c r="L89" s="1"/>
      <c r="M89" s="1"/>
      <c r="N89" s="1"/>
      <c r="O89" s="1"/>
      <c r="P89" s="1"/>
      <c r="Q89" s="1"/>
    </row>
    <row r="90" spans="1:17" ht="16.5">
      <c r="A90" s="1"/>
      <c r="B90" s="1"/>
      <c r="C90" s="1"/>
      <c r="D90" s="1"/>
      <c r="E90" s="1"/>
      <c r="F90" s="1"/>
      <c r="G90" s="1"/>
      <c r="H90" s="1"/>
      <c r="I90" s="1"/>
      <c r="J90" s="1"/>
      <c r="K90" s="1"/>
      <c r="L90" s="1"/>
      <c r="M90" s="1"/>
      <c r="N90" s="1"/>
      <c r="O90" s="1"/>
      <c r="P90" s="1"/>
      <c r="Q90" s="1"/>
    </row>
    <row r="91" spans="1:17" ht="16.5">
      <c r="A91" s="1"/>
      <c r="B91" s="1"/>
      <c r="C91" s="1"/>
      <c r="D91" s="1"/>
      <c r="E91" s="1"/>
      <c r="F91" s="1"/>
      <c r="G91" s="1"/>
      <c r="H91" s="1"/>
      <c r="I91" s="1"/>
      <c r="J91" s="1"/>
      <c r="K91" s="1"/>
      <c r="L91" s="1"/>
      <c r="M91" s="1"/>
      <c r="N91" s="1"/>
      <c r="O91" s="1"/>
      <c r="P91" s="1"/>
      <c r="Q91" s="1"/>
    </row>
    <row r="92" spans="1:17" ht="16.5">
      <c r="A92" s="1"/>
      <c r="B92" s="1"/>
      <c r="C92" s="1"/>
      <c r="D92" s="1"/>
      <c r="E92" s="1"/>
      <c r="F92" s="1"/>
      <c r="G92" s="1"/>
      <c r="H92" s="1"/>
      <c r="I92" s="1"/>
      <c r="J92" s="1"/>
      <c r="K92" s="1"/>
      <c r="L92" s="1"/>
      <c r="M92" s="1"/>
      <c r="N92" s="1"/>
      <c r="O92" s="1"/>
      <c r="P92" s="1"/>
      <c r="Q92" s="1"/>
    </row>
    <row r="93" spans="1:17" ht="16.5">
      <c r="A93" s="1"/>
      <c r="B93" s="1"/>
      <c r="C93" s="1"/>
      <c r="D93" s="1"/>
      <c r="E93" s="1"/>
      <c r="F93" s="1"/>
      <c r="G93" s="1"/>
      <c r="H93" s="1"/>
      <c r="I93" s="1"/>
      <c r="J93" s="1"/>
      <c r="K93" s="1"/>
      <c r="L93" s="1"/>
      <c r="M93" s="1"/>
      <c r="N93" s="1"/>
      <c r="O93" s="1"/>
      <c r="P93" s="1"/>
      <c r="Q93" s="1"/>
    </row>
    <row r="94" spans="1:17" ht="16.5">
      <c r="A94" s="1"/>
      <c r="B94" s="1"/>
      <c r="C94" s="1"/>
      <c r="D94" s="1"/>
      <c r="E94" s="1"/>
      <c r="F94" s="1"/>
      <c r="G94" s="1"/>
      <c r="H94" s="1"/>
      <c r="I94" s="1"/>
      <c r="J94" s="1"/>
      <c r="K94" s="1"/>
      <c r="L94" s="1"/>
      <c r="M94" s="1"/>
      <c r="N94" s="1"/>
      <c r="O94" s="1"/>
      <c r="P94" s="1"/>
      <c r="Q94" s="1"/>
    </row>
    <row r="95" spans="1:17" ht="16.5">
      <c r="A95" s="1"/>
      <c r="B95" s="1"/>
      <c r="C95" s="1"/>
      <c r="D95" s="1"/>
      <c r="E95" s="1"/>
      <c r="F95" s="1"/>
      <c r="G95" s="1"/>
      <c r="H95" s="1"/>
      <c r="I95" s="1"/>
      <c r="J95" s="1"/>
      <c r="K95" s="1"/>
      <c r="L95" s="1"/>
      <c r="M95" s="1"/>
      <c r="N95" s="1"/>
      <c r="O95" s="1"/>
      <c r="P95" s="1"/>
      <c r="Q95" s="1"/>
    </row>
    <row r="96" spans="1:17" ht="16.5">
      <c r="A96" s="1"/>
      <c r="B96" s="1"/>
      <c r="C96" s="1"/>
      <c r="D96" s="1"/>
      <c r="E96" s="1"/>
      <c r="F96" s="1"/>
      <c r="G96" s="1"/>
      <c r="H96" s="1"/>
      <c r="I96" s="1"/>
      <c r="J96" s="1"/>
      <c r="K96" s="1"/>
      <c r="L96" s="1"/>
      <c r="M96" s="1"/>
      <c r="N96" s="1"/>
      <c r="O96" s="1"/>
      <c r="P96" s="1"/>
      <c r="Q96" s="1"/>
    </row>
    <row r="97" spans="1:17" ht="16.5">
      <c r="A97" s="1"/>
      <c r="B97" s="1"/>
      <c r="C97" s="1"/>
      <c r="D97" s="1"/>
      <c r="E97" s="1"/>
      <c r="F97" s="1"/>
      <c r="G97" s="1"/>
      <c r="H97" s="1"/>
      <c r="I97" s="1"/>
      <c r="J97" s="1"/>
      <c r="K97" s="1"/>
      <c r="L97" s="1"/>
      <c r="M97" s="1"/>
      <c r="N97" s="1"/>
      <c r="O97" s="1"/>
      <c r="P97" s="1"/>
      <c r="Q97" s="1"/>
    </row>
    <row r="98" spans="1:17" ht="16.5">
      <c r="A98" s="1"/>
      <c r="B98" s="1"/>
      <c r="C98" s="1"/>
      <c r="D98" s="1"/>
      <c r="E98" s="1"/>
      <c r="F98" s="1"/>
      <c r="G98" s="1"/>
      <c r="H98" s="1"/>
      <c r="I98" s="1"/>
      <c r="J98" s="1"/>
      <c r="K98" s="1"/>
      <c r="L98" s="1"/>
      <c r="M98" s="1"/>
      <c r="N98" s="1"/>
      <c r="O98" s="1"/>
      <c r="P98" s="1"/>
      <c r="Q98" s="1"/>
    </row>
    <row r="99" spans="1:17" ht="16.5">
      <c r="A99" s="1"/>
      <c r="B99" s="1"/>
      <c r="C99" s="1"/>
      <c r="D99" s="1"/>
      <c r="E99" s="1"/>
      <c r="F99" s="1"/>
      <c r="G99" s="1"/>
      <c r="H99" s="1"/>
      <c r="I99" s="1"/>
      <c r="J99" s="1"/>
      <c r="K99" s="1"/>
      <c r="L99" s="1"/>
      <c r="M99" s="1"/>
      <c r="N99" s="1"/>
      <c r="O99" s="1"/>
      <c r="P99" s="1"/>
      <c r="Q99" s="1"/>
    </row>
    <row r="100" spans="1:17" ht="16.5">
      <c r="A100" s="1"/>
      <c r="B100" s="1"/>
      <c r="C100" s="1"/>
      <c r="D100" s="1"/>
      <c r="E100" s="1"/>
      <c r="F100" s="1"/>
      <c r="G100" s="1"/>
      <c r="H100" s="1"/>
      <c r="I100" s="1"/>
      <c r="J100" s="1"/>
      <c r="K100" s="1"/>
      <c r="L100" s="1"/>
      <c r="M100" s="1"/>
      <c r="N100" s="1"/>
      <c r="O100" s="1"/>
      <c r="P100" s="1"/>
      <c r="Q100" s="1"/>
    </row>
    <row r="101" spans="1:17" ht="16.5">
      <c r="A101" s="1"/>
      <c r="B101" s="1"/>
      <c r="C101" s="1"/>
      <c r="D101" s="1"/>
      <c r="E101" s="1"/>
      <c r="F101" s="1"/>
      <c r="G101" s="1"/>
      <c r="H101" s="1"/>
      <c r="I101" s="1"/>
      <c r="J101" s="1"/>
      <c r="K101" s="1"/>
      <c r="L101" s="1"/>
      <c r="M101" s="1"/>
      <c r="N101" s="1"/>
      <c r="O101" s="1"/>
      <c r="P101" s="1"/>
      <c r="Q101" s="1"/>
    </row>
    <row r="102" spans="1:17" ht="16.5">
      <c r="A102" s="1"/>
      <c r="B102" s="1"/>
      <c r="C102" s="1"/>
      <c r="D102" s="1"/>
      <c r="E102" s="1"/>
      <c r="F102" s="1"/>
      <c r="G102" s="1"/>
      <c r="H102" s="1"/>
      <c r="I102" s="1"/>
      <c r="J102" s="1"/>
      <c r="K102" s="1"/>
      <c r="L102" s="1"/>
      <c r="M102" s="1"/>
      <c r="N102" s="1"/>
      <c r="O102" s="1"/>
      <c r="P102" s="1"/>
      <c r="Q102" s="1"/>
    </row>
    <row r="103" spans="1:17" ht="16.5">
      <c r="A103" s="1"/>
      <c r="B103" s="1"/>
      <c r="C103" s="1"/>
      <c r="D103" s="1"/>
      <c r="E103" s="1"/>
      <c r="F103" s="1"/>
      <c r="G103" s="1"/>
      <c r="H103" s="1"/>
      <c r="I103" s="1"/>
      <c r="J103" s="1"/>
      <c r="K103" s="1"/>
      <c r="L103" s="1"/>
      <c r="M103" s="1"/>
      <c r="N103" s="1"/>
      <c r="O103" s="1"/>
      <c r="P103" s="1"/>
      <c r="Q103" s="1"/>
    </row>
    <row r="104" spans="1:17" ht="16.5">
      <c r="A104" s="1"/>
      <c r="B104" s="1"/>
      <c r="C104" s="1"/>
      <c r="D104" s="1"/>
      <c r="E104" s="1"/>
      <c r="F104" s="1"/>
      <c r="G104" s="1"/>
      <c r="H104" s="1"/>
      <c r="I104" s="1"/>
      <c r="J104" s="1"/>
      <c r="K104" s="1"/>
      <c r="L104" s="1"/>
      <c r="M104" s="1"/>
      <c r="N104" s="1"/>
      <c r="O104" s="1"/>
      <c r="P104" s="1"/>
      <c r="Q104" s="1"/>
    </row>
    <row r="105" spans="1:17" ht="16.5">
      <c r="A105" s="1"/>
      <c r="B105" s="1"/>
      <c r="C105" s="1"/>
      <c r="D105" s="1"/>
      <c r="E105" s="1"/>
      <c r="F105" s="1"/>
      <c r="G105" s="1"/>
      <c r="H105" s="1"/>
      <c r="I105" s="1"/>
      <c r="J105" s="1"/>
      <c r="K105" s="1"/>
      <c r="L105" s="1"/>
      <c r="M105" s="1"/>
      <c r="N105" s="1"/>
      <c r="O105" s="1"/>
      <c r="P105" s="1"/>
      <c r="Q105" s="1"/>
    </row>
    <row r="106" spans="1:17" ht="16.5">
      <c r="A106" s="1"/>
      <c r="B106" s="1"/>
      <c r="C106" s="1"/>
      <c r="D106" s="1"/>
      <c r="E106" s="1"/>
      <c r="F106" s="1"/>
      <c r="G106" s="1"/>
      <c r="H106" s="1"/>
      <c r="I106" s="1"/>
      <c r="J106" s="1"/>
      <c r="K106" s="1"/>
      <c r="L106" s="1"/>
      <c r="M106" s="1"/>
      <c r="N106" s="1"/>
      <c r="O106" s="1"/>
      <c r="P106" s="1"/>
      <c r="Q106" s="1"/>
    </row>
    <row r="107" spans="1:17" ht="16.5">
      <c r="A107" s="1"/>
      <c r="B107" s="1"/>
      <c r="C107" s="1"/>
      <c r="D107" s="1"/>
      <c r="E107" s="1"/>
      <c r="F107" s="1"/>
      <c r="G107" s="1"/>
      <c r="H107" s="1"/>
      <c r="I107" s="1"/>
      <c r="J107" s="1"/>
      <c r="K107" s="1"/>
      <c r="L107" s="1"/>
      <c r="M107" s="1"/>
      <c r="N107" s="1"/>
      <c r="O107" s="1"/>
      <c r="P107" s="1"/>
      <c r="Q107" s="1"/>
    </row>
    <row r="108" spans="1:17" ht="16.5">
      <c r="A108" s="1"/>
      <c r="B108" s="1"/>
      <c r="C108" s="1"/>
      <c r="D108" s="1"/>
      <c r="E108" s="1"/>
      <c r="F108" s="1"/>
      <c r="G108" s="1"/>
      <c r="H108" s="1"/>
      <c r="I108" s="1"/>
      <c r="J108" s="1"/>
      <c r="K108" s="1"/>
      <c r="L108" s="1"/>
      <c r="M108" s="1"/>
      <c r="N108" s="1"/>
      <c r="O108" s="1"/>
      <c r="P108" s="1"/>
      <c r="Q108" s="1"/>
    </row>
    <row r="109" spans="1:17" ht="16.5">
      <c r="A109" s="1"/>
      <c r="B109" s="1"/>
      <c r="C109" s="1"/>
      <c r="D109" s="1"/>
      <c r="E109" s="1"/>
      <c r="F109" s="1"/>
      <c r="G109" s="1"/>
      <c r="H109" s="1"/>
      <c r="I109" s="1"/>
      <c r="J109" s="1"/>
      <c r="K109" s="1"/>
      <c r="L109" s="1"/>
      <c r="M109" s="1"/>
      <c r="N109" s="1"/>
      <c r="O109" s="1"/>
      <c r="P109" s="1"/>
      <c r="Q109" s="1"/>
    </row>
    <row r="110" spans="1:17" ht="16.5">
      <c r="A110" s="1"/>
      <c r="B110" s="1"/>
      <c r="C110" s="1"/>
      <c r="D110" s="1"/>
      <c r="E110" s="1"/>
      <c r="F110" s="1"/>
      <c r="G110" s="1"/>
      <c r="H110" s="1"/>
      <c r="I110" s="1"/>
      <c r="J110" s="1"/>
      <c r="K110" s="1"/>
      <c r="L110" s="1"/>
      <c r="M110" s="1"/>
      <c r="N110" s="1"/>
      <c r="O110" s="1"/>
      <c r="P110" s="1"/>
      <c r="Q110" s="1"/>
    </row>
    <row r="111" spans="1:17" ht="16.5">
      <c r="A111" s="1"/>
      <c r="B111" s="1"/>
      <c r="C111" s="1"/>
      <c r="D111" s="1"/>
      <c r="E111" s="1"/>
      <c r="F111" s="1"/>
      <c r="G111" s="1"/>
      <c r="H111" s="1"/>
      <c r="I111" s="1"/>
      <c r="J111" s="1"/>
      <c r="K111" s="1"/>
      <c r="L111" s="1"/>
      <c r="M111" s="1"/>
      <c r="N111" s="1"/>
      <c r="O111" s="1"/>
      <c r="P111" s="1"/>
      <c r="Q111" s="1"/>
    </row>
    <row r="112" spans="1:17" ht="16.5">
      <c r="A112" s="1"/>
      <c r="B112" s="1"/>
      <c r="C112" s="1"/>
      <c r="D112" s="1"/>
      <c r="E112" s="1"/>
      <c r="F112" s="1"/>
      <c r="G112" s="1"/>
      <c r="H112" s="1"/>
      <c r="I112" s="1"/>
      <c r="J112" s="1"/>
      <c r="K112" s="1"/>
      <c r="L112" s="1"/>
      <c r="M112" s="1"/>
      <c r="N112" s="1"/>
      <c r="O112" s="1"/>
      <c r="P112" s="1"/>
      <c r="Q112" s="1"/>
    </row>
    <row r="113" spans="1:17" ht="16.5">
      <c r="A113" s="1"/>
      <c r="B113" s="1"/>
      <c r="C113" s="1"/>
      <c r="D113" s="1"/>
      <c r="E113" s="1"/>
      <c r="F113" s="1"/>
      <c r="G113" s="1"/>
      <c r="H113" s="1"/>
      <c r="I113" s="1"/>
      <c r="J113" s="1"/>
      <c r="K113" s="1"/>
      <c r="L113" s="1"/>
      <c r="M113" s="1"/>
      <c r="N113" s="1"/>
      <c r="O113" s="1"/>
      <c r="P113" s="1"/>
      <c r="Q113" s="1"/>
    </row>
    <row r="114" spans="1:17" ht="16.5">
      <c r="A114" s="1"/>
      <c r="B114" s="1"/>
      <c r="C114" s="1"/>
      <c r="D114" s="1"/>
      <c r="E114" s="1"/>
      <c r="F114" s="1"/>
      <c r="G114" s="1"/>
      <c r="H114" s="1"/>
      <c r="I114" s="1"/>
      <c r="J114" s="1"/>
      <c r="K114" s="1"/>
      <c r="L114" s="1"/>
      <c r="M114" s="1"/>
      <c r="N114" s="1"/>
      <c r="O114" s="1"/>
      <c r="P114" s="1"/>
      <c r="Q114" s="1"/>
    </row>
    <row r="115" spans="1:17" ht="16.5">
      <c r="A115" s="1"/>
      <c r="B115" s="1"/>
      <c r="C115" s="1"/>
      <c r="D115" s="1"/>
      <c r="E115" s="1"/>
      <c r="F115" s="1"/>
      <c r="G115" s="1"/>
      <c r="H115" s="1"/>
      <c r="I115" s="1"/>
      <c r="J115" s="1"/>
      <c r="K115" s="1"/>
      <c r="L115" s="1"/>
      <c r="M115" s="1"/>
      <c r="N115" s="1"/>
      <c r="O115" s="1"/>
      <c r="P115" s="1"/>
      <c r="Q115" s="1"/>
    </row>
    <row r="116" spans="1:17" ht="16.5">
      <c r="A116" s="1"/>
      <c r="B116" s="1"/>
      <c r="C116" s="1"/>
      <c r="D116" s="1"/>
      <c r="E116" s="1"/>
      <c r="F116" s="1"/>
      <c r="G116" s="1"/>
      <c r="H116" s="1"/>
      <c r="I116" s="1"/>
      <c r="J116" s="1"/>
      <c r="K116" s="1"/>
      <c r="L116" s="1"/>
      <c r="M116" s="1"/>
      <c r="N116" s="1"/>
      <c r="O116" s="1"/>
      <c r="P116" s="1"/>
      <c r="Q116" s="1"/>
    </row>
    <row r="117" spans="1:17" ht="16.5">
      <c r="A117" s="1"/>
      <c r="B117" s="1"/>
      <c r="C117" s="1"/>
      <c r="D117" s="1"/>
      <c r="E117" s="1"/>
      <c r="F117" s="1"/>
      <c r="G117" s="1"/>
      <c r="H117" s="1"/>
      <c r="I117" s="1"/>
      <c r="J117" s="1"/>
      <c r="K117" s="1"/>
      <c r="L117" s="1"/>
      <c r="M117" s="1"/>
      <c r="N117" s="1"/>
      <c r="O117" s="1"/>
      <c r="P117" s="1"/>
      <c r="Q117" s="1"/>
    </row>
    <row r="118" spans="1:17" ht="16.5">
      <c r="A118" s="1"/>
      <c r="B118" s="1"/>
      <c r="C118" s="1"/>
      <c r="D118" s="1"/>
      <c r="E118" s="1"/>
      <c r="F118" s="1"/>
      <c r="G118" s="1"/>
      <c r="H118" s="1"/>
      <c r="I118" s="1"/>
      <c r="J118" s="1"/>
      <c r="K118" s="1"/>
      <c r="L118" s="1"/>
      <c r="M118" s="1"/>
      <c r="N118" s="1"/>
      <c r="O118" s="1"/>
      <c r="P118" s="1"/>
      <c r="Q118" s="1"/>
    </row>
    <row r="119" spans="1:17" ht="16.5">
      <c r="A119" s="1"/>
      <c r="B119" s="1"/>
      <c r="C119" s="1"/>
      <c r="D119" s="1"/>
      <c r="E119" s="1"/>
      <c r="F119" s="1"/>
      <c r="G119" s="1"/>
      <c r="H119" s="1"/>
      <c r="I119" s="1"/>
      <c r="J119" s="1"/>
      <c r="K119" s="1"/>
      <c r="L119" s="1"/>
      <c r="M119" s="1"/>
      <c r="N119" s="1"/>
      <c r="O119" s="1"/>
      <c r="P119" s="1"/>
      <c r="Q119" s="1"/>
    </row>
    <row r="120" spans="1:17" ht="16.5">
      <c r="A120" s="1"/>
      <c r="B120" s="1"/>
      <c r="C120" s="1"/>
      <c r="D120" s="1"/>
      <c r="E120" s="1"/>
      <c r="F120" s="1"/>
      <c r="G120" s="1"/>
      <c r="H120" s="1"/>
      <c r="I120" s="1"/>
      <c r="J120" s="1"/>
      <c r="K120" s="1"/>
      <c r="L120" s="1"/>
      <c r="M120" s="1"/>
      <c r="N120" s="1"/>
      <c r="O120" s="1"/>
      <c r="P120" s="1"/>
      <c r="Q120" s="1"/>
    </row>
    <row r="121" spans="1:17" ht="16.5">
      <c r="A121" s="1"/>
      <c r="B121" s="1"/>
      <c r="C121" s="1"/>
      <c r="D121" s="1"/>
      <c r="E121" s="1"/>
      <c r="F121" s="1"/>
      <c r="G121" s="1"/>
      <c r="H121" s="1"/>
      <c r="I121" s="1"/>
      <c r="J121" s="1"/>
      <c r="K121" s="1"/>
      <c r="L121" s="1"/>
      <c r="M121" s="1"/>
      <c r="N121" s="1"/>
      <c r="O121" s="1"/>
      <c r="P121" s="1"/>
      <c r="Q121" s="1"/>
    </row>
    <row r="122" spans="1:17" ht="16.5">
      <c r="A122" s="1"/>
      <c r="B122" s="1"/>
      <c r="C122" s="1"/>
      <c r="D122" s="1"/>
      <c r="E122" s="1"/>
      <c r="F122" s="1"/>
      <c r="G122" s="1"/>
      <c r="H122" s="1"/>
      <c r="I122" s="1"/>
      <c r="J122" s="1"/>
      <c r="K122" s="1"/>
      <c r="L122" s="1"/>
      <c r="M122" s="1"/>
      <c r="N122" s="1"/>
      <c r="O122" s="1"/>
      <c r="P122" s="1"/>
      <c r="Q122" s="1"/>
    </row>
    <row r="123" spans="1:17" ht="16.5">
      <c r="A123" s="1"/>
      <c r="B123" s="1"/>
      <c r="C123" s="1"/>
      <c r="D123" s="1"/>
      <c r="E123" s="1"/>
      <c r="F123" s="1"/>
      <c r="G123" s="1"/>
      <c r="H123" s="1"/>
      <c r="I123" s="1"/>
      <c r="J123" s="1"/>
      <c r="K123" s="1"/>
      <c r="L123" s="1"/>
      <c r="M123" s="1"/>
      <c r="N123" s="1"/>
      <c r="O123" s="1"/>
      <c r="P123" s="1"/>
      <c r="Q123" s="1"/>
    </row>
    <row r="124" spans="1:17" ht="16.5">
      <c r="A124" s="1"/>
      <c r="B124" s="1"/>
      <c r="C124" s="1"/>
      <c r="D124" s="1"/>
      <c r="E124" s="1"/>
      <c r="F124" s="1"/>
      <c r="G124" s="1"/>
      <c r="H124" s="1"/>
      <c r="I124" s="1"/>
      <c r="J124" s="1"/>
      <c r="K124" s="1"/>
      <c r="L124" s="1"/>
      <c r="M124" s="1"/>
      <c r="N124" s="1"/>
      <c r="O124" s="1"/>
      <c r="P124" s="1"/>
      <c r="Q124" s="1"/>
    </row>
    <row r="125" spans="1:17" ht="16.5">
      <c r="A125" s="1"/>
      <c r="B125" s="1"/>
      <c r="C125" s="1"/>
      <c r="D125" s="1"/>
      <c r="E125" s="1"/>
      <c r="F125" s="1"/>
      <c r="G125" s="1"/>
      <c r="H125" s="1"/>
      <c r="I125" s="1"/>
      <c r="J125" s="1"/>
      <c r="K125" s="1"/>
      <c r="L125" s="1"/>
      <c r="M125" s="1"/>
      <c r="N125" s="1"/>
      <c r="O125" s="1"/>
      <c r="P125" s="1"/>
      <c r="Q125" s="1"/>
    </row>
    <row r="126" spans="1:17" ht="16.5">
      <c r="A126" s="1"/>
      <c r="B126" s="1"/>
      <c r="C126" s="1"/>
      <c r="D126" s="1"/>
      <c r="E126" s="1"/>
      <c r="F126" s="1"/>
      <c r="G126" s="1"/>
      <c r="H126" s="1"/>
      <c r="I126" s="1"/>
      <c r="J126" s="1"/>
      <c r="K126" s="1"/>
      <c r="L126" s="1"/>
      <c r="M126" s="1"/>
      <c r="N126" s="1"/>
      <c r="O126" s="1"/>
      <c r="P126" s="1"/>
      <c r="Q126" s="1"/>
    </row>
    <row r="127" spans="1:17" ht="16.5">
      <c r="A127" s="1"/>
      <c r="B127" s="1"/>
      <c r="C127" s="1"/>
      <c r="D127" s="1"/>
      <c r="E127" s="1"/>
      <c r="F127" s="1"/>
      <c r="G127" s="1"/>
      <c r="H127" s="1"/>
      <c r="I127" s="1"/>
      <c r="J127" s="1"/>
      <c r="K127" s="1"/>
      <c r="L127" s="1"/>
      <c r="M127" s="1"/>
      <c r="N127" s="1"/>
      <c r="O127" s="1"/>
      <c r="P127" s="1"/>
      <c r="Q127" s="1"/>
    </row>
    <row r="128" spans="1:17" ht="16.5">
      <c r="A128" s="1"/>
      <c r="B128" s="1"/>
      <c r="C128" s="1"/>
      <c r="D128" s="1"/>
      <c r="E128" s="1"/>
      <c r="F128" s="1"/>
      <c r="G128" s="1"/>
      <c r="H128" s="1"/>
      <c r="I128" s="1"/>
      <c r="J128" s="1"/>
      <c r="K128" s="1"/>
      <c r="L128" s="1"/>
      <c r="M128" s="1"/>
      <c r="N128" s="1"/>
      <c r="O128" s="1"/>
      <c r="P128" s="1"/>
      <c r="Q128" s="1"/>
    </row>
    <row r="129" spans="1:17" ht="16.5">
      <c r="A129" s="1"/>
      <c r="B129" s="1"/>
      <c r="C129" s="1"/>
      <c r="D129" s="1"/>
      <c r="E129" s="1"/>
      <c r="F129" s="1"/>
      <c r="G129" s="1"/>
      <c r="H129" s="1"/>
      <c r="I129" s="1"/>
      <c r="J129" s="1"/>
      <c r="K129" s="1"/>
      <c r="L129" s="1"/>
      <c r="M129" s="1"/>
      <c r="N129" s="1"/>
      <c r="O129" s="1"/>
      <c r="P129" s="1"/>
      <c r="Q129" s="1"/>
    </row>
    <row r="130" spans="1:17" ht="16.5">
      <c r="A130" s="1"/>
      <c r="B130" s="1"/>
      <c r="C130" s="1"/>
      <c r="D130" s="1"/>
      <c r="E130" s="1"/>
      <c r="F130" s="1"/>
      <c r="G130" s="1"/>
      <c r="H130" s="1"/>
      <c r="I130" s="1"/>
      <c r="J130" s="1"/>
      <c r="K130" s="1"/>
      <c r="L130" s="1"/>
      <c r="M130" s="1"/>
      <c r="N130" s="1"/>
      <c r="O130" s="1"/>
      <c r="P130" s="1"/>
      <c r="Q130" s="1"/>
    </row>
    <row r="131" spans="1:17" ht="16.5">
      <c r="A131" s="1"/>
      <c r="B131" s="1"/>
      <c r="C131" s="1"/>
      <c r="D131" s="1"/>
      <c r="E131" s="1"/>
      <c r="F131" s="1"/>
      <c r="G131" s="1"/>
      <c r="H131" s="1"/>
      <c r="I131" s="1"/>
      <c r="J131" s="1"/>
      <c r="K131" s="1"/>
      <c r="L131" s="1"/>
      <c r="M131" s="1"/>
      <c r="N131" s="1"/>
      <c r="O131" s="1"/>
      <c r="P131" s="1"/>
      <c r="Q131" s="1"/>
    </row>
    <row r="132" spans="1:17" ht="16.5">
      <c r="A132" s="1"/>
      <c r="B132" s="1"/>
      <c r="C132" s="1"/>
      <c r="D132" s="1"/>
      <c r="E132" s="1"/>
      <c r="F132" s="1"/>
      <c r="G132" s="1"/>
      <c r="H132" s="1"/>
      <c r="I132" s="1"/>
      <c r="J132" s="1"/>
      <c r="K132" s="1"/>
      <c r="L132" s="1"/>
      <c r="M132" s="1"/>
      <c r="N132" s="1"/>
      <c r="O132" s="1"/>
      <c r="P132" s="1"/>
      <c r="Q132" s="1"/>
    </row>
    <row r="133" spans="1:17" ht="16.5">
      <c r="A133" s="1"/>
      <c r="B133" s="1"/>
      <c r="C133" s="1"/>
      <c r="D133" s="1"/>
      <c r="E133" s="1"/>
      <c r="F133" s="1"/>
      <c r="G133" s="1"/>
      <c r="H133" s="1"/>
      <c r="I133" s="1"/>
      <c r="J133" s="1"/>
      <c r="K133" s="1"/>
      <c r="L133" s="1"/>
      <c r="M133" s="1"/>
      <c r="N133" s="1"/>
      <c r="O133" s="1"/>
      <c r="P133" s="1"/>
      <c r="Q133" s="1"/>
    </row>
    <row r="134" spans="1:17" ht="16.5">
      <c r="A134" s="1"/>
      <c r="B134" s="1"/>
      <c r="C134" s="1"/>
      <c r="D134" s="1"/>
      <c r="E134" s="1"/>
      <c r="F134" s="1"/>
      <c r="G134" s="1"/>
      <c r="H134" s="1"/>
      <c r="I134" s="1"/>
      <c r="J134" s="1"/>
      <c r="K134" s="1"/>
      <c r="L134" s="1"/>
      <c r="M134" s="1"/>
      <c r="N134" s="1"/>
      <c r="O134" s="1"/>
      <c r="P134" s="1"/>
      <c r="Q134" s="1"/>
    </row>
    <row r="135" spans="1:17" ht="16.5">
      <c r="A135" s="1"/>
      <c r="B135" s="1"/>
      <c r="C135" s="1"/>
      <c r="D135" s="1"/>
      <c r="E135" s="1"/>
      <c r="F135" s="1"/>
      <c r="G135" s="1"/>
      <c r="H135" s="1"/>
      <c r="I135" s="1"/>
      <c r="J135" s="1"/>
      <c r="K135" s="1"/>
      <c r="L135" s="1"/>
      <c r="M135" s="1"/>
      <c r="N135" s="1"/>
      <c r="O135" s="1"/>
      <c r="P135" s="1"/>
      <c r="Q135" s="1"/>
    </row>
    <row r="136" spans="1:17" ht="16.5">
      <c r="A136" s="1"/>
      <c r="B136" s="1"/>
      <c r="C136" s="1"/>
      <c r="D136" s="1"/>
      <c r="E136" s="1"/>
      <c r="F136" s="1"/>
      <c r="G136" s="1"/>
      <c r="H136" s="1"/>
      <c r="I136" s="1"/>
      <c r="J136" s="1"/>
      <c r="K136" s="1"/>
      <c r="L136" s="1"/>
      <c r="M136" s="1"/>
      <c r="N136" s="1"/>
      <c r="O136" s="1"/>
      <c r="P136" s="1"/>
      <c r="Q136" s="1"/>
    </row>
    <row r="137" spans="1:17" ht="16.5">
      <c r="A137" s="1"/>
      <c r="B137" s="1"/>
      <c r="C137" s="1"/>
      <c r="D137" s="1"/>
      <c r="E137" s="1"/>
      <c r="F137" s="1"/>
      <c r="G137" s="1"/>
      <c r="H137" s="1"/>
      <c r="I137" s="1"/>
      <c r="J137" s="1"/>
      <c r="K137" s="1"/>
      <c r="L137" s="1"/>
      <c r="M137" s="1"/>
      <c r="N137" s="1"/>
      <c r="O137" s="1"/>
      <c r="P137" s="1"/>
      <c r="Q137" s="1"/>
    </row>
    <row r="138" spans="1:17" ht="16.5">
      <c r="A138" s="1"/>
      <c r="B138" s="1"/>
      <c r="C138" s="1"/>
      <c r="D138" s="1"/>
      <c r="E138" s="1"/>
      <c r="F138" s="1"/>
      <c r="G138" s="1"/>
      <c r="H138" s="1"/>
      <c r="I138" s="1"/>
      <c r="J138" s="1"/>
      <c r="K138" s="1"/>
      <c r="L138" s="1"/>
      <c r="M138" s="1"/>
      <c r="N138" s="1"/>
      <c r="O138" s="1"/>
      <c r="P138" s="1"/>
      <c r="Q138" s="1"/>
    </row>
    <row r="139" spans="1:17" ht="16.5">
      <c r="A139" s="1"/>
      <c r="B139" s="1"/>
      <c r="C139" s="1"/>
      <c r="D139" s="1"/>
      <c r="E139" s="1"/>
      <c r="F139" s="1"/>
      <c r="G139" s="1"/>
      <c r="H139" s="1"/>
      <c r="I139" s="1"/>
      <c r="J139" s="1"/>
      <c r="K139" s="1"/>
      <c r="L139" s="1"/>
      <c r="M139" s="1"/>
      <c r="N139" s="1"/>
      <c r="O139" s="1"/>
      <c r="P139" s="1"/>
      <c r="Q139" s="1"/>
    </row>
    <row r="140" spans="1:17" ht="16.5">
      <c r="A140" s="1"/>
      <c r="B140" s="1"/>
      <c r="C140" s="1"/>
      <c r="D140" s="1"/>
      <c r="E140" s="1"/>
      <c r="F140" s="1"/>
      <c r="G140" s="1"/>
      <c r="H140" s="1"/>
      <c r="I140" s="1"/>
      <c r="J140" s="1"/>
      <c r="K140" s="1"/>
      <c r="L140" s="1"/>
      <c r="M140" s="1"/>
      <c r="N140" s="1"/>
      <c r="O140" s="1"/>
      <c r="P140" s="1"/>
      <c r="Q140" s="1"/>
    </row>
    <row r="141" spans="1:17" ht="16.5">
      <c r="A141" s="1"/>
      <c r="B141" s="1"/>
      <c r="C141" s="1"/>
      <c r="D141" s="1"/>
      <c r="E141" s="1"/>
      <c r="F141" s="1"/>
      <c r="G141" s="1"/>
      <c r="H141" s="1"/>
      <c r="I141" s="1"/>
      <c r="J141" s="1"/>
      <c r="K141" s="1"/>
      <c r="L141" s="1"/>
      <c r="M141" s="1"/>
      <c r="N141" s="1"/>
      <c r="O141" s="1"/>
      <c r="P141" s="1"/>
      <c r="Q141" s="1"/>
    </row>
    <row r="142" spans="1:17" ht="16.5">
      <c r="A142" s="1"/>
      <c r="B142" s="1"/>
      <c r="C142" s="1"/>
      <c r="D142" s="1"/>
      <c r="E142" s="1"/>
      <c r="F142" s="1"/>
      <c r="G142" s="1"/>
      <c r="H142" s="1"/>
      <c r="I142" s="1"/>
      <c r="J142" s="1"/>
      <c r="K142" s="1"/>
      <c r="L142" s="1"/>
      <c r="M142" s="1"/>
      <c r="N142" s="1"/>
      <c r="O142" s="1"/>
      <c r="P142" s="1"/>
      <c r="Q142" s="1"/>
    </row>
    <row r="143" spans="1:17" ht="16.5">
      <c r="A143" s="1"/>
      <c r="B143" s="1"/>
      <c r="C143" s="1"/>
      <c r="D143" s="1"/>
      <c r="E143" s="1"/>
      <c r="F143" s="1"/>
      <c r="G143" s="1"/>
      <c r="H143" s="1"/>
      <c r="I143" s="1"/>
      <c r="J143" s="1"/>
      <c r="K143" s="1"/>
      <c r="L143" s="1"/>
      <c r="M143" s="1"/>
      <c r="N143" s="1"/>
      <c r="O143" s="1"/>
      <c r="P143" s="1"/>
      <c r="Q143" s="1"/>
    </row>
    <row r="144" spans="1:17" ht="16.5">
      <c r="A144" s="1"/>
      <c r="B144" s="1"/>
      <c r="C144" s="1"/>
      <c r="D144" s="1"/>
      <c r="E144" s="1"/>
      <c r="F144" s="1"/>
      <c r="G144" s="1"/>
      <c r="H144" s="1"/>
      <c r="I144" s="1"/>
      <c r="J144" s="1"/>
      <c r="K144" s="1"/>
      <c r="L144" s="1"/>
      <c r="M144" s="1"/>
      <c r="N144" s="1"/>
      <c r="O144" s="1"/>
      <c r="P144" s="1"/>
      <c r="Q144" s="1"/>
    </row>
    <row r="145" spans="1:17" ht="16.5">
      <c r="A145" s="1"/>
      <c r="B145" s="1"/>
      <c r="C145" s="1"/>
      <c r="D145" s="1"/>
      <c r="E145" s="1"/>
      <c r="F145" s="1"/>
      <c r="G145" s="1"/>
      <c r="H145" s="1"/>
      <c r="I145" s="1"/>
      <c r="J145" s="1"/>
      <c r="K145" s="1"/>
      <c r="L145" s="1"/>
      <c r="M145" s="1"/>
      <c r="N145" s="1"/>
      <c r="O145" s="1"/>
      <c r="P145" s="1"/>
      <c r="Q145" s="1"/>
    </row>
    <row r="146" spans="1:17" ht="16.5">
      <c r="A146" s="1"/>
      <c r="B146" s="1"/>
      <c r="C146" s="1"/>
      <c r="D146" s="1"/>
      <c r="E146" s="1"/>
      <c r="F146" s="1"/>
      <c r="G146" s="1"/>
      <c r="H146" s="1"/>
      <c r="I146" s="1"/>
      <c r="J146" s="1"/>
      <c r="K146" s="1"/>
      <c r="L146" s="1"/>
      <c r="M146" s="1"/>
      <c r="N146" s="1"/>
      <c r="O146" s="1"/>
      <c r="P146" s="1"/>
      <c r="Q146" s="1"/>
    </row>
    <row r="147" spans="1:17" ht="16.5">
      <c r="A147" s="1"/>
      <c r="B147" s="1"/>
      <c r="C147" s="1"/>
      <c r="D147" s="1"/>
      <c r="E147" s="1"/>
      <c r="F147" s="1"/>
      <c r="G147" s="1"/>
      <c r="H147" s="1"/>
      <c r="I147" s="1"/>
      <c r="J147" s="1"/>
      <c r="K147" s="1"/>
      <c r="L147" s="1"/>
      <c r="M147" s="1"/>
      <c r="N147" s="1"/>
      <c r="O147" s="1"/>
      <c r="P147" s="1"/>
      <c r="Q147" s="1"/>
    </row>
    <row r="148" spans="1:17" ht="16.5">
      <c r="A148" s="1"/>
      <c r="B148" s="1"/>
      <c r="C148" s="1"/>
      <c r="D148" s="1"/>
      <c r="E148" s="1"/>
      <c r="F148" s="1"/>
      <c r="G148" s="1"/>
      <c r="H148" s="1"/>
      <c r="I148" s="1"/>
      <c r="J148" s="1"/>
      <c r="K148" s="1"/>
      <c r="L148" s="1"/>
      <c r="M148" s="1"/>
      <c r="N148" s="1"/>
      <c r="O148" s="1"/>
      <c r="P148" s="1"/>
      <c r="Q148" s="1"/>
    </row>
    <row r="149" spans="1:17" ht="16.5">
      <c r="A149" s="1"/>
      <c r="B149" s="1"/>
      <c r="C149" s="1"/>
      <c r="D149" s="1"/>
      <c r="E149" s="1"/>
      <c r="F149" s="1"/>
      <c r="G149" s="1"/>
      <c r="H149" s="1"/>
      <c r="I149" s="1"/>
      <c r="J149" s="1"/>
      <c r="K149" s="1"/>
      <c r="L149" s="1"/>
      <c r="M149" s="1"/>
      <c r="N149" s="1"/>
      <c r="O149" s="1"/>
      <c r="P149" s="1"/>
      <c r="Q149" s="1"/>
    </row>
    <row r="150" spans="1:17" ht="16.5">
      <c r="A150" s="1"/>
      <c r="B150" s="1"/>
      <c r="C150" s="1"/>
      <c r="D150" s="1"/>
      <c r="E150" s="1"/>
      <c r="F150" s="1"/>
      <c r="G150" s="1"/>
      <c r="H150" s="1"/>
      <c r="I150" s="1"/>
      <c r="J150" s="1"/>
      <c r="K150" s="1"/>
      <c r="L150" s="1"/>
      <c r="M150" s="1"/>
      <c r="N150" s="1"/>
      <c r="O150" s="1"/>
      <c r="P150" s="1"/>
      <c r="Q150" s="1"/>
    </row>
    <row r="151" spans="1:17" ht="16.5">
      <c r="A151" s="1"/>
      <c r="B151" s="1"/>
      <c r="C151" s="1"/>
      <c r="D151" s="1"/>
      <c r="E151" s="1"/>
      <c r="F151" s="1"/>
      <c r="G151" s="1"/>
      <c r="H151" s="1"/>
      <c r="I151" s="1"/>
      <c r="J151" s="1"/>
      <c r="K151" s="1"/>
      <c r="L151" s="1"/>
      <c r="M151" s="1"/>
      <c r="N151" s="1"/>
      <c r="O151" s="1"/>
      <c r="P151" s="1"/>
      <c r="Q151" s="1"/>
    </row>
    <row r="152" spans="1:17" ht="16.5">
      <c r="A152" s="1"/>
      <c r="B152" s="1"/>
      <c r="C152" s="1"/>
      <c r="D152" s="1"/>
      <c r="E152" s="1"/>
      <c r="F152" s="1"/>
      <c r="G152" s="1"/>
      <c r="H152" s="1"/>
      <c r="I152" s="1"/>
      <c r="J152" s="1"/>
      <c r="K152" s="1"/>
      <c r="L152" s="1"/>
      <c r="M152" s="1"/>
      <c r="N152" s="1"/>
      <c r="O152" s="1"/>
      <c r="P152" s="1"/>
      <c r="Q152" s="1"/>
    </row>
    <row r="153" spans="1:17" ht="16.5">
      <c r="A153" s="1"/>
      <c r="B153" s="1"/>
      <c r="C153" s="1"/>
      <c r="D153" s="1"/>
      <c r="E153" s="1"/>
      <c r="F153" s="1"/>
      <c r="G153" s="1"/>
      <c r="H153" s="1"/>
      <c r="I153" s="1"/>
      <c r="J153" s="1"/>
      <c r="K153" s="1"/>
      <c r="L153" s="1"/>
      <c r="M153" s="1"/>
      <c r="N153" s="1"/>
      <c r="O153" s="1"/>
      <c r="P153" s="1"/>
      <c r="Q153" s="1"/>
    </row>
    <row r="154" spans="1:17" ht="16.5">
      <c r="A154" s="1"/>
      <c r="B154" s="1"/>
      <c r="C154" s="1"/>
      <c r="D154" s="1"/>
      <c r="E154" s="1"/>
      <c r="F154" s="1"/>
      <c r="G154" s="1"/>
      <c r="H154" s="1"/>
      <c r="I154" s="1"/>
      <c r="J154" s="1"/>
      <c r="K154" s="1"/>
      <c r="L154" s="1"/>
      <c r="M154" s="1"/>
      <c r="N154" s="1"/>
      <c r="O154" s="1"/>
      <c r="P154" s="1"/>
      <c r="Q154" s="1"/>
    </row>
    <row r="155" spans="1:17" ht="16.5">
      <c r="A155" s="1"/>
      <c r="B155" s="1"/>
      <c r="C155" s="1"/>
      <c r="D155" s="1"/>
      <c r="E155" s="1"/>
      <c r="F155" s="1"/>
      <c r="G155" s="1"/>
      <c r="H155" s="1"/>
      <c r="I155" s="1"/>
      <c r="J155" s="1"/>
      <c r="K155" s="1"/>
      <c r="L155" s="1"/>
      <c r="M155" s="1"/>
      <c r="N155" s="1"/>
      <c r="O155" s="1"/>
      <c r="P155" s="1"/>
      <c r="Q155" s="1"/>
    </row>
    <row r="156" spans="1:17" ht="16.5">
      <c r="A156" s="1"/>
      <c r="B156" s="1"/>
      <c r="C156" s="1"/>
      <c r="D156" s="1"/>
      <c r="E156" s="1"/>
      <c r="F156" s="1"/>
      <c r="G156" s="1"/>
      <c r="H156" s="1"/>
      <c r="I156" s="1"/>
      <c r="J156" s="1"/>
      <c r="K156" s="1"/>
      <c r="L156" s="1"/>
      <c r="M156" s="1"/>
      <c r="N156" s="1"/>
      <c r="O156" s="1"/>
      <c r="P156" s="1"/>
      <c r="Q156" s="1"/>
    </row>
    <row r="157" spans="1:17" ht="16.5">
      <c r="A157" s="1"/>
      <c r="B157" s="1"/>
      <c r="C157" s="1"/>
      <c r="D157" s="1"/>
      <c r="E157" s="1"/>
      <c r="F157" s="1"/>
      <c r="G157" s="1"/>
      <c r="H157" s="1"/>
      <c r="I157" s="1"/>
      <c r="J157" s="1"/>
      <c r="K157" s="1"/>
      <c r="L157" s="1"/>
      <c r="M157" s="1"/>
      <c r="N157" s="1"/>
      <c r="O157" s="1"/>
      <c r="P157" s="1"/>
      <c r="Q157" s="1"/>
    </row>
    <row r="158" spans="1:17" ht="16.5">
      <c r="A158" s="1"/>
      <c r="B158" s="1"/>
      <c r="C158" s="1"/>
      <c r="D158" s="1"/>
      <c r="E158" s="1"/>
      <c r="F158" s="1"/>
      <c r="G158" s="1"/>
      <c r="H158" s="1"/>
      <c r="I158" s="1"/>
      <c r="J158" s="1"/>
      <c r="K158" s="1"/>
      <c r="L158" s="1"/>
      <c r="M158" s="1"/>
      <c r="N158" s="1"/>
      <c r="O158" s="1"/>
      <c r="P158" s="1"/>
      <c r="Q158" s="1"/>
    </row>
    <row r="159" spans="1:17" ht="16.5">
      <c r="A159" s="1"/>
      <c r="B159" s="1"/>
      <c r="C159" s="1"/>
      <c r="D159" s="1"/>
      <c r="E159" s="1"/>
      <c r="F159" s="1"/>
      <c r="G159" s="1"/>
      <c r="H159" s="1"/>
      <c r="I159" s="1"/>
      <c r="J159" s="1"/>
      <c r="K159" s="1"/>
      <c r="L159" s="1"/>
      <c r="M159" s="1"/>
      <c r="N159" s="1"/>
      <c r="O159" s="1"/>
      <c r="P159" s="1"/>
      <c r="Q159" s="1"/>
    </row>
    <row r="160" spans="1:17" ht="16.5">
      <c r="A160" s="1"/>
      <c r="B160" s="1"/>
      <c r="C160" s="1"/>
      <c r="D160" s="1"/>
      <c r="E160" s="1"/>
      <c r="F160" s="1"/>
      <c r="G160" s="1"/>
      <c r="H160" s="1"/>
      <c r="I160" s="1"/>
      <c r="J160" s="1"/>
      <c r="K160" s="1"/>
      <c r="L160" s="1"/>
      <c r="M160" s="1"/>
      <c r="N160" s="1"/>
      <c r="O160" s="1"/>
      <c r="P160" s="1"/>
      <c r="Q160" s="1"/>
    </row>
    <row r="161" spans="1:17" ht="16.5">
      <c r="A161" s="1"/>
      <c r="B161" s="1"/>
      <c r="C161" s="1"/>
      <c r="D161" s="1"/>
      <c r="E161" s="1"/>
      <c r="F161" s="1"/>
      <c r="G161" s="1"/>
      <c r="H161" s="1"/>
      <c r="I161" s="1"/>
      <c r="J161" s="1"/>
      <c r="K161" s="1"/>
      <c r="L161" s="1"/>
      <c r="M161" s="1"/>
      <c r="N161" s="1"/>
      <c r="O161" s="1"/>
      <c r="P161" s="1"/>
      <c r="Q161" s="1"/>
    </row>
    <row r="162" spans="1:17" ht="16.5">
      <c r="A162" s="1"/>
      <c r="B162" s="1"/>
      <c r="C162" s="1"/>
      <c r="D162" s="1"/>
      <c r="E162" s="1"/>
      <c r="F162" s="1"/>
      <c r="G162" s="1"/>
      <c r="H162" s="1"/>
      <c r="I162" s="1"/>
      <c r="J162" s="1"/>
      <c r="K162" s="1"/>
      <c r="L162" s="1"/>
      <c r="M162" s="1"/>
      <c r="N162" s="1"/>
      <c r="O162" s="1"/>
      <c r="P162" s="1"/>
      <c r="Q162" s="1"/>
    </row>
    <row r="163" spans="1:17" ht="16.5">
      <c r="A163" s="1"/>
      <c r="B163" s="1"/>
      <c r="C163" s="1"/>
      <c r="D163" s="1"/>
      <c r="E163" s="1"/>
      <c r="F163" s="1"/>
      <c r="G163" s="1"/>
      <c r="H163" s="1"/>
      <c r="I163" s="1"/>
      <c r="J163" s="1"/>
      <c r="K163" s="1"/>
      <c r="L163" s="1"/>
      <c r="M163" s="1"/>
      <c r="N163" s="1"/>
      <c r="O163" s="1"/>
      <c r="P163" s="1"/>
      <c r="Q163" s="1"/>
    </row>
    <row r="164" spans="1:17" ht="16.5">
      <c r="A164" s="1"/>
      <c r="B164" s="1"/>
      <c r="C164" s="1"/>
      <c r="D164" s="1"/>
      <c r="E164" s="1"/>
      <c r="F164" s="1"/>
      <c r="G164" s="1"/>
      <c r="H164" s="1"/>
      <c r="I164" s="1"/>
      <c r="J164" s="1"/>
      <c r="K164" s="1"/>
      <c r="L164" s="1"/>
      <c r="M164" s="1"/>
      <c r="N164" s="1"/>
      <c r="O164" s="1"/>
      <c r="P164" s="1"/>
      <c r="Q164" s="1"/>
    </row>
    <row r="165" spans="1:17" ht="16.5">
      <c r="A165" s="1"/>
      <c r="B165" s="1"/>
      <c r="C165" s="1"/>
      <c r="D165" s="1"/>
      <c r="E165" s="1"/>
      <c r="F165" s="1"/>
      <c r="G165" s="1"/>
      <c r="H165" s="1"/>
      <c r="I165" s="1"/>
      <c r="J165" s="1"/>
      <c r="K165" s="1"/>
      <c r="L165" s="1"/>
      <c r="M165" s="1"/>
      <c r="N165" s="1"/>
      <c r="O165" s="1"/>
      <c r="P165" s="1"/>
      <c r="Q165" s="1"/>
    </row>
    <row r="166" spans="1:17" ht="16.5">
      <c r="A166" s="1"/>
      <c r="B166" s="1"/>
      <c r="C166" s="1"/>
      <c r="D166" s="1"/>
      <c r="E166" s="1"/>
      <c r="F166" s="1"/>
      <c r="G166" s="1"/>
      <c r="H166" s="1"/>
      <c r="I166" s="1"/>
      <c r="J166" s="1"/>
      <c r="K166" s="1"/>
      <c r="L166" s="1"/>
      <c r="M166" s="1"/>
      <c r="N166" s="1"/>
      <c r="O166" s="1"/>
      <c r="P166" s="1"/>
      <c r="Q166" s="1"/>
    </row>
    <row r="167" spans="1:17" ht="16.5">
      <c r="A167" s="1"/>
      <c r="B167" s="1"/>
      <c r="C167" s="1"/>
      <c r="D167" s="1"/>
      <c r="E167" s="1"/>
      <c r="F167" s="1"/>
      <c r="G167" s="1"/>
      <c r="H167" s="1"/>
      <c r="I167" s="1"/>
      <c r="J167" s="1"/>
      <c r="K167" s="1"/>
      <c r="L167" s="1"/>
      <c r="M167" s="1"/>
      <c r="N167" s="1"/>
      <c r="O167" s="1"/>
      <c r="P167" s="1"/>
      <c r="Q167" s="1"/>
    </row>
    <row r="168" spans="1:17" ht="16.5">
      <c r="A168" s="1"/>
      <c r="B168" s="1"/>
      <c r="C168" s="1"/>
      <c r="D168" s="1"/>
      <c r="E168" s="1"/>
      <c r="F168" s="1"/>
      <c r="G168" s="1"/>
      <c r="H168" s="1"/>
      <c r="I168" s="1"/>
      <c r="J168" s="1"/>
      <c r="K168" s="1"/>
      <c r="L168" s="1"/>
      <c r="M168" s="1"/>
      <c r="N168" s="1"/>
      <c r="O168" s="1"/>
      <c r="P168" s="1"/>
      <c r="Q168" s="1"/>
    </row>
    <row r="169" spans="1:17" ht="16.5">
      <c r="A169" s="1"/>
      <c r="B169" s="1"/>
      <c r="C169" s="1"/>
      <c r="D169" s="1"/>
      <c r="E169" s="1"/>
      <c r="F169" s="1"/>
      <c r="G169" s="1"/>
      <c r="H169" s="1"/>
      <c r="I169" s="1"/>
      <c r="J169" s="1"/>
      <c r="K169" s="1"/>
      <c r="L169" s="1"/>
      <c r="M169" s="1"/>
      <c r="N169" s="1"/>
      <c r="O169" s="1"/>
      <c r="P169" s="1"/>
      <c r="Q169" s="1"/>
    </row>
    <row r="170" spans="1:17" ht="16.5">
      <c r="A170" s="1"/>
      <c r="B170" s="1"/>
      <c r="C170" s="1"/>
      <c r="D170" s="1"/>
      <c r="E170" s="1"/>
      <c r="F170" s="1"/>
      <c r="G170" s="1"/>
      <c r="H170" s="1"/>
      <c r="I170" s="1"/>
      <c r="J170" s="1"/>
      <c r="K170" s="1"/>
      <c r="L170" s="1"/>
      <c r="M170" s="1"/>
      <c r="N170" s="1"/>
      <c r="O170" s="1"/>
      <c r="P170" s="1"/>
      <c r="Q170" s="1"/>
    </row>
    <row r="171" spans="1:17" ht="16.5">
      <c r="A171" s="1"/>
      <c r="B171" s="1"/>
      <c r="C171" s="1"/>
      <c r="D171" s="1"/>
      <c r="E171" s="1"/>
      <c r="F171" s="1"/>
      <c r="G171" s="1"/>
      <c r="H171" s="1"/>
      <c r="I171" s="1"/>
      <c r="J171" s="1"/>
      <c r="K171" s="1"/>
      <c r="L171" s="1"/>
      <c r="M171" s="1"/>
      <c r="N171" s="1"/>
      <c r="O171" s="1"/>
      <c r="P171" s="1"/>
      <c r="Q171" s="1"/>
    </row>
    <row r="172" spans="1:17" ht="16.5">
      <c r="A172" s="1"/>
      <c r="B172" s="1"/>
      <c r="C172" s="1"/>
      <c r="D172" s="1"/>
      <c r="E172" s="1"/>
      <c r="F172" s="1"/>
      <c r="G172" s="1"/>
      <c r="H172" s="1"/>
      <c r="I172" s="1"/>
      <c r="J172" s="1"/>
      <c r="K172" s="1"/>
      <c r="L172" s="1"/>
      <c r="M172" s="1"/>
      <c r="N172" s="1"/>
      <c r="O172" s="1"/>
      <c r="P172" s="1"/>
      <c r="Q172" s="1"/>
    </row>
    <row r="173" spans="1:17" ht="16.5">
      <c r="A173" s="1"/>
      <c r="B173" s="1"/>
      <c r="C173" s="1"/>
      <c r="D173" s="1"/>
      <c r="E173" s="1"/>
      <c r="F173" s="1"/>
      <c r="G173" s="1"/>
      <c r="H173" s="1"/>
      <c r="I173" s="1"/>
      <c r="J173" s="1"/>
      <c r="K173" s="1"/>
      <c r="L173" s="1"/>
      <c r="M173" s="1"/>
      <c r="N173" s="1"/>
      <c r="O173" s="1"/>
      <c r="P173" s="1"/>
      <c r="Q173" s="1"/>
    </row>
    <row r="174" spans="1:17" ht="16.5">
      <c r="A174" s="1"/>
      <c r="B174" s="1"/>
      <c r="C174" s="1"/>
      <c r="D174" s="1"/>
      <c r="E174" s="1"/>
      <c r="F174" s="1"/>
      <c r="G174" s="1"/>
      <c r="H174" s="1"/>
      <c r="I174" s="1"/>
      <c r="J174" s="1"/>
      <c r="K174" s="1"/>
      <c r="L174" s="1"/>
      <c r="M174" s="1"/>
      <c r="N174" s="1"/>
      <c r="O174" s="1"/>
      <c r="P174" s="1"/>
      <c r="Q174" s="1"/>
    </row>
    <row r="175" spans="1:17" ht="16.5">
      <c r="A175" s="1"/>
      <c r="B175" s="1"/>
      <c r="C175" s="1"/>
      <c r="D175" s="1"/>
      <c r="E175" s="1"/>
      <c r="F175" s="1"/>
      <c r="G175" s="1"/>
      <c r="H175" s="1"/>
      <c r="I175" s="1"/>
      <c r="J175" s="1"/>
      <c r="K175" s="1"/>
      <c r="L175" s="1"/>
      <c r="M175" s="1"/>
      <c r="N175" s="1"/>
      <c r="O175" s="1"/>
      <c r="P175" s="1"/>
      <c r="Q175" s="1"/>
    </row>
    <row r="176" spans="1:17" ht="16.5">
      <c r="A176" s="1"/>
      <c r="B176" s="1"/>
      <c r="C176" s="1"/>
      <c r="D176" s="1"/>
      <c r="E176" s="1"/>
      <c r="F176" s="1"/>
      <c r="G176" s="1"/>
      <c r="H176" s="1"/>
      <c r="I176" s="1"/>
      <c r="J176" s="1"/>
      <c r="K176" s="1"/>
      <c r="L176" s="1"/>
      <c r="M176" s="1"/>
      <c r="N176" s="1"/>
      <c r="O176" s="1"/>
      <c r="P176" s="1"/>
      <c r="Q176" s="1"/>
    </row>
    <row r="177" spans="1:17" ht="16.5">
      <c r="A177" s="1"/>
      <c r="B177" s="1"/>
      <c r="C177" s="1"/>
      <c r="D177" s="1"/>
      <c r="E177" s="1"/>
      <c r="F177" s="1"/>
      <c r="G177" s="1"/>
      <c r="H177" s="1"/>
      <c r="I177" s="1"/>
      <c r="J177" s="1"/>
      <c r="K177" s="1"/>
      <c r="L177" s="1"/>
      <c r="M177" s="1"/>
      <c r="N177" s="1"/>
      <c r="O177" s="1"/>
      <c r="P177" s="1"/>
      <c r="Q177" s="1"/>
    </row>
    <row r="178" spans="1:17" ht="16.5">
      <c r="A178" s="1"/>
      <c r="B178" s="1"/>
      <c r="C178" s="1"/>
      <c r="D178" s="1"/>
      <c r="E178" s="1"/>
      <c r="F178" s="1"/>
      <c r="G178" s="1"/>
      <c r="H178" s="1"/>
      <c r="I178" s="1"/>
      <c r="J178" s="1"/>
      <c r="K178" s="1"/>
      <c r="L178" s="1"/>
      <c r="M178" s="1"/>
      <c r="N178" s="1"/>
      <c r="O178" s="1"/>
      <c r="P178" s="1"/>
      <c r="Q178" s="1"/>
    </row>
    <row r="179" spans="1:17" ht="16.5">
      <c r="A179" s="1"/>
      <c r="B179" s="1"/>
      <c r="C179" s="1"/>
      <c r="D179" s="1"/>
      <c r="E179" s="1"/>
      <c r="F179" s="1"/>
      <c r="G179" s="1"/>
      <c r="H179" s="1"/>
      <c r="I179" s="1"/>
      <c r="J179" s="1"/>
      <c r="K179" s="1"/>
      <c r="L179" s="1"/>
      <c r="M179" s="1"/>
      <c r="N179" s="1"/>
      <c r="O179" s="1"/>
      <c r="P179" s="1"/>
      <c r="Q179" s="1"/>
    </row>
    <row r="180" spans="1:17" ht="16.5">
      <c r="A180" s="1"/>
      <c r="B180" s="1"/>
      <c r="C180" s="1"/>
      <c r="D180" s="1"/>
      <c r="E180" s="1"/>
      <c r="F180" s="1"/>
      <c r="G180" s="1"/>
      <c r="H180" s="1"/>
      <c r="I180" s="1"/>
      <c r="J180" s="1"/>
      <c r="K180" s="1"/>
      <c r="L180" s="1"/>
      <c r="M180" s="1"/>
      <c r="N180" s="1"/>
      <c r="O180" s="1"/>
      <c r="P180" s="1"/>
      <c r="Q180" s="1"/>
    </row>
    <row r="181" spans="1:17" ht="16.5">
      <c r="A181" s="1"/>
      <c r="B181" s="1"/>
      <c r="C181" s="1"/>
      <c r="D181" s="1"/>
      <c r="E181" s="1"/>
      <c r="F181" s="1"/>
      <c r="G181" s="1"/>
      <c r="H181" s="1"/>
      <c r="I181" s="1"/>
      <c r="J181" s="1"/>
      <c r="K181" s="1"/>
      <c r="L181" s="1"/>
      <c r="M181" s="1"/>
      <c r="N181" s="1"/>
      <c r="O181" s="1"/>
      <c r="P181" s="1"/>
      <c r="Q181" s="1"/>
    </row>
    <row r="182" spans="1:17" ht="16.5">
      <c r="A182" s="1"/>
      <c r="B182" s="1"/>
      <c r="C182" s="1"/>
      <c r="D182" s="1"/>
      <c r="E182" s="1"/>
      <c r="F182" s="1"/>
      <c r="G182" s="1"/>
      <c r="H182" s="1"/>
      <c r="I182" s="1"/>
      <c r="J182" s="1"/>
      <c r="K182" s="1"/>
      <c r="L182" s="1"/>
      <c r="M182" s="1"/>
      <c r="N182" s="1"/>
      <c r="O182" s="1"/>
      <c r="P182" s="1"/>
      <c r="Q182" s="1"/>
    </row>
    <row r="183" spans="1:17" ht="16.5">
      <c r="A183" s="1"/>
      <c r="B183" s="1"/>
      <c r="C183" s="1"/>
      <c r="D183" s="1"/>
      <c r="E183" s="1"/>
      <c r="F183" s="1"/>
      <c r="G183" s="1"/>
      <c r="H183" s="1"/>
      <c r="I183" s="1"/>
      <c r="J183" s="1"/>
      <c r="K183" s="1"/>
      <c r="L183" s="1"/>
      <c r="M183" s="1"/>
      <c r="N183" s="1"/>
      <c r="O183" s="1"/>
      <c r="P183" s="1"/>
      <c r="Q183" s="1"/>
    </row>
    <row r="184" spans="1:17" ht="16.5">
      <c r="A184" s="1"/>
      <c r="B184" s="1"/>
      <c r="C184" s="1"/>
      <c r="D184" s="1"/>
      <c r="E184" s="1"/>
      <c r="F184" s="1"/>
      <c r="G184" s="1"/>
      <c r="H184" s="1"/>
      <c r="I184" s="1"/>
      <c r="J184" s="1"/>
      <c r="K184" s="1"/>
      <c r="L184" s="1"/>
      <c r="M184" s="1"/>
      <c r="N184" s="1"/>
      <c r="O184" s="1"/>
      <c r="P184" s="1"/>
      <c r="Q184" s="1"/>
    </row>
    <row r="185" spans="1:17" ht="16.5">
      <c r="A185" s="1"/>
      <c r="B185" s="1"/>
      <c r="C185" s="1"/>
      <c r="D185" s="1"/>
      <c r="E185" s="1"/>
      <c r="F185" s="1"/>
      <c r="G185" s="1"/>
      <c r="H185" s="1"/>
      <c r="I185" s="1"/>
      <c r="J185" s="1"/>
      <c r="K185" s="1"/>
      <c r="L185" s="1"/>
      <c r="M185" s="1"/>
      <c r="N185" s="1"/>
      <c r="O185" s="1"/>
      <c r="P185" s="1"/>
      <c r="Q185" s="1"/>
    </row>
    <row r="186" spans="1:17" ht="16.5">
      <c r="A186" s="1"/>
      <c r="B186" s="1"/>
      <c r="C186" s="1"/>
      <c r="D186" s="1"/>
      <c r="E186" s="1"/>
      <c r="F186" s="1"/>
      <c r="G186" s="1"/>
      <c r="H186" s="1"/>
      <c r="I186" s="1"/>
      <c r="J186" s="1"/>
      <c r="K186" s="1"/>
      <c r="L186" s="1"/>
      <c r="M186" s="1"/>
      <c r="N186" s="1"/>
      <c r="O186" s="1"/>
      <c r="P186" s="1"/>
      <c r="Q186" s="1"/>
    </row>
    <row r="187" spans="1:17" ht="16.5">
      <c r="A187" s="1"/>
      <c r="B187" s="1"/>
      <c r="C187" s="1"/>
      <c r="D187" s="1"/>
      <c r="E187" s="1"/>
      <c r="F187" s="1"/>
      <c r="G187" s="1"/>
      <c r="H187" s="1"/>
      <c r="I187" s="1"/>
      <c r="J187" s="1"/>
      <c r="K187" s="1"/>
      <c r="L187" s="1"/>
      <c r="M187" s="1"/>
      <c r="N187" s="1"/>
      <c r="O187" s="1"/>
      <c r="P187" s="1"/>
      <c r="Q187" s="1"/>
    </row>
    <row r="188" spans="1:17" ht="16.5">
      <c r="A188" s="1"/>
      <c r="B188" s="1"/>
      <c r="C188" s="1"/>
      <c r="D188" s="1"/>
      <c r="E188" s="1"/>
      <c r="F188" s="1"/>
      <c r="G188" s="1"/>
      <c r="H188" s="1"/>
      <c r="I188" s="1"/>
      <c r="J188" s="1"/>
      <c r="K188" s="1"/>
      <c r="L188" s="1"/>
      <c r="M188" s="1"/>
      <c r="N188" s="1"/>
      <c r="O188" s="1"/>
      <c r="P188" s="1"/>
      <c r="Q188" s="1"/>
    </row>
    <row r="189" spans="1:17" ht="16.5">
      <c r="A189" s="1"/>
      <c r="B189" s="1"/>
      <c r="C189" s="1"/>
      <c r="D189" s="1"/>
      <c r="E189" s="1"/>
      <c r="F189" s="1"/>
      <c r="G189" s="1"/>
      <c r="H189" s="1"/>
      <c r="I189" s="1"/>
      <c r="J189" s="1"/>
      <c r="K189" s="1"/>
      <c r="L189" s="1"/>
      <c r="M189" s="1"/>
      <c r="N189" s="1"/>
      <c r="O189" s="1"/>
      <c r="P189" s="1"/>
      <c r="Q189" s="1"/>
    </row>
    <row r="190" spans="1:17" ht="16.5">
      <c r="A190" s="1"/>
      <c r="B190" s="1"/>
      <c r="C190" s="1"/>
      <c r="D190" s="1"/>
      <c r="E190" s="1"/>
      <c r="F190" s="1"/>
      <c r="G190" s="1"/>
      <c r="H190" s="1"/>
      <c r="I190" s="1"/>
      <c r="J190" s="1"/>
      <c r="K190" s="1"/>
      <c r="L190" s="1"/>
      <c r="M190" s="1"/>
      <c r="N190" s="1"/>
      <c r="O190" s="1"/>
      <c r="P190" s="1"/>
      <c r="Q190" s="1"/>
    </row>
    <row r="191" spans="1:17" ht="16.5">
      <c r="A191" s="1"/>
      <c r="B191" s="1"/>
      <c r="C191" s="1"/>
      <c r="D191" s="1"/>
      <c r="E191" s="1"/>
      <c r="F191" s="1"/>
      <c r="G191" s="1"/>
      <c r="H191" s="1"/>
      <c r="I191" s="1"/>
      <c r="J191" s="1"/>
      <c r="K191" s="1"/>
      <c r="L191" s="1"/>
      <c r="M191" s="1"/>
      <c r="N191" s="1"/>
      <c r="O191" s="1"/>
      <c r="P191" s="1"/>
      <c r="Q191" s="1"/>
    </row>
    <row r="192" spans="1:17" ht="16.5">
      <c r="A192" s="1"/>
      <c r="B192" s="1"/>
      <c r="C192" s="1"/>
      <c r="D192" s="1"/>
      <c r="E192" s="1"/>
      <c r="F192" s="1"/>
      <c r="G192" s="1"/>
      <c r="H192" s="1"/>
      <c r="I192" s="1"/>
      <c r="J192" s="1"/>
      <c r="K192" s="1"/>
      <c r="L192" s="1"/>
      <c r="M192" s="1"/>
      <c r="N192" s="1"/>
      <c r="O192" s="1"/>
      <c r="P192" s="1"/>
      <c r="Q192" s="1"/>
    </row>
    <row r="193" spans="1:17" ht="16.5">
      <c r="A193" s="1"/>
      <c r="B193" s="1"/>
      <c r="C193" s="1"/>
      <c r="D193" s="1"/>
      <c r="E193" s="1"/>
      <c r="F193" s="1"/>
      <c r="G193" s="1"/>
      <c r="H193" s="1"/>
      <c r="I193" s="1"/>
      <c r="J193" s="1"/>
      <c r="K193" s="1"/>
      <c r="L193" s="1"/>
      <c r="M193" s="1"/>
      <c r="N193" s="1"/>
      <c r="O193" s="1"/>
      <c r="P193" s="1"/>
      <c r="Q193" s="1"/>
    </row>
    <row r="194" spans="1:17" ht="16.5">
      <c r="A194" s="1"/>
      <c r="B194" s="1"/>
      <c r="C194" s="1"/>
      <c r="D194" s="1"/>
      <c r="E194" s="1"/>
      <c r="F194" s="1"/>
      <c r="G194" s="1"/>
      <c r="H194" s="1"/>
      <c r="I194" s="1"/>
      <c r="J194" s="1"/>
      <c r="K194" s="1"/>
      <c r="L194" s="1"/>
      <c r="M194" s="1"/>
      <c r="N194" s="1"/>
      <c r="O194" s="1"/>
      <c r="P194" s="1"/>
      <c r="Q194" s="1"/>
    </row>
    <row r="195" spans="1:17" ht="16.5">
      <c r="A195" s="1"/>
      <c r="B195" s="1"/>
      <c r="C195" s="1"/>
      <c r="D195" s="1"/>
      <c r="E195" s="1"/>
      <c r="F195" s="1"/>
      <c r="G195" s="1"/>
      <c r="H195" s="1"/>
      <c r="I195" s="1"/>
      <c r="J195" s="1"/>
      <c r="K195" s="1"/>
      <c r="L195" s="1"/>
      <c r="M195" s="1"/>
      <c r="N195" s="1"/>
      <c r="O195" s="1"/>
      <c r="P195" s="1"/>
      <c r="Q195" s="1"/>
    </row>
    <row r="196" spans="1:17" ht="16.5">
      <c r="A196" s="1"/>
      <c r="B196" s="1"/>
      <c r="C196" s="1"/>
      <c r="D196" s="1"/>
      <c r="E196" s="1"/>
      <c r="F196" s="1"/>
      <c r="G196" s="1"/>
      <c r="H196" s="1"/>
      <c r="I196" s="1"/>
      <c r="J196" s="1"/>
      <c r="K196" s="1"/>
      <c r="L196" s="1"/>
      <c r="M196" s="1"/>
      <c r="N196" s="1"/>
      <c r="O196" s="1"/>
      <c r="P196" s="1"/>
      <c r="Q196" s="1"/>
    </row>
    <row r="197" spans="1:17" ht="16.5">
      <c r="A197" s="1"/>
      <c r="B197" s="1"/>
      <c r="C197" s="1"/>
      <c r="D197" s="1"/>
      <c r="E197" s="1"/>
      <c r="F197" s="1"/>
      <c r="G197" s="1"/>
      <c r="H197" s="1"/>
      <c r="I197" s="1"/>
      <c r="J197" s="1"/>
      <c r="K197" s="1"/>
      <c r="L197" s="1"/>
      <c r="M197" s="1"/>
      <c r="N197" s="1"/>
      <c r="O197" s="1"/>
      <c r="P197" s="1"/>
      <c r="Q197" s="1"/>
    </row>
    <row r="198" spans="1:17" ht="16.5">
      <c r="A198" s="1"/>
      <c r="B198" s="1"/>
      <c r="C198" s="1"/>
      <c r="D198" s="1"/>
      <c r="E198" s="1"/>
      <c r="F198" s="1"/>
      <c r="G198" s="1"/>
      <c r="H198" s="1"/>
      <c r="I198" s="1"/>
      <c r="J198" s="1"/>
      <c r="K198" s="1"/>
      <c r="L198" s="1"/>
      <c r="M198" s="1"/>
      <c r="N198" s="1"/>
      <c r="O198" s="1"/>
      <c r="P198" s="1"/>
      <c r="Q198" s="1"/>
    </row>
    <row r="199" spans="1:17" ht="16.5">
      <c r="A199" s="1"/>
      <c r="B199" s="1"/>
      <c r="C199" s="1"/>
      <c r="D199" s="1"/>
      <c r="E199" s="1"/>
      <c r="F199" s="1"/>
      <c r="G199" s="1"/>
      <c r="H199" s="1"/>
      <c r="I199" s="1"/>
      <c r="J199" s="1"/>
      <c r="K199" s="1"/>
      <c r="L199" s="1"/>
      <c r="M199" s="1"/>
      <c r="N199" s="1"/>
      <c r="O199" s="1"/>
      <c r="P199" s="1"/>
      <c r="Q199" s="1"/>
    </row>
    <row r="200" spans="1:17" ht="16.5">
      <c r="A200" s="1"/>
      <c r="B200" s="1"/>
      <c r="C200" s="1"/>
      <c r="D200" s="1"/>
      <c r="E200" s="1"/>
      <c r="F200" s="1"/>
      <c r="G200" s="1"/>
      <c r="H200" s="1"/>
      <c r="I200" s="1"/>
      <c r="J200" s="1"/>
      <c r="K200" s="1"/>
      <c r="L200" s="1"/>
      <c r="M200" s="1"/>
      <c r="N200" s="1"/>
      <c r="O200" s="1"/>
      <c r="P200" s="1"/>
      <c r="Q200" s="1"/>
    </row>
    <row r="201" spans="1:17" ht="16.5">
      <c r="A201" s="1"/>
      <c r="B201" s="1"/>
      <c r="C201" s="1"/>
      <c r="D201" s="1"/>
      <c r="E201" s="1"/>
      <c r="F201" s="1"/>
      <c r="G201" s="1"/>
      <c r="H201" s="1"/>
      <c r="I201" s="1"/>
      <c r="J201" s="1"/>
      <c r="K201" s="1"/>
      <c r="L201" s="1"/>
      <c r="M201" s="1"/>
      <c r="N201" s="1"/>
      <c r="O201" s="1"/>
      <c r="P201" s="1"/>
      <c r="Q201" s="1"/>
    </row>
    <row r="202" spans="1:17" ht="16.5">
      <c r="A202" s="1"/>
      <c r="B202" s="1"/>
      <c r="C202" s="1"/>
      <c r="D202" s="1"/>
      <c r="E202" s="1"/>
      <c r="F202" s="1"/>
      <c r="G202" s="1"/>
      <c r="H202" s="1"/>
      <c r="I202" s="1"/>
      <c r="J202" s="1"/>
      <c r="K202" s="1"/>
      <c r="L202" s="1"/>
      <c r="M202" s="1"/>
      <c r="N202" s="1"/>
      <c r="O202" s="1"/>
      <c r="P202" s="1"/>
      <c r="Q202" s="1"/>
    </row>
    <row r="203" spans="1:17" ht="16.5">
      <c r="A203" s="1"/>
      <c r="B203" s="1"/>
      <c r="C203" s="1"/>
      <c r="D203" s="1"/>
      <c r="E203" s="1"/>
      <c r="F203" s="1"/>
      <c r="G203" s="1"/>
      <c r="H203" s="1"/>
      <c r="I203" s="1"/>
      <c r="J203" s="1"/>
      <c r="K203" s="1"/>
      <c r="L203" s="1"/>
      <c r="M203" s="1"/>
      <c r="N203" s="1"/>
      <c r="O203" s="1"/>
      <c r="P203" s="1"/>
      <c r="Q203" s="1"/>
    </row>
    <row r="204" spans="1:17" ht="16.5">
      <c r="A204" s="1"/>
      <c r="B204" s="1"/>
      <c r="C204" s="1"/>
      <c r="D204" s="1"/>
      <c r="E204" s="1"/>
      <c r="F204" s="1"/>
      <c r="G204" s="1"/>
      <c r="H204" s="1"/>
      <c r="I204" s="1"/>
      <c r="J204" s="1"/>
      <c r="K204" s="1"/>
      <c r="L204" s="1"/>
      <c r="M204" s="1"/>
      <c r="N204" s="1"/>
      <c r="O204" s="1"/>
      <c r="P204" s="1"/>
      <c r="Q204" s="1"/>
    </row>
    <row r="205" spans="1:17" ht="16.5">
      <c r="A205" s="1"/>
      <c r="B205" s="1"/>
      <c r="C205" s="1"/>
      <c r="D205" s="1"/>
      <c r="E205" s="1"/>
      <c r="F205" s="1"/>
      <c r="G205" s="1"/>
      <c r="H205" s="1"/>
      <c r="I205" s="1"/>
      <c r="J205" s="1"/>
      <c r="K205" s="1"/>
      <c r="L205" s="1"/>
      <c r="M205" s="1"/>
      <c r="N205" s="1"/>
      <c r="O205" s="1"/>
      <c r="P205" s="1"/>
      <c r="Q205" s="1"/>
    </row>
    <row r="206" spans="1:17" ht="16.5">
      <c r="A206" s="1"/>
      <c r="B206" s="1"/>
      <c r="C206" s="1"/>
      <c r="D206" s="1"/>
      <c r="E206" s="1"/>
      <c r="F206" s="1"/>
      <c r="G206" s="1"/>
      <c r="H206" s="1"/>
      <c r="I206" s="1"/>
      <c r="J206" s="1"/>
      <c r="K206" s="1"/>
      <c r="L206" s="1"/>
      <c r="M206" s="1"/>
      <c r="N206" s="1"/>
      <c r="O206" s="1"/>
      <c r="P206" s="1"/>
      <c r="Q206" s="1"/>
    </row>
    <row r="207" spans="1:17" ht="16.5">
      <c r="A207" s="1"/>
      <c r="B207" s="1"/>
      <c r="C207" s="1"/>
      <c r="D207" s="1"/>
      <c r="E207" s="1"/>
      <c r="F207" s="1"/>
      <c r="G207" s="1"/>
      <c r="H207" s="1"/>
      <c r="I207" s="1"/>
      <c r="J207" s="1"/>
      <c r="K207" s="1"/>
      <c r="L207" s="1"/>
      <c r="M207" s="1"/>
      <c r="N207" s="1"/>
      <c r="O207" s="1"/>
      <c r="P207" s="1"/>
      <c r="Q207" s="1"/>
    </row>
    <row r="208" spans="1:17" ht="16.5">
      <c r="A208" s="1"/>
      <c r="B208" s="1"/>
      <c r="C208" s="1"/>
      <c r="D208" s="1"/>
      <c r="E208" s="1"/>
      <c r="F208" s="1"/>
      <c r="G208" s="1"/>
      <c r="H208" s="1"/>
      <c r="I208" s="1"/>
      <c r="J208" s="1"/>
      <c r="K208" s="1"/>
      <c r="L208" s="1"/>
      <c r="M208" s="1"/>
      <c r="N208" s="1"/>
      <c r="O208" s="1"/>
      <c r="P208" s="1"/>
      <c r="Q208" s="1"/>
    </row>
    <row r="209" spans="1:17" ht="16.5">
      <c r="A209" s="1"/>
      <c r="B209" s="1"/>
      <c r="C209" s="1"/>
      <c r="D209" s="1"/>
      <c r="E209" s="1"/>
      <c r="F209" s="1"/>
      <c r="G209" s="1"/>
      <c r="H209" s="1"/>
      <c r="I209" s="1"/>
      <c r="J209" s="1"/>
      <c r="K209" s="1"/>
      <c r="L209" s="1"/>
      <c r="M209" s="1"/>
      <c r="N209" s="1"/>
      <c r="O209" s="1"/>
      <c r="P209" s="1"/>
      <c r="Q209" s="1"/>
    </row>
    <row r="210" spans="1:17" ht="16.5">
      <c r="A210" s="1"/>
      <c r="B210" s="1"/>
      <c r="C210" s="1"/>
      <c r="D210" s="1"/>
      <c r="E210" s="1"/>
      <c r="F210" s="1"/>
      <c r="G210" s="1"/>
      <c r="H210" s="1"/>
      <c r="I210" s="1"/>
      <c r="J210" s="1"/>
      <c r="K210" s="1"/>
      <c r="L210" s="1"/>
      <c r="M210" s="1"/>
      <c r="N210" s="1"/>
      <c r="O210" s="1"/>
      <c r="P210" s="1"/>
      <c r="Q210" s="1"/>
    </row>
    <row r="211" spans="1:17" ht="16.5">
      <c r="A211" s="1"/>
      <c r="B211" s="1"/>
      <c r="C211" s="1"/>
      <c r="D211" s="1"/>
      <c r="E211" s="1"/>
      <c r="F211" s="1"/>
      <c r="G211" s="1"/>
      <c r="H211" s="1"/>
      <c r="I211" s="1"/>
      <c r="J211" s="1"/>
      <c r="K211" s="1"/>
      <c r="L211" s="1"/>
      <c r="M211" s="1"/>
      <c r="N211" s="1"/>
      <c r="O211" s="1"/>
      <c r="P211" s="1"/>
      <c r="Q211" s="1"/>
    </row>
    <row r="212" spans="1:17" ht="16.5">
      <c r="A212" s="1"/>
      <c r="B212" s="1"/>
      <c r="C212" s="1"/>
      <c r="D212" s="1"/>
      <c r="E212" s="1"/>
      <c r="F212" s="1"/>
      <c r="G212" s="1"/>
      <c r="H212" s="1"/>
      <c r="I212" s="1"/>
      <c r="J212" s="1"/>
      <c r="K212" s="1"/>
      <c r="L212" s="1"/>
      <c r="M212" s="1"/>
      <c r="N212" s="1"/>
      <c r="O212" s="1"/>
      <c r="P212" s="1"/>
      <c r="Q212" s="1"/>
    </row>
    <row r="213" spans="1:17" ht="16.5">
      <c r="A213" s="1"/>
      <c r="B213" s="1"/>
      <c r="C213" s="1"/>
      <c r="D213" s="1"/>
      <c r="E213" s="1"/>
      <c r="F213" s="1"/>
      <c r="G213" s="1"/>
      <c r="H213" s="1"/>
      <c r="I213" s="1"/>
      <c r="J213" s="1"/>
      <c r="K213" s="1"/>
      <c r="L213" s="1"/>
      <c r="M213" s="1"/>
      <c r="N213" s="1"/>
      <c r="O213" s="1"/>
      <c r="P213" s="1"/>
      <c r="Q213" s="1"/>
    </row>
    <row r="214" spans="1:17" ht="16.5">
      <c r="A214" s="1"/>
      <c r="B214" s="1"/>
      <c r="C214" s="1"/>
      <c r="D214" s="1"/>
      <c r="E214" s="1"/>
      <c r="F214" s="1"/>
      <c r="G214" s="1"/>
      <c r="H214" s="1"/>
      <c r="I214" s="1"/>
      <c r="J214" s="1"/>
      <c r="K214" s="1"/>
      <c r="L214" s="1"/>
      <c r="M214" s="1"/>
      <c r="N214" s="1"/>
      <c r="O214" s="1"/>
      <c r="P214" s="1"/>
      <c r="Q214" s="1"/>
    </row>
    <row r="215" spans="1:17" ht="16.5">
      <c r="A215" s="1"/>
      <c r="B215" s="1"/>
      <c r="C215" s="1"/>
      <c r="D215" s="1"/>
      <c r="E215" s="1"/>
      <c r="F215" s="1"/>
      <c r="G215" s="1"/>
      <c r="H215" s="1"/>
      <c r="I215" s="1"/>
      <c r="J215" s="1"/>
      <c r="K215" s="1"/>
      <c r="L215" s="1"/>
      <c r="M215" s="1"/>
      <c r="N215" s="1"/>
      <c r="O215" s="1"/>
      <c r="P215" s="1"/>
      <c r="Q215" s="1"/>
    </row>
    <row r="216" spans="1:17" ht="16.5">
      <c r="A216" s="1"/>
      <c r="B216" s="1"/>
      <c r="C216" s="1"/>
      <c r="D216" s="1"/>
      <c r="E216" s="1"/>
      <c r="F216" s="1"/>
      <c r="G216" s="1"/>
      <c r="H216" s="1"/>
      <c r="I216" s="1"/>
      <c r="J216" s="1"/>
      <c r="K216" s="1"/>
      <c r="L216" s="1"/>
      <c r="M216" s="1"/>
      <c r="N216" s="1"/>
      <c r="O216" s="1"/>
      <c r="P216" s="1"/>
      <c r="Q216" s="1"/>
    </row>
    <row r="217" spans="1:17" ht="16.5">
      <c r="A217" s="1"/>
      <c r="B217" s="1"/>
      <c r="C217" s="1"/>
      <c r="D217" s="1"/>
      <c r="E217" s="1"/>
      <c r="F217" s="1"/>
      <c r="G217" s="1"/>
      <c r="H217" s="1"/>
      <c r="I217" s="1"/>
      <c r="J217" s="1"/>
      <c r="K217" s="1"/>
      <c r="L217" s="1"/>
      <c r="M217" s="1"/>
      <c r="N217" s="1"/>
      <c r="O217" s="1"/>
      <c r="P217" s="1"/>
      <c r="Q217" s="1"/>
    </row>
    <row r="218" spans="1:17" ht="16.5">
      <c r="A218" s="1"/>
      <c r="B218" s="1"/>
      <c r="C218" s="1"/>
      <c r="D218" s="1"/>
      <c r="E218" s="1"/>
      <c r="F218" s="1"/>
      <c r="G218" s="1"/>
      <c r="H218" s="1"/>
      <c r="I218" s="1"/>
      <c r="J218" s="1"/>
      <c r="K218" s="1"/>
      <c r="L218" s="1"/>
      <c r="M218" s="1"/>
      <c r="N218" s="1"/>
      <c r="O218" s="1"/>
      <c r="P218" s="1"/>
      <c r="Q218" s="1"/>
    </row>
    <row r="219" spans="1:17" ht="16.5">
      <c r="A219" s="1"/>
      <c r="B219" s="1"/>
      <c r="C219" s="1"/>
      <c r="D219" s="1"/>
      <c r="E219" s="1"/>
      <c r="F219" s="1"/>
      <c r="G219" s="1"/>
      <c r="H219" s="1"/>
      <c r="I219" s="1"/>
      <c r="J219" s="1"/>
      <c r="K219" s="1"/>
      <c r="L219" s="1"/>
      <c r="M219" s="1"/>
      <c r="N219" s="1"/>
      <c r="O219" s="1"/>
      <c r="P219" s="1"/>
      <c r="Q219" s="1"/>
    </row>
    <row r="220" spans="1:17" ht="16.5">
      <c r="A220" s="1"/>
      <c r="B220" s="1"/>
      <c r="C220" s="1"/>
      <c r="D220" s="1"/>
      <c r="E220" s="1"/>
      <c r="F220" s="1"/>
      <c r="G220" s="1"/>
      <c r="H220" s="1"/>
      <c r="I220" s="1"/>
      <c r="J220" s="1"/>
      <c r="K220" s="1"/>
      <c r="L220" s="1"/>
      <c r="M220" s="1"/>
      <c r="N220" s="1"/>
      <c r="O220" s="1"/>
      <c r="P220" s="1"/>
      <c r="Q220" s="1"/>
    </row>
    <row r="221" spans="1:17" ht="16.5">
      <c r="A221" s="1"/>
      <c r="B221" s="1"/>
      <c r="C221" s="1"/>
      <c r="D221" s="1"/>
      <c r="E221" s="1"/>
      <c r="F221" s="1"/>
      <c r="G221" s="1"/>
      <c r="H221" s="1"/>
      <c r="I221" s="1"/>
      <c r="J221" s="1"/>
      <c r="K221" s="1"/>
      <c r="L221" s="1"/>
      <c r="M221" s="1"/>
      <c r="N221" s="1"/>
      <c r="O221" s="1"/>
      <c r="P221" s="1"/>
      <c r="Q221" s="1"/>
    </row>
    <row r="222" spans="1:17" ht="16.5">
      <c r="A222" s="1"/>
      <c r="B222" s="1"/>
      <c r="C222" s="1"/>
      <c r="D222" s="1"/>
      <c r="E222" s="1"/>
      <c r="F222" s="1"/>
      <c r="G222" s="1"/>
      <c r="H222" s="1"/>
      <c r="I222" s="1"/>
      <c r="J222" s="1"/>
      <c r="K222" s="1"/>
      <c r="L222" s="1"/>
      <c r="M222" s="1"/>
      <c r="N222" s="1"/>
      <c r="O222" s="1"/>
      <c r="P222" s="1"/>
      <c r="Q222" s="1"/>
    </row>
    <row r="223" spans="1:17" ht="16.5">
      <c r="A223" s="1"/>
      <c r="B223" s="1"/>
      <c r="C223" s="1"/>
      <c r="D223" s="1"/>
      <c r="E223" s="1"/>
      <c r="F223" s="1"/>
      <c r="G223" s="1"/>
      <c r="H223" s="1"/>
      <c r="I223" s="1"/>
      <c r="J223" s="1"/>
      <c r="K223" s="1"/>
      <c r="L223" s="1"/>
      <c r="M223" s="1"/>
      <c r="N223" s="1"/>
      <c r="O223" s="1"/>
      <c r="P223" s="1"/>
      <c r="Q223" s="1"/>
    </row>
    <row r="224" spans="1:17" ht="16.5">
      <c r="A224" s="1"/>
      <c r="B224" s="1"/>
      <c r="C224" s="1"/>
      <c r="D224" s="1"/>
      <c r="E224" s="1"/>
      <c r="F224" s="1"/>
      <c r="G224" s="1"/>
      <c r="H224" s="1"/>
      <c r="I224" s="1"/>
      <c r="J224" s="1"/>
      <c r="K224" s="1"/>
      <c r="L224" s="1"/>
      <c r="M224" s="1"/>
      <c r="N224" s="1"/>
      <c r="O224" s="1"/>
      <c r="P224" s="1"/>
      <c r="Q224" s="1"/>
    </row>
    <row r="225" spans="1:17" ht="16.5">
      <c r="A225" s="1"/>
      <c r="B225" s="1"/>
      <c r="C225" s="1"/>
      <c r="D225" s="1"/>
      <c r="E225" s="1"/>
      <c r="F225" s="1"/>
      <c r="G225" s="1"/>
      <c r="H225" s="1"/>
      <c r="I225" s="1"/>
      <c r="J225" s="1"/>
      <c r="K225" s="1"/>
      <c r="L225" s="1"/>
      <c r="M225" s="1"/>
      <c r="N225" s="1"/>
      <c r="O225" s="1"/>
      <c r="P225" s="1"/>
      <c r="Q225" s="1"/>
    </row>
    <row r="226" spans="1:17" ht="16.5">
      <c r="A226" s="1"/>
      <c r="B226" s="1"/>
      <c r="C226" s="1"/>
      <c r="D226" s="1"/>
      <c r="E226" s="1"/>
      <c r="F226" s="1"/>
      <c r="G226" s="1"/>
      <c r="H226" s="1"/>
      <c r="I226" s="1"/>
      <c r="J226" s="1"/>
      <c r="K226" s="1"/>
      <c r="L226" s="1"/>
      <c r="M226" s="1"/>
      <c r="N226" s="1"/>
      <c r="O226" s="1"/>
      <c r="P226" s="1"/>
      <c r="Q226" s="1"/>
    </row>
    <row r="227" spans="1:17" ht="16.5">
      <c r="A227" s="1"/>
      <c r="B227" s="1"/>
      <c r="C227" s="1"/>
      <c r="D227" s="1"/>
      <c r="E227" s="1"/>
      <c r="F227" s="1"/>
      <c r="G227" s="1"/>
      <c r="H227" s="1"/>
      <c r="I227" s="1"/>
      <c r="J227" s="1"/>
      <c r="K227" s="1"/>
      <c r="L227" s="1"/>
      <c r="M227" s="1"/>
      <c r="N227" s="1"/>
      <c r="O227" s="1"/>
      <c r="P227" s="1"/>
      <c r="Q227" s="1"/>
    </row>
    <row r="228" spans="1:17" ht="16.5">
      <c r="A228" s="1"/>
      <c r="B228" s="1"/>
      <c r="C228" s="1"/>
      <c r="D228" s="1"/>
      <c r="E228" s="1"/>
      <c r="F228" s="1"/>
      <c r="G228" s="1"/>
      <c r="H228" s="1"/>
      <c r="I228" s="1"/>
      <c r="J228" s="1"/>
      <c r="K228" s="1"/>
      <c r="L228" s="1"/>
      <c r="M228" s="1"/>
      <c r="N228" s="1"/>
      <c r="O228" s="1"/>
      <c r="P228" s="1"/>
      <c r="Q228" s="1"/>
    </row>
    <row r="229" spans="1:17" ht="16.5">
      <c r="A229" s="1"/>
      <c r="B229" s="1"/>
      <c r="C229" s="1"/>
      <c r="D229" s="1"/>
      <c r="E229" s="1"/>
      <c r="F229" s="1"/>
      <c r="G229" s="1"/>
      <c r="H229" s="1"/>
      <c r="I229" s="1"/>
      <c r="J229" s="1"/>
      <c r="K229" s="1"/>
      <c r="L229" s="1"/>
      <c r="M229" s="1"/>
      <c r="N229" s="1"/>
      <c r="O229" s="1"/>
      <c r="P229" s="1"/>
      <c r="Q229" s="1"/>
    </row>
    <row r="230" spans="1:17" ht="16.5">
      <c r="A230" s="1"/>
      <c r="B230" s="1"/>
      <c r="C230" s="1"/>
      <c r="D230" s="1"/>
      <c r="E230" s="1"/>
      <c r="F230" s="1"/>
      <c r="G230" s="1"/>
      <c r="H230" s="1"/>
      <c r="I230" s="1"/>
      <c r="J230" s="1"/>
      <c r="K230" s="1"/>
      <c r="L230" s="1"/>
      <c r="M230" s="1"/>
      <c r="N230" s="1"/>
      <c r="O230" s="1"/>
      <c r="P230" s="1"/>
      <c r="Q230" s="1"/>
    </row>
    <row r="231" spans="1:17" ht="16.5">
      <c r="A231" s="1"/>
      <c r="B231" s="1"/>
      <c r="C231" s="1"/>
      <c r="D231" s="1"/>
      <c r="E231" s="1"/>
      <c r="F231" s="1"/>
      <c r="G231" s="1"/>
      <c r="H231" s="1"/>
      <c r="I231" s="1"/>
      <c r="J231" s="1"/>
      <c r="K231" s="1"/>
      <c r="L231" s="1"/>
      <c r="M231" s="1"/>
      <c r="N231" s="1"/>
      <c r="O231" s="1"/>
      <c r="P231" s="1"/>
      <c r="Q231" s="1"/>
    </row>
    <row r="232" spans="1:17" ht="16.5">
      <c r="A232" s="1"/>
      <c r="B232" s="1"/>
      <c r="C232" s="1"/>
      <c r="D232" s="1"/>
      <c r="E232" s="1"/>
      <c r="F232" s="1"/>
      <c r="G232" s="1"/>
      <c r="H232" s="1"/>
      <c r="I232" s="1"/>
      <c r="J232" s="1"/>
      <c r="K232" s="1"/>
      <c r="L232" s="1"/>
      <c r="M232" s="1"/>
      <c r="N232" s="1"/>
      <c r="O232" s="1"/>
      <c r="P232" s="1"/>
      <c r="Q232" s="1"/>
    </row>
    <row r="233" spans="1:17" ht="16.5">
      <c r="A233" s="1"/>
      <c r="B233" s="1"/>
      <c r="C233" s="1"/>
      <c r="D233" s="1"/>
      <c r="E233" s="1"/>
      <c r="F233" s="1"/>
      <c r="G233" s="1"/>
      <c r="H233" s="1"/>
      <c r="I233" s="1"/>
      <c r="J233" s="1"/>
      <c r="K233" s="1"/>
      <c r="L233" s="1"/>
      <c r="M233" s="1"/>
      <c r="N233" s="1"/>
      <c r="O233" s="1"/>
      <c r="P233" s="1"/>
      <c r="Q233" s="1"/>
    </row>
    <row r="234" spans="1:17" ht="16.5">
      <c r="A234" s="1"/>
      <c r="B234" s="1"/>
      <c r="C234" s="1"/>
      <c r="D234" s="1"/>
      <c r="E234" s="1"/>
      <c r="F234" s="1"/>
      <c r="G234" s="1"/>
      <c r="H234" s="1"/>
      <c r="I234" s="1"/>
      <c r="J234" s="1"/>
      <c r="K234" s="1"/>
      <c r="L234" s="1"/>
      <c r="M234" s="1"/>
      <c r="N234" s="1"/>
      <c r="O234" s="1"/>
      <c r="P234" s="1"/>
      <c r="Q234" s="1"/>
    </row>
    <row r="235" spans="1:17" ht="16.5">
      <c r="A235" s="1"/>
      <c r="B235" s="1"/>
      <c r="C235" s="1"/>
      <c r="D235" s="1"/>
      <c r="E235" s="1"/>
      <c r="F235" s="1"/>
      <c r="G235" s="1"/>
      <c r="H235" s="1"/>
      <c r="I235" s="1"/>
      <c r="J235" s="1"/>
      <c r="K235" s="1"/>
      <c r="L235" s="1"/>
      <c r="M235" s="1"/>
      <c r="N235" s="1"/>
      <c r="O235" s="1"/>
      <c r="P235" s="1"/>
      <c r="Q235" s="1"/>
    </row>
    <row r="236" spans="1:17" ht="16.5">
      <c r="A236" s="1"/>
      <c r="B236" s="1"/>
      <c r="C236" s="1"/>
      <c r="D236" s="1"/>
      <c r="E236" s="1"/>
      <c r="F236" s="1"/>
      <c r="G236" s="1"/>
      <c r="H236" s="1"/>
      <c r="I236" s="1"/>
      <c r="J236" s="1"/>
      <c r="K236" s="1"/>
      <c r="L236" s="1"/>
      <c r="M236" s="1"/>
      <c r="N236" s="1"/>
      <c r="O236" s="1"/>
      <c r="P236" s="1"/>
      <c r="Q236" s="1"/>
    </row>
    <row r="237" spans="1:17" ht="16.5">
      <c r="A237" s="1"/>
      <c r="B237" s="1"/>
      <c r="C237" s="1"/>
      <c r="D237" s="1"/>
      <c r="E237" s="1"/>
      <c r="F237" s="1"/>
      <c r="G237" s="1"/>
      <c r="H237" s="1"/>
      <c r="I237" s="1"/>
      <c r="J237" s="1"/>
      <c r="K237" s="1"/>
      <c r="L237" s="1"/>
      <c r="M237" s="1"/>
      <c r="N237" s="1"/>
      <c r="O237" s="1"/>
      <c r="P237" s="1"/>
      <c r="Q237" s="1"/>
    </row>
    <row r="238" spans="1:17" ht="16.5">
      <c r="A238" s="1"/>
      <c r="B238" s="1"/>
      <c r="C238" s="1"/>
      <c r="D238" s="1"/>
      <c r="E238" s="1"/>
      <c r="F238" s="1"/>
      <c r="G238" s="1"/>
      <c r="H238" s="1"/>
      <c r="I238" s="1"/>
      <c r="J238" s="1"/>
      <c r="K238" s="1"/>
      <c r="L238" s="1"/>
      <c r="M238" s="1"/>
      <c r="N238" s="1"/>
      <c r="O238" s="1"/>
      <c r="P238" s="1"/>
      <c r="Q238" s="1"/>
    </row>
    <row r="239" spans="1:17" ht="16.5">
      <c r="A239" s="1"/>
      <c r="B239" s="1"/>
      <c r="C239" s="1"/>
      <c r="D239" s="1"/>
      <c r="E239" s="1"/>
      <c r="F239" s="1"/>
      <c r="G239" s="1"/>
      <c r="H239" s="1"/>
      <c r="I239" s="1"/>
      <c r="J239" s="1"/>
      <c r="K239" s="1"/>
      <c r="L239" s="1"/>
      <c r="M239" s="1"/>
      <c r="N239" s="1"/>
      <c r="O239" s="1"/>
      <c r="P239" s="1"/>
      <c r="Q239" s="1"/>
    </row>
    <row r="240" spans="1:17" ht="16.5">
      <c r="A240" s="1"/>
      <c r="B240" s="1"/>
      <c r="C240" s="1"/>
      <c r="D240" s="1"/>
      <c r="E240" s="1"/>
      <c r="F240" s="1"/>
      <c r="G240" s="1"/>
      <c r="H240" s="1"/>
      <c r="I240" s="1"/>
      <c r="J240" s="1"/>
      <c r="K240" s="1"/>
      <c r="L240" s="1"/>
      <c r="M240" s="1"/>
      <c r="N240" s="1"/>
      <c r="O240" s="1"/>
      <c r="P240" s="1"/>
      <c r="Q240" s="1"/>
    </row>
    <row r="241" spans="1:17" ht="16.5">
      <c r="A241" s="1"/>
      <c r="B241" s="1"/>
      <c r="C241" s="1"/>
      <c r="D241" s="1"/>
      <c r="E241" s="1"/>
      <c r="F241" s="1"/>
      <c r="G241" s="1"/>
      <c r="H241" s="1"/>
      <c r="I241" s="1"/>
      <c r="J241" s="1"/>
      <c r="K241" s="1"/>
      <c r="L241" s="1"/>
      <c r="M241" s="1"/>
      <c r="N241" s="1"/>
      <c r="O241" s="1"/>
      <c r="P241" s="1"/>
      <c r="Q241" s="1"/>
    </row>
    <row r="242" spans="1:17" ht="16.5">
      <c r="A242" s="1"/>
      <c r="B242" s="1"/>
      <c r="C242" s="1"/>
      <c r="D242" s="1"/>
      <c r="E242" s="1"/>
      <c r="F242" s="1"/>
      <c r="G242" s="1"/>
      <c r="H242" s="1"/>
      <c r="I242" s="1"/>
      <c r="J242" s="1"/>
      <c r="K242" s="1"/>
      <c r="L242" s="1"/>
      <c r="M242" s="1"/>
      <c r="N242" s="1"/>
      <c r="O242" s="1"/>
      <c r="P242" s="1"/>
      <c r="Q242" s="1"/>
    </row>
    <row r="243" spans="1:17" ht="16.5">
      <c r="A243" s="1"/>
      <c r="B243" s="1"/>
      <c r="C243" s="1"/>
      <c r="D243" s="1"/>
      <c r="E243" s="1"/>
      <c r="F243" s="1"/>
      <c r="G243" s="1"/>
      <c r="H243" s="1"/>
      <c r="I243" s="1"/>
      <c r="J243" s="1"/>
      <c r="K243" s="1"/>
      <c r="L243" s="1"/>
      <c r="M243" s="1"/>
      <c r="N243" s="1"/>
      <c r="O243" s="1"/>
      <c r="P243" s="1"/>
      <c r="Q243" s="1"/>
    </row>
    <row r="244" spans="1:17" ht="16.5">
      <c r="A244" s="1"/>
      <c r="B244" s="1"/>
      <c r="C244" s="1"/>
      <c r="D244" s="1"/>
      <c r="E244" s="1"/>
      <c r="F244" s="1"/>
      <c r="G244" s="1"/>
      <c r="H244" s="1"/>
      <c r="I244" s="1"/>
      <c r="J244" s="1"/>
      <c r="K244" s="1"/>
      <c r="L244" s="1"/>
      <c r="M244" s="1"/>
      <c r="N244" s="1"/>
      <c r="O244" s="1"/>
      <c r="P244" s="1"/>
      <c r="Q244" s="1"/>
    </row>
    <row r="245" spans="1:17" ht="16.5">
      <c r="A245" s="1"/>
      <c r="B245" s="1"/>
      <c r="C245" s="1"/>
      <c r="D245" s="1"/>
      <c r="E245" s="1"/>
      <c r="F245" s="1"/>
      <c r="G245" s="1"/>
      <c r="H245" s="1"/>
      <c r="I245" s="1"/>
      <c r="J245" s="1"/>
      <c r="K245" s="1"/>
      <c r="L245" s="1"/>
      <c r="M245" s="1"/>
      <c r="N245" s="1"/>
      <c r="O245" s="1"/>
      <c r="P245" s="1"/>
      <c r="Q245" s="1"/>
    </row>
    <row r="246" spans="1:17" ht="16.5">
      <c r="A246" s="1"/>
      <c r="B246" s="1"/>
      <c r="C246" s="1"/>
      <c r="D246" s="1"/>
      <c r="E246" s="1"/>
      <c r="F246" s="1"/>
      <c r="G246" s="1"/>
      <c r="H246" s="1"/>
      <c r="I246" s="1"/>
      <c r="J246" s="1"/>
      <c r="K246" s="1"/>
      <c r="L246" s="1"/>
      <c r="M246" s="1"/>
      <c r="N246" s="1"/>
      <c r="O246" s="1"/>
      <c r="P246" s="1"/>
      <c r="Q246" s="1"/>
    </row>
    <row r="247" spans="1:17" ht="16.5">
      <c r="A247" s="1"/>
      <c r="B247" s="1"/>
      <c r="C247" s="1"/>
      <c r="D247" s="1"/>
      <c r="E247" s="1"/>
      <c r="F247" s="1"/>
      <c r="G247" s="1"/>
      <c r="H247" s="1"/>
      <c r="I247" s="1"/>
      <c r="J247" s="1"/>
      <c r="K247" s="1"/>
      <c r="L247" s="1"/>
      <c r="M247" s="1"/>
      <c r="N247" s="1"/>
      <c r="O247" s="1"/>
      <c r="P247" s="1"/>
      <c r="Q247" s="1"/>
    </row>
    <row r="248" spans="1:17" ht="16.5">
      <c r="A248" s="1"/>
      <c r="B248" s="1"/>
      <c r="C248" s="1"/>
      <c r="D248" s="1"/>
      <c r="E248" s="1"/>
      <c r="F248" s="1"/>
      <c r="G248" s="1"/>
      <c r="H248" s="1"/>
      <c r="I248" s="1"/>
      <c r="J248" s="1"/>
      <c r="K248" s="1"/>
      <c r="L248" s="1"/>
      <c r="M248" s="1"/>
      <c r="N248" s="1"/>
      <c r="O248" s="1"/>
      <c r="P248" s="1"/>
      <c r="Q248" s="1"/>
    </row>
    <row r="249" spans="1:17" ht="16.5">
      <c r="A249" s="1"/>
      <c r="B249" s="1"/>
      <c r="C249" s="1"/>
      <c r="D249" s="1"/>
      <c r="E249" s="1"/>
      <c r="F249" s="1"/>
      <c r="G249" s="1"/>
      <c r="H249" s="1"/>
      <c r="I249" s="1"/>
      <c r="J249" s="1"/>
      <c r="K249" s="1"/>
      <c r="L249" s="1"/>
      <c r="M249" s="1"/>
      <c r="N249" s="1"/>
      <c r="O249" s="1"/>
      <c r="P249" s="1"/>
      <c r="Q249" s="1"/>
    </row>
    <row r="250" spans="1:17" ht="16.5">
      <c r="A250" s="1"/>
      <c r="B250" s="1"/>
      <c r="C250" s="1"/>
      <c r="D250" s="1"/>
      <c r="E250" s="1"/>
      <c r="F250" s="1"/>
      <c r="G250" s="1"/>
      <c r="H250" s="1"/>
      <c r="I250" s="1"/>
      <c r="J250" s="1"/>
      <c r="K250" s="1"/>
      <c r="L250" s="1"/>
      <c r="M250" s="1"/>
      <c r="N250" s="1"/>
      <c r="O250" s="1"/>
      <c r="P250" s="1"/>
      <c r="Q250" s="1"/>
    </row>
    <row r="251" spans="1:17" ht="16.5">
      <c r="A251" s="1"/>
      <c r="B251" s="1"/>
      <c r="C251" s="1"/>
      <c r="D251" s="1"/>
      <c r="E251" s="1"/>
      <c r="F251" s="1"/>
      <c r="G251" s="1"/>
      <c r="H251" s="1"/>
      <c r="I251" s="1"/>
      <c r="J251" s="1"/>
      <c r="K251" s="1"/>
      <c r="L251" s="1"/>
      <c r="M251" s="1"/>
      <c r="N251" s="1"/>
      <c r="O251" s="1"/>
      <c r="P251" s="1"/>
      <c r="Q251" s="1"/>
    </row>
    <row r="252" spans="1:17" ht="16.5">
      <c r="A252" s="1"/>
      <c r="B252" s="1"/>
      <c r="C252" s="1"/>
      <c r="D252" s="1"/>
      <c r="E252" s="1"/>
      <c r="F252" s="1"/>
      <c r="G252" s="1"/>
      <c r="H252" s="1"/>
      <c r="I252" s="1"/>
      <c r="J252" s="1"/>
      <c r="K252" s="1"/>
      <c r="L252" s="1"/>
      <c r="M252" s="1"/>
      <c r="N252" s="1"/>
      <c r="O252" s="1"/>
      <c r="P252" s="1"/>
      <c r="Q252" s="1"/>
    </row>
    <row r="253" spans="1:17" ht="16.5">
      <c r="A253" s="1"/>
      <c r="B253" s="1"/>
      <c r="C253" s="1"/>
      <c r="D253" s="1"/>
      <c r="E253" s="1"/>
      <c r="F253" s="1"/>
      <c r="G253" s="1"/>
      <c r="H253" s="1"/>
      <c r="I253" s="1"/>
      <c r="J253" s="1"/>
      <c r="K253" s="1"/>
      <c r="L253" s="1"/>
      <c r="M253" s="1"/>
      <c r="N253" s="1"/>
      <c r="O253" s="1"/>
      <c r="P253" s="1"/>
      <c r="Q253" s="1"/>
    </row>
    <row r="254" spans="1:17" ht="16.5">
      <c r="A254" s="1"/>
      <c r="B254" s="1"/>
      <c r="C254" s="1"/>
      <c r="D254" s="1"/>
      <c r="E254" s="1"/>
      <c r="F254" s="1"/>
      <c r="G254" s="1"/>
      <c r="H254" s="1"/>
      <c r="I254" s="1"/>
      <c r="J254" s="1"/>
      <c r="K254" s="1"/>
      <c r="L254" s="1"/>
      <c r="M254" s="1"/>
      <c r="N254" s="1"/>
      <c r="O254" s="1"/>
      <c r="P254" s="1"/>
      <c r="Q254" s="1"/>
    </row>
    <row r="255" spans="1:17" ht="16.5">
      <c r="A255" s="1"/>
      <c r="B255" s="1"/>
      <c r="C255" s="1"/>
      <c r="D255" s="1"/>
      <c r="E255" s="1"/>
      <c r="F255" s="1"/>
      <c r="G255" s="1"/>
      <c r="H255" s="1"/>
      <c r="I255" s="1"/>
      <c r="J255" s="1"/>
      <c r="K255" s="1"/>
      <c r="L255" s="1"/>
      <c r="M255" s="1"/>
      <c r="N255" s="1"/>
      <c r="O255" s="1"/>
      <c r="P255" s="1"/>
      <c r="Q255" s="1"/>
    </row>
    <row r="256" spans="1:17" ht="16.5">
      <c r="A256" s="1"/>
      <c r="B256" s="1"/>
      <c r="C256" s="1"/>
      <c r="D256" s="1"/>
      <c r="E256" s="1"/>
      <c r="F256" s="1"/>
      <c r="G256" s="1"/>
      <c r="H256" s="1"/>
      <c r="I256" s="1"/>
      <c r="J256" s="1"/>
      <c r="K256" s="1"/>
      <c r="L256" s="1"/>
      <c r="M256" s="1"/>
      <c r="N256" s="1"/>
      <c r="O256" s="1"/>
      <c r="P256" s="1"/>
      <c r="Q256" s="1"/>
    </row>
    <row r="257" spans="1:17" ht="16.5">
      <c r="A257" s="1"/>
      <c r="B257" s="1"/>
      <c r="C257" s="1"/>
      <c r="D257" s="1"/>
      <c r="E257" s="1"/>
      <c r="F257" s="1"/>
      <c r="G257" s="1"/>
      <c r="H257" s="1"/>
      <c r="I257" s="1"/>
      <c r="J257" s="1"/>
      <c r="K257" s="1"/>
      <c r="L257" s="1"/>
      <c r="M257" s="1"/>
      <c r="N257" s="1"/>
      <c r="O257" s="1"/>
      <c r="P257" s="1"/>
      <c r="Q257" s="1"/>
    </row>
    <row r="258" spans="1:17" ht="16.5">
      <c r="A258" s="1"/>
      <c r="B258" s="1"/>
      <c r="C258" s="1"/>
      <c r="D258" s="1"/>
      <c r="E258" s="1"/>
      <c r="F258" s="1"/>
      <c r="G258" s="1"/>
      <c r="H258" s="1"/>
      <c r="I258" s="1"/>
      <c r="J258" s="1"/>
      <c r="K258" s="1"/>
      <c r="L258" s="1"/>
      <c r="M258" s="1"/>
      <c r="N258" s="1"/>
      <c r="O258" s="1"/>
      <c r="P258" s="1"/>
      <c r="Q258" s="1"/>
    </row>
    <row r="259" spans="1:17" ht="16.5">
      <c r="A259" s="1"/>
      <c r="B259" s="1"/>
      <c r="C259" s="1"/>
      <c r="D259" s="1"/>
      <c r="E259" s="1"/>
      <c r="F259" s="1"/>
      <c r="G259" s="1"/>
      <c r="H259" s="1"/>
      <c r="I259" s="1"/>
      <c r="J259" s="1"/>
      <c r="K259" s="1"/>
      <c r="L259" s="1"/>
      <c r="M259" s="1"/>
      <c r="N259" s="1"/>
      <c r="O259" s="1"/>
      <c r="P259" s="1"/>
      <c r="Q259" s="1"/>
    </row>
    <row r="260" spans="1:17" ht="16.5">
      <c r="A260" s="1"/>
      <c r="B260" s="1"/>
      <c r="C260" s="1"/>
      <c r="D260" s="1"/>
      <c r="E260" s="1"/>
      <c r="F260" s="1"/>
      <c r="G260" s="1"/>
      <c r="H260" s="1"/>
      <c r="I260" s="1"/>
      <c r="J260" s="1"/>
      <c r="K260" s="1"/>
      <c r="L260" s="1"/>
      <c r="M260" s="1"/>
      <c r="N260" s="1"/>
      <c r="O260" s="1"/>
      <c r="P260" s="1"/>
      <c r="Q260" s="1"/>
    </row>
    <row r="261" spans="1:17" ht="16.5">
      <c r="A261" s="1"/>
      <c r="B261" s="1"/>
      <c r="C261" s="1"/>
      <c r="D261" s="1"/>
      <c r="E261" s="1"/>
      <c r="F261" s="1"/>
      <c r="G261" s="1"/>
      <c r="H261" s="1"/>
      <c r="I261" s="1"/>
      <c r="J261" s="1"/>
      <c r="K261" s="1"/>
      <c r="L261" s="1"/>
      <c r="M261" s="1"/>
      <c r="N261" s="1"/>
      <c r="O261" s="1"/>
      <c r="P261" s="1"/>
      <c r="Q261" s="1"/>
    </row>
    <row r="262" spans="1:17" ht="16.5">
      <c r="A262" s="1"/>
      <c r="B262" s="1"/>
      <c r="C262" s="1"/>
      <c r="D262" s="1"/>
      <c r="E262" s="1"/>
      <c r="F262" s="1"/>
      <c r="G262" s="1"/>
      <c r="H262" s="1"/>
      <c r="I262" s="1"/>
      <c r="J262" s="1"/>
      <c r="K262" s="1"/>
      <c r="L262" s="1"/>
      <c r="M262" s="1"/>
      <c r="N262" s="1"/>
      <c r="O262" s="1"/>
      <c r="P262" s="1"/>
      <c r="Q262" s="1"/>
    </row>
    <row r="263" spans="1:17" ht="16.5">
      <c r="A263" s="1"/>
      <c r="B263" s="1"/>
      <c r="C263" s="1"/>
      <c r="D263" s="1"/>
      <c r="E263" s="1"/>
      <c r="F263" s="1"/>
      <c r="G263" s="1"/>
      <c r="H263" s="1"/>
      <c r="I263" s="1"/>
      <c r="J263" s="1"/>
      <c r="K263" s="1"/>
      <c r="L263" s="1"/>
      <c r="M263" s="1"/>
      <c r="N263" s="1"/>
      <c r="O263" s="1"/>
      <c r="P263" s="1"/>
      <c r="Q263" s="1"/>
    </row>
    <row r="264" spans="1:17" ht="16.5">
      <c r="A264" s="1"/>
      <c r="B264" s="1"/>
      <c r="C264" s="1"/>
      <c r="D264" s="1"/>
      <c r="E264" s="1"/>
      <c r="F264" s="1"/>
      <c r="G264" s="1"/>
      <c r="H264" s="1"/>
      <c r="I264" s="1"/>
      <c r="J264" s="1"/>
      <c r="K264" s="1"/>
      <c r="L264" s="1"/>
      <c r="M264" s="1"/>
      <c r="N264" s="1"/>
      <c r="O264" s="1"/>
      <c r="P264" s="1"/>
      <c r="Q264" s="1"/>
    </row>
    <row r="265" spans="1:17" ht="16.5">
      <c r="A265" s="1"/>
      <c r="B265" s="1"/>
      <c r="C265" s="1"/>
      <c r="D265" s="1"/>
      <c r="E265" s="1"/>
      <c r="F265" s="1"/>
      <c r="G265" s="1"/>
      <c r="H265" s="1"/>
      <c r="I265" s="1"/>
      <c r="J265" s="1"/>
      <c r="K265" s="1"/>
      <c r="L265" s="1"/>
      <c r="M265" s="1"/>
      <c r="N265" s="1"/>
      <c r="O265" s="1"/>
      <c r="P265" s="1"/>
      <c r="Q265" s="1"/>
    </row>
    <row r="266" spans="1:17" ht="16.5">
      <c r="A266" s="1"/>
      <c r="B266" s="1"/>
      <c r="C266" s="1"/>
      <c r="D266" s="1"/>
      <c r="E266" s="1"/>
      <c r="F266" s="1"/>
      <c r="G266" s="1"/>
      <c r="H266" s="1"/>
      <c r="I266" s="1"/>
      <c r="J266" s="1"/>
      <c r="K266" s="1"/>
      <c r="L266" s="1"/>
      <c r="M266" s="1"/>
      <c r="N266" s="1"/>
      <c r="O266" s="1"/>
      <c r="P266" s="1"/>
      <c r="Q266" s="1"/>
    </row>
    <row r="267" spans="1:17" ht="16.5">
      <c r="A267" s="1"/>
      <c r="B267" s="1"/>
      <c r="C267" s="1"/>
      <c r="D267" s="1"/>
      <c r="E267" s="1"/>
      <c r="F267" s="1"/>
      <c r="G267" s="1"/>
      <c r="H267" s="1"/>
      <c r="I267" s="1"/>
      <c r="J267" s="1"/>
      <c r="K267" s="1"/>
      <c r="L267" s="1"/>
      <c r="M267" s="1"/>
      <c r="N267" s="1"/>
      <c r="O267" s="1"/>
      <c r="P267" s="1"/>
      <c r="Q267" s="1"/>
    </row>
    <row r="268" spans="1:17" ht="16.5">
      <c r="A268" s="1"/>
      <c r="B268" s="1"/>
      <c r="C268" s="1"/>
      <c r="D268" s="1"/>
      <c r="E268" s="1"/>
      <c r="F268" s="1"/>
      <c r="G268" s="1"/>
      <c r="H268" s="1"/>
      <c r="I268" s="1"/>
      <c r="J268" s="1"/>
      <c r="K268" s="1"/>
      <c r="L268" s="1"/>
      <c r="M268" s="1"/>
      <c r="N268" s="1"/>
      <c r="O268" s="1"/>
      <c r="P268" s="1"/>
      <c r="Q268" s="1"/>
    </row>
    <row r="269" spans="1:17" ht="16.5">
      <c r="A269" s="1"/>
      <c r="B269" s="1"/>
      <c r="C269" s="1"/>
      <c r="D269" s="1"/>
      <c r="E269" s="1"/>
      <c r="F269" s="1"/>
      <c r="G269" s="1"/>
      <c r="H269" s="1"/>
      <c r="I269" s="1"/>
      <c r="J269" s="1"/>
      <c r="K269" s="1"/>
      <c r="L269" s="1"/>
      <c r="M269" s="1"/>
      <c r="N269" s="1"/>
      <c r="O269" s="1"/>
      <c r="P269" s="1"/>
      <c r="Q269" s="1"/>
    </row>
    <row r="270" spans="1:17" ht="16.5">
      <c r="A270" s="1"/>
      <c r="B270" s="1"/>
      <c r="C270" s="1"/>
      <c r="D270" s="1"/>
      <c r="E270" s="1"/>
      <c r="F270" s="1"/>
      <c r="G270" s="1"/>
      <c r="H270" s="1"/>
      <c r="I270" s="1"/>
      <c r="J270" s="1"/>
      <c r="K270" s="1"/>
      <c r="L270" s="1"/>
      <c r="M270" s="1"/>
      <c r="N270" s="1"/>
      <c r="O270" s="1"/>
      <c r="P270" s="1"/>
      <c r="Q270" s="1"/>
    </row>
    <row r="271" spans="1:17" ht="16.5">
      <c r="A271" s="1"/>
      <c r="B271" s="1"/>
      <c r="C271" s="1"/>
      <c r="D271" s="1"/>
      <c r="E271" s="1"/>
      <c r="F271" s="1"/>
      <c r="G271" s="1"/>
      <c r="H271" s="1"/>
      <c r="I271" s="1"/>
      <c r="J271" s="1"/>
      <c r="K271" s="1"/>
      <c r="L271" s="1"/>
      <c r="M271" s="1"/>
      <c r="N271" s="1"/>
      <c r="O271" s="1"/>
      <c r="P271" s="1"/>
      <c r="Q271" s="1"/>
    </row>
    <row r="272" spans="1:17" ht="16.5">
      <c r="A272" s="1"/>
      <c r="B272" s="1"/>
      <c r="C272" s="1"/>
      <c r="D272" s="1"/>
      <c r="E272" s="1"/>
      <c r="F272" s="1"/>
      <c r="G272" s="1"/>
      <c r="H272" s="1"/>
      <c r="I272" s="1"/>
      <c r="J272" s="1"/>
      <c r="K272" s="1"/>
      <c r="L272" s="1"/>
      <c r="M272" s="1"/>
      <c r="N272" s="1"/>
      <c r="O272" s="1"/>
      <c r="P272" s="1"/>
      <c r="Q272" s="1"/>
    </row>
    <row r="273" spans="1:17" ht="16.5">
      <c r="A273" s="1"/>
      <c r="B273" s="1"/>
      <c r="C273" s="1"/>
      <c r="D273" s="1"/>
      <c r="E273" s="1"/>
      <c r="F273" s="1"/>
      <c r="G273" s="1"/>
      <c r="H273" s="1"/>
      <c r="I273" s="1"/>
      <c r="J273" s="1"/>
      <c r="K273" s="1"/>
      <c r="L273" s="1"/>
      <c r="M273" s="1"/>
      <c r="N273" s="1"/>
      <c r="O273" s="1"/>
      <c r="P273" s="1"/>
      <c r="Q273" s="1"/>
    </row>
    <row r="274" spans="1:17" ht="16.5">
      <c r="A274" s="1"/>
      <c r="B274" s="1"/>
      <c r="C274" s="1"/>
      <c r="D274" s="1"/>
      <c r="E274" s="1"/>
      <c r="F274" s="1"/>
      <c r="G274" s="1"/>
      <c r="H274" s="1"/>
      <c r="I274" s="1"/>
      <c r="J274" s="1"/>
      <c r="K274" s="1"/>
      <c r="L274" s="1"/>
      <c r="M274" s="1"/>
      <c r="N274" s="1"/>
      <c r="O274" s="1"/>
      <c r="P274" s="1"/>
      <c r="Q274" s="1"/>
    </row>
    <row r="275" spans="1:17" ht="16.5">
      <c r="A275" s="1"/>
      <c r="B275" s="1"/>
      <c r="C275" s="1"/>
      <c r="D275" s="1"/>
      <c r="E275" s="1"/>
      <c r="F275" s="1"/>
      <c r="G275" s="1"/>
      <c r="H275" s="1"/>
      <c r="I275" s="1"/>
      <c r="J275" s="1"/>
      <c r="K275" s="1"/>
      <c r="L275" s="1"/>
      <c r="M275" s="1"/>
      <c r="N275" s="1"/>
      <c r="O275" s="1"/>
      <c r="P275" s="1"/>
      <c r="Q275" s="1"/>
    </row>
    <row r="276" spans="1:17" ht="16.5">
      <c r="A276" s="1"/>
      <c r="B276" s="1"/>
      <c r="C276" s="1"/>
      <c r="D276" s="1"/>
      <c r="E276" s="1"/>
      <c r="F276" s="1"/>
      <c r="G276" s="1"/>
      <c r="H276" s="1"/>
      <c r="I276" s="1"/>
      <c r="J276" s="1"/>
      <c r="K276" s="1"/>
      <c r="L276" s="1"/>
      <c r="M276" s="1"/>
      <c r="N276" s="1"/>
      <c r="O276" s="1"/>
      <c r="P276" s="1"/>
      <c r="Q276" s="1"/>
    </row>
    <row r="277" spans="1:17" ht="16.5">
      <c r="A277" s="1"/>
      <c r="B277" s="1"/>
      <c r="C277" s="1"/>
      <c r="D277" s="1"/>
      <c r="E277" s="1"/>
      <c r="F277" s="1"/>
      <c r="G277" s="1"/>
      <c r="H277" s="1"/>
      <c r="I277" s="1"/>
      <c r="J277" s="1"/>
      <c r="K277" s="1"/>
      <c r="L277" s="1"/>
      <c r="M277" s="1"/>
      <c r="N277" s="1"/>
      <c r="O277" s="1"/>
      <c r="P277" s="1"/>
      <c r="Q277" s="1"/>
    </row>
    <row r="278" spans="1:17" ht="16.5">
      <c r="A278" s="1"/>
      <c r="B278" s="1"/>
      <c r="C278" s="1"/>
      <c r="D278" s="1"/>
      <c r="E278" s="1"/>
      <c r="F278" s="1"/>
      <c r="G278" s="1"/>
      <c r="H278" s="1"/>
      <c r="I278" s="1"/>
      <c r="J278" s="1"/>
      <c r="K278" s="1"/>
      <c r="L278" s="1"/>
      <c r="M278" s="1"/>
      <c r="N278" s="1"/>
      <c r="O278" s="1"/>
      <c r="P278" s="1"/>
      <c r="Q278" s="1"/>
    </row>
    <row r="279" spans="1:17" ht="16.5">
      <c r="A279" s="1"/>
      <c r="B279" s="1"/>
      <c r="C279" s="1"/>
      <c r="D279" s="1"/>
      <c r="E279" s="1"/>
      <c r="F279" s="1"/>
      <c r="G279" s="1"/>
      <c r="H279" s="1"/>
      <c r="I279" s="1"/>
      <c r="J279" s="1"/>
      <c r="K279" s="1"/>
      <c r="L279" s="1"/>
      <c r="M279" s="1"/>
      <c r="N279" s="1"/>
      <c r="O279" s="1"/>
      <c r="P279" s="1"/>
      <c r="Q279" s="1"/>
    </row>
    <row r="280" spans="1:17" ht="16.5">
      <c r="A280" s="1"/>
      <c r="B280" s="1"/>
      <c r="C280" s="1"/>
      <c r="D280" s="1"/>
      <c r="E280" s="1"/>
      <c r="F280" s="1"/>
      <c r="G280" s="1"/>
      <c r="H280" s="1"/>
      <c r="I280" s="1"/>
      <c r="J280" s="1"/>
      <c r="K280" s="1"/>
      <c r="L280" s="1"/>
      <c r="M280" s="1"/>
      <c r="N280" s="1"/>
      <c r="O280" s="1"/>
      <c r="P280" s="1"/>
      <c r="Q280" s="1"/>
    </row>
    <row r="281" spans="1:17" ht="16.5">
      <c r="A281" s="1"/>
      <c r="B281" s="1"/>
      <c r="C281" s="1"/>
      <c r="D281" s="1"/>
      <c r="E281" s="1"/>
      <c r="F281" s="1"/>
      <c r="G281" s="1"/>
      <c r="H281" s="1"/>
      <c r="I281" s="1"/>
      <c r="J281" s="1"/>
      <c r="K281" s="1"/>
      <c r="L281" s="1"/>
      <c r="M281" s="1"/>
      <c r="N281" s="1"/>
      <c r="O281" s="1"/>
      <c r="P281" s="1"/>
      <c r="Q281" s="1"/>
    </row>
    <row r="282" spans="1:17" ht="16.5">
      <c r="A282" s="1"/>
      <c r="B282" s="1"/>
      <c r="C282" s="1"/>
      <c r="D282" s="1"/>
      <c r="E282" s="1"/>
      <c r="F282" s="1"/>
      <c r="G282" s="1"/>
      <c r="H282" s="1"/>
      <c r="I282" s="1"/>
      <c r="J282" s="1"/>
      <c r="K282" s="1"/>
      <c r="L282" s="1"/>
      <c r="M282" s="1"/>
      <c r="N282" s="1"/>
      <c r="O282" s="1"/>
      <c r="P282" s="1"/>
      <c r="Q282" s="1"/>
    </row>
    <row r="283" spans="1:17" ht="16.5">
      <c r="A283" s="1"/>
      <c r="B283" s="1"/>
      <c r="C283" s="1"/>
      <c r="D283" s="1"/>
      <c r="E283" s="1"/>
      <c r="F283" s="1"/>
      <c r="G283" s="1"/>
      <c r="H283" s="1"/>
      <c r="I283" s="1"/>
      <c r="J283" s="1"/>
      <c r="K283" s="1"/>
      <c r="L283" s="1"/>
      <c r="M283" s="1"/>
      <c r="N283" s="1"/>
      <c r="O283" s="1"/>
      <c r="P283" s="1"/>
      <c r="Q283" s="1"/>
    </row>
    <row r="284" spans="1:17" ht="16.5">
      <c r="A284" s="1"/>
      <c r="B284" s="1"/>
      <c r="C284" s="1"/>
      <c r="D284" s="1"/>
      <c r="E284" s="1"/>
      <c r="F284" s="1"/>
      <c r="G284" s="1"/>
      <c r="H284" s="1"/>
      <c r="I284" s="1"/>
      <c r="J284" s="1"/>
      <c r="K284" s="1"/>
      <c r="L284" s="1"/>
      <c r="M284" s="1"/>
      <c r="N284" s="1"/>
      <c r="O284" s="1"/>
      <c r="P284" s="1"/>
      <c r="Q284" s="1"/>
    </row>
    <row r="285" spans="1:17" ht="16.5">
      <c r="A285" s="1"/>
      <c r="B285" s="1"/>
      <c r="C285" s="1"/>
      <c r="D285" s="1"/>
      <c r="E285" s="1"/>
      <c r="F285" s="1"/>
      <c r="G285" s="1"/>
      <c r="H285" s="1"/>
      <c r="I285" s="1"/>
      <c r="J285" s="1"/>
      <c r="K285" s="1"/>
      <c r="L285" s="1"/>
      <c r="M285" s="1"/>
      <c r="N285" s="1"/>
      <c r="O285" s="1"/>
      <c r="P285" s="1"/>
      <c r="Q285" s="1"/>
    </row>
    <row r="286" spans="1:17" ht="16.5">
      <c r="A286" s="1"/>
      <c r="B286" s="1"/>
      <c r="C286" s="1"/>
      <c r="D286" s="1"/>
      <c r="E286" s="1"/>
      <c r="F286" s="1"/>
      <c r="G286" s="1"/>
      <c r="H286" s="1"/>
      <c r="I286" s="1"/>
      <c r="J286" s="1"/>
      <c r="K286" s="1"/>
      <c r="L286" s="1"/>
      <c r="M286" s="1"/>
      <c r="N286" s="1"/>
      <c r="O286" s="1"/>
      <c r="P286" s="1"/>
      <c r="Q286" s="1"/>
    </row>
    <row r="287" spans="1:17" ht="16.5">
      <c r="A287" s="1"/>
      <c r="B287" s="1"/>
      <c r="C287" s="1"/>
      <c r="D287" s="1"/>
      <c r="E287" s="1"/>
      <c r="F287" s="1"/>
      <c r="G287" s="1"/>
      <c r="H287" s="1"/>
      <c r="I287" s="1"/>
      <c r="J287" s="1"/>
      <c r="K287" s="1"/>
      <c r="L287" s="1"/>
      <c r="M287" s="1"/>
      <c r="N287" s="1"/>
      <c r="O287" s="1"/>
      <c r="P287" s="1"/>
      <c r="Q287" s="1"/>
    </row>
    <row r="288" spans="1:17" ht="16.5">
      <c r="A288" s="1"/>
      <c r="B288" s="1"/>
      <c r="C288" s="1"/>
      <c r="D288" s="1"/>
      <c r="E288" s="1"/>
      <c r="F288" s="1"/>
      <c r="G288" s="1"/>
      <c r="H288" s="1"/>
      <c r="I288" s="1"/>
      <c r="J288" s="1"/>
      <c r="K288" s="1"/>
      <c r="L288" s="1"/>
      <c r="M288" s="1"/>
      <c r="N288" s="1"/>
      <c r="O288" s="1"/>
      <c r="P288" s="1"/>
      <c r="Q288" s="1"/>
    </row>
    <row r="289" spans="1:17" ht="16.5">
      <c r="A289" s="1"/>
      <c r="B289" s="1"/>
      <c r="C289" s="1"/>
      <c r="D289" s="1"/>
      <c r="E289" s="1"/>
      <c r="F289" s="1"/>
      <c r="G289" s="1"/>
      <c r="H289" s="1"/>
      <c r="I289" s="1"/>
      <c r="J289" s="1"/>
      <c r="K289" s="1"/>
      <c r="L289" s="1"/>
      <c r="M289" s="1"/>
      <c r="N289" s="1"/>
      <c r="O289" s="1"/>
      <c r="P289" s="1"/>
      <c r="Q289" s="1"/>
    </row>
    <row r="290" spans="1:17" ht="16.5">
      <c r="A290" s="1"/>
      <c r="B290" s="1"/>
      <c r="C290" s="1"/>
      <c r="D290" s="1"/>
      <c r="E290" s="1"/>
      <c r="F290" s="1"/>
      <c r="G290" s="1"/>
      <c r="H290" s="1"/>
      <c r="I290" s="1"/>
      <c r="J290" s="1"/>
      <c r="K290" s="1"/>
      <c r="L290" s="1"/>
      <c r="M290" s="1"/>
      <c r="N290" s="1"/>
      <c r="O290" s="1"/>
      <c r="P290" s="1"/>
      <c r="Q290" s="1"/>
    </row>
    <row r="291" spans="1:17" ht="16.5">
      <c r="A291" s="1"/>
      <c r="B291" s="1"/>
      <c r="C291" s="1"/>
      <c r="D291" s="1"/>
      <c r="E291" s="1"/>
      <c r="F291" s="1"/>
      <c r="G291" s="1"/>
      <c r="H291" s="1"/>
      <c r="I291" s="1"/>
      <c r="J291" s="1"/>
      <c r="K291" s="1"/>
      <c r="L291" s="1"/>
      <c r="M291" s="1"/>
      <c r="N291" s="1"/>
      <c r="O291" s="1"/>
      <c r="P291" s="1"/>
      <c r="Q291" s="1"/>
    </row>
    <row r="292" spans="1:17" ht="16.5">
      <c r="A292" s="1"/>
      <c r="B292" s="1"/>
      <c r="C292" s="1"/>
      <c r="D292" s="1"/>
      <c r="E292" s="1"/>
      <c r="F292" s="1"/>
      <c r="G292" s="1"/>
      <c r="H292" s="1"/>
      <c r="I292" s="1"/>
      <c r="J292" s="1"/>
      <c r="K292" s="1"/>
      <c r="L292" s="1"/>
      <c r="M292" s="1"/>
      <c r="N292" s="1"/>
      <c r="O292" s="1"/>
      <c r="P292" s="1"/>
      <c r="Q292" s="1"/>
    </row>
    <row r="293" spans="1:17" ht="16.5">
      <c r="A293" s="1"/>
      <c r="B293" s="1"/>
      <c r="C293" s="1"/>
      <c r="D293" s="1"/>
      <c r="E293" s="1"/>
      <c r="F293" s="1"/>
      <c r="G293" s="1"/>
      <c r="H293" s="1"/>
      <c r="I293" s="1"/>
      <c r="J293" s="1"/>
      <c r="K293" s="1"/>
      <c r="L293" s="1"/>
      <c r="M293" s="1"/>
      <c r="N293" s="1"/>
      <c r="O293" s="1"/>
      <c r="P293" s="1"/>
      <c r="Q293" s="1"/>
    </row>
    <row r="294" spans="1:17" ht="16.5">
      <c r="A294" s="1"/>
      <c r="B294" s="1"/>
      <c r="C294" s="1"/>
      <c r="D294" s="1"/>
      <c r="E294" s="1"/>
      <c r="F294" s="1"/>
      <c r="G294" s="1"/>
      <c r="H294" s="1"/>
      <c r="I294" s="1"/>
      <c r="J294" s="1"/>
      <c r="K294" s="1"/>
      <c r="L294" s="1"/>
      <c r="M294" s="1"/>
      <c r="N294" s="1"/>
      <c r="O294" s="1"/>
      <c r="P294" s="1"/>
      <c r="Q294" s="1"/>
    </row>
    <row r="295" spans="1:17" ht="16.5">
      <c r="A295" s="1"/>
      <c r="B295" s="1"/>
      <c r="C295" s="1"/>
      <c r="D295" s="1"/>
      <c r="E295" s="1"/>
      <c r="F295" s="1"/>
      <c r="G295" s="1"/>
      <c r="H295" s="1"/>
      <c r="I295" s="1"/>
      <c r="J295" s="1"/>
      <c r="K295" s="1"/>
      <c r="L295" s="1"/>
      <c r="M295" s="1"/>
      <c r="N295" s="1"/>
      <c r="O295" s="1"/>
      <c r="P295" s="1"/>
      <c r="Q295" s="1"/>
    </row>
    <row r="296" spans="1:17" ht="16.5">
      <c r="A296" s="1"/>
      <c r="B296" s="1"/>
      <c r="C296" s="1"/>
      <c r="D296" s="1"/>
      <c r="E296" s="1"/>
      <c r="F296" s="1"/>
      <c r="G296" s="1"/>
      <c r="H296" s="1"/>
      <c r="I296" s="1"/>
      <c r="J296" s="1"/>
      <c r="K296" s="1"/>
      <c r="L296" s="1"/>
      <c r="M296" s="1"/>
      <c r="N296" s="1"/>
      <c r="O296" s="1"/>
      <c r="P296" s="1"/>
      <c r="Q296" s="1"/>
    </row>
    <row r="297" spans="1:17" ht="16.5">
      <c r="A297" s="1"/>
      <c r="B297" s="1"/>
      <c r="C297" s="1"/>
      <c r="D297" s="1"/>
      <c r="E297" s="1"/>
      <c r="F297" s="1"/>
      <c r="G297" s="1"/>
      <c r="H297" s="1"/>
      <c r="I297" s="1"/>
      <c r="J297" s="1"/>
      <c r="K297" s="1"/>
      <c r="L297" s="1"/>
      <c r="M297" s="1"/>
      <c r="N297" s="1"/>
      <c r="O297" s="1"/>
      <c r="P297" s="1"/>
      <c r="Q297" s="1"/>
    </row>
    <row r="298" spans="1:17" ht="16.5">
      <c r="A298" s="1"/>
      <c r="B298" s="1"/>
      <c r="C298" s="1"/>
      <c r="D298" s="1"/>
      <c r="E298" s="1"/>
      <c r="F298" s="1"/>
      <c r="G298" s="1"/>
      <c r="H298" s="1"/>
      <c r="I298" s="1"/>
      <c r="J298" s="1"/>
      <c r="K298" s="1"/>
      <c r="L298" s="1"/>
      <c r="M298" s="1"/>
      <c r="N298" s="1"/>
      <c r="O298" s="1"/>
      <c r="P298" s="1"/>
      <c r="Q298" s="1"/>
    </row>
    <row r="299" spans="1:17" ht="16.5">
      <c r="A299" s="1"/>
      <c r="B299" s="1"/>
      <c r="C299" s="1"/>
      <c r="D299" s="1"/>
      <c r="E299" s="1"/>
      <c r="F299" s="1"/>
      <c r="G299" s="1"/>
      <c r="H299" s="1"/>
      <c r="I299" s="1"/>
      <c r="J299" s="1"/>
      <c r="K299" s="1"/>
      <c r="L299" s="1"/>
      <c r="M299" s="1"/>
      <c r="N299" s="1"/>
      <c r="O299" s="1"/>
      <c r="P299" s="1"/>
      <c r="Q299" s="1"/>
    </row>
    <row r="300" spans="1:17" ht="16.5">
      <c r="A300" s="1"/>
      <c r="B300" s="1"/>
      <c r="C300" s="1"/>
      <c r="D300" s="1"/>
      <c r="E300" s="1"/>
      <c r="F300" s="1"/>
      <c r="G300" s="1"/>
      <c r="H300" s="1"/>
      <c r="I300" s="1"/>
      <c r="J300" s="1"/>
      <c r="K300" s="1"/>
      <c r="L300" s="1"/>
      <c r="M300" s="1"/>
      <c r="N300" s="1"/>
      <c r="O300" s="1"/>
      <c r="P300" s="1"/>
      <c r="Q300" s="1"/>
    </row>
    <row r="301" spans="1:17" ht="16.5">
      <c r="A301" s="1"/>
      <c r="B301" s="1"/>
      <c r="C301" s="1"/>
      <c r="D301" s="1"/>
      <c r="E301" s="1"/>
      <c r="F301" s="1"/>
      <c r="G301" s="1"/>
      <c r="H301" s="1"/>
      <c r="I301" s="1"/>
      <c r="J301" s="1"/>
      <c r="K301" s="1"/>
      <c r="L301" s="1"/>
      <c r="M301" s="1"/>
      <c r="N301" s="1"/>
      <c r="O301" s="1"/>
      <c r="P301" s="1"/>
      <c r="Q301" s="1"/>
    </row>
    <row r="302" spans="1:17" ht="16.5">
      <c r="A302" s="1"/>
      <c r="B302" s="1"/>
      <c r="C302" s="1"/>
      <c r="D302" s="1"/>
      <c r="E302" s="1"/>
      <c r="F302" s="1"/>
      <c r="G302" s="1"/>
      <c r="H302" s="1"/>
      <c r="I302" s="1"/>
      <c r="J302" s="1"/>
      <c r="K302" s="1"/>
      <c r="L302" s="1"/>
      <c r="M302" s="1"/>
      <c r="N302" s="1"/>
      <c r="O302" s="1"/>
      <c r="P302" s="1"/>
      <c r="Q302" s="1"/>
    </row>
    <row r="303" spans="1:17" ht="16.5">
      <c r="A303" s="1"/>
      <c r="B303" s="1"/>
      <c r="C303" s="1"/>
      <c r="D303" s="1"/>
      <c r="E303" s="1"/>
      <c r="F303" s="1"/>
      <c r="G303" s="1"/>
      <c r="H303" s="1"/>
      <c r="I303" s="1"/>
      <c r="J303" s="1"/>
      <c r="K303" s="1"/>
      <c r="L303" s="1"/>
      <c r="M303" s="1"/>
      <c r="N303" s="1"/>
      <c r="O303" s="1"/>
      <c r="P303" s="1"/>
      <c r="Q303" s="1"/>
    </row>
    <row r="304" spans="1:17" ht="16.5">
      <c r="A304" s="1"/>
      <c r="B304" s="1"/>
      <c r="C304" s="1"/>
      <c r="D304" s="1"/>
      <c r="E304" s="1"/>
      <c r="F304" s="1"/>
      <c r="G304" s="1"/>
      <c r="H304" s="1"/>
      <c r="I304" s="1"/>
      <c r="J304" s="1"/>
      <c r="K304" s="1"/>
      <c r="L304" s="1"/>
      <c r="M304" s="1"/>
      <c r="N304" s="1"/>
      <c r="O304" s="1"/>
      <c r="P304" s="1"/>
      <c r="Q304" s="1"/>
    </row>
    <row r="305" spans="1:17" ht="16.5">
      <c r="A305" s="1"/>
      <c r="B305" s="1"/>
      <c r="C305" s="1"/>
      <c r="D305" s="1"/>
      <c r="E305" s="1"/>
      <c r="F305" s="1"/>
      <c r="G305" s="1"/>
      <c r="H305" s="1"/>
      <c r="I305" s="1"/>
      <c r="J305" s="1"/>
      <c r="K305" s="1"/>
      <c r="L305" s="1"/>
      <c r="M305" s="1"/>
      <c r="N305" s="1"/>
      <c r="O305" s="1"/>
      <c r="P305" s="1"/>
      <c r="Q305" s="1"/>
    </row>
    <row r="306" spans="1:17" ht="16.5">
      <c r="A306" s="1"/>
      <c r="B306" s="1"/>
      <c r="C306" s="1"/>
      <c r="D306" s="1"/>
      <c r="E306" s="1"/>
      <c r="F306" s="1"/>
      <c r="G306" s="1"/>
      <c r="H306" s="1"/>
      <c r="I306" s="1"/>
      <c r="J306" s="1"/>
      <c r="K306" s="1"/>
      <c r="L306" s="1"/>
      <c r="M306" s="1"/>
      <c r="N306" s="1"/>
      <c r="O306" s="1"/>
      <c r="P306" s="1"/>
      <c r="Q306" s="1"/>
    </row>
    <row r="307" spans="1:17" ht="16.5">
      <c r="A307" s="1"/>
      <c r="B307" s="1"/>
      <c r="C307" s="1"/>
      <c r="D307" s="1"/>
      <c r="E307" s="1"/>
      <c r="F307" s="1"/>
      <c r="G307" s="1"/>
      <c r="H307" s="1"/>
      <c r="I307" s="1"/>
      <c r="J307" s="1"/>
      <c r="K307" s="1"/>
      <c r="L307" s="1"/>
      <c r="M307" s="1"/>
      <c r="N307" s="1"/>
      <c r="O307" s="1"/>
      <c r="P307" s="1"/>
      <c r="Q307" s="1"/>
    </row>
    <row r="308" spans="1:17" ht="16.5">
      <c r="A308" s="1"/>
      <c r="B308" s="1"/>
      <c r="C308" s="1"/>
      <c r="D308" s="1"/>
      <c r="E308" s="1"/>
      <c r="F308" s="1"/>
      <c r="G308" s="1"/>
      <c r="H308" s="1"/>
      <c r="I308" s="1"/>
      <c r="J308" s="1"/>
      <c r="K308" s="1"/>
      <c r="L308" s="1"/>
      <c r="M308" s="1"/>
      <c r="N308" s="1"/>
      <c r="O308" s="1"/>
      <c r="P308" s="1"/>
      <c r="Q308" s="1"/>
    </row>
    <row r="309" spans="1:17" ht="16.5">
      <c r="A309" s="1"/>
      <c r="B309" s="1"/>
      <c r="C309" s="1"/>
      <c r="D309" s="1"/>
      <c r="E309" s="1"/>
      <c r="F309" s="1"/>
      <c r="G309" s="1"/>
      <c r="H309" s="1"/>
      <c r="I309" s="1"/>
      <c r="J309" s="1"/>
      <c r="K309" s="1"/>
      <c r="L309" s="1"/>
      <c r="M309" s="1"/>
      <c r="N309" s="1"/>
      <c r="O309" s="1"/>
      <c r="P309" s="1"/>
      <c r="Q309" s="1"/>
    </row>
    <row r="310" spans="1:17" ht="16.5">
      <c r="A310" s="1"/>
      <c r="B310" s="1"/>
      <c r="C310" s="1"/>
      <c r="D310" s="1"/>
      <c r="E310" s="1"/>
      <c r="F310" s="1"/>
      <c r="G310" s="1"/>
      <c r="H310" s="1"/>
      <c r="I310" s="1"/>
      <c r="J310" s="1"/>
      <c r="K310" s="1"/>
      <c r="L310" s="1"/>
      <c r="M310" s="1"/>
      <c r="N310" s="1"/>
      <c r="O310" s="1"/>
      <c r="P310" s="1"/>
      <c r="Q310" s="1"/>
    </row>
    <row r="311" spans="1:17" ht="16.5">
      <c r="A311" s="1"/>
      <c r="B311" s="1"/>
      <c r="C311" s="1"/>
      <c r="D311" s="1"/>
      <c r="E311" s="1"/>
      <c r="F311" s="1"/>
      <c r="G311" s="1"/>
      <c r="H311" s="1"/>
      <c r="I311" s="1"/>
      <c r="J311" s="1"/>
      <c r="K311" s="1"/>
      <c r="L311" s="1"/>
      <c r="M311" s="1"/>
      <c r="N311" s="1"/>
      <c r="O311" s="1"/>
      <c r="P311" s="1"/>
      <c r="Q311" s="1"/>
    </row>
    <row r="312" spans="1:17" ht="16.5">
      <c r="A312" s="1"/>
      <c r="B312" s="1"/>
      <c r="C312" s="1"/>
      <c r="D312" s="1"/>
      <c r="E312" s="1"/>
      <c r="F312" s="1"/>
      <c r="G312" s="1"/>
      <c r="H312" s="1"/>
      <c r="I312" s="1"/>
      <c r="J312" s="1"/>
      <c r="K312" s="1"/>
      <c r="L312" s="1"/>
      <c r="M312" s="1"/>
      <c r="N312" s="1"/>
      <c r="O312" s="1"/>
      <c r="P312" s="1"/>
      <c r="Q312" s="1"/>
    </row>
    <row r="313" spans="1:17" ht="16.5">
      <c r="A313" s="1"/>
      <c r="B313" s="1"/>
      <c r="C313" s="1"/>
      <c r="D313" s="1"/>
      <c r="E313" s="1"/>
      <c r="F313" s="1"/>
      <c r="G313" s="1"/>
      <c r="H313" s="1"/>
      <c r="I313" s="1"/>
      <c r="J313" s="1"/>
      <c r="K313" s="1"/>
      <c r="L313" s="1"/>
      <c r="M313" s="1"/>
      <c r="N313" s="1"/>
      <c r="O313" s="1"/>
      <c r="P313" s="1"/>
      <c r="Q313" s="1"/>
    </row>
    <row r="314" spans="1:17" ht="16.5">
      <c r="A314" s="1"/>
      <c r="B314" s="1"/>
      <c r="C314" s="1"/>
      <c r="D314" s="1"/>
      <c r="E314" s="1"/>
      <c r="F314" s="1"/>
      <c r="G314" s="1"/>
      <c r="H314" s="1"/>
      <c r="I314" s="1"/>
      <c r="J314" s="1"/>
      <c r="K314" s="1"/>
      <c r="L314" s="1"/>
      <c r="M314" s="1"/>
      <c r="N314" s="1"/>
      <c r="O314" s="1"/>
      <c r="P314" s="1"/>
      <c r="Q314" s="1"/>
    </row>
    <row r="315" spans="1:17" ht="16.5">
      <c r="A315" s="1"/>
      <c r="B315" s="1"/>
      <c r="C315" s="1"/>
      <c r="D315" s="1"/>
      <c r="E315" s="1"/>
      <c r="F315" s="1"/>
      <c r="G315" s="1"/>
      <c r="H315" s="1"/>
      <c r="I315" s="1"/>
      <c r="J315" s="1"/>
      <c r="K315" s="1"/>
      <c r="L315" s="1"/>
      <c r="M315" s="1"/>
      <c r="N315" s="1"/>
      <c r="O315" s="1"/>
      <c r="P315" s="1"/>
      <c r="Q315" s="1"/>
    </row>
    <row r="316" spans="1:17" ht="16.5">
      <c r="A316" s="1"/>
      <c r="B316" s="1"/>
      <c r="C316" s="1"/>
      <c r="D316" s="1"/>
      <c r="E316" s="1"/>
      <c r="F316" s="1"/>
      <c r="G316" s="1"/>
      <c r="H316" s="1"/>
      <c r="I316" s="1"/>
      <c r="J316" s="1"/>
      <c r="K316" s="1"/>
      <c r="L316" s="1"/>
      <c r="M316" s="1"/>
      <c r="N316" s="1"/>
      <c r="O316" s="1"/>
      <c r="P316" s="1"/>
      <c r="Q316" s="1"/>
    </row>
    <row r="317" spans="1:17" ht="16.5">
      <c r="A317" s="1"/>
      <c r="B317" s="1"/>
      <c r="C317" s="1"/>
      <c r="D317" s="1"/>
      <c r="E317" s="1"/>
      <c r="F317" s="1"/>
      <c r="G317" s="1"/>
      <c r="H317" s="1"/>
      <c r="I317" s="1"/>
      <c r="J317" s="1"/>
      <c r="K317" s="1"/>
      <c r="L317" s="1"/>
      <c r="M317" s="1"/>
      <c r="N317" s="1"/>
      <c r="O317" s="1"/>
      <c r="P317" s="1"/>
      <c r="Q317" s="1"/>
    </row>
    <row r="318" spans="1:17" ht="16.5">
      <c r="A318" s="1"/>
      <c r="B318" s="1"/>
      <c r="C318" s="1"/>
      <c r="D318" s="1"/>
      <c r="E318" s="1"/>
      <c r="F318" s="1"/>
      <c r="G318" s="1"/>
      <c r="H318" s="1"/>
      <c r="I318" s="1"/>
      <c r="J318" s="1"/>
      <c r="K318" s="1"/>
      <c r="L318" s="1"/>
      <c r="M318" s="1"/>
      <c r="N318" s="1"/>
      <c r="O318" s="1"/>
      <c r="P318" s="1"/>
      <c r="Q318" s="1"/>
    </row>
    <row r="319" spans="1:17" ht="16.5">
      <c r="A319" s="1"/>
      <c r="B319" s="1"/>
      <c r="C319" s="1"/>
      <c r="D319" s="1"/>
      <c r="E319" s="1"/>
      <c r="F319" s="1"/>
      <c r="G319" s="1"/>
      <c r="H319" s="1"/>
      <c r="I319" s="1"/>
      <c r="J319" s="1"/>
      <c r="K319" s="1"/>
      <c r="L319" s="1"/>
      <c r="M319" s="1"/>
      <c r="N319" s="1"/>
      <c r="O319" s="1"/>
      <c r="P319" s="1"/>
      <c r="Q319" s="1"/>
    </row>
    <row r="320" spans="1:17" ht="16.5">
      <c r="A320" s="1"/>
      <c r="B320" s="1"/>
      <c r="C320" s="1"/>
      <c r="D320" s="1"/>
      <c r="E320" s="1"/>
      <c r="F320" s="1"/>
      <c r="G320" s="1"/>
      <c r="H320" s="1"/>
      <c r="I320" s="1"/>
      <c r="J320" s="1"/>
      <c r="K320" s="1"/>
      <c r="L320" s="1"/>
      <c r="M320" s="1"/>
      <c r="N320" s="1"/>
      <c r="O320" s="1"/>
      <c r="P320" s="1"/>
      <c r="Q320" s="1"/>
    </row>
    <row r="321" spans="1:17" ht="16.5">
      <c r="A321" s="1"/>
      <c r="B321" s="1"/>
      <c r="C321" s="1"/>
      <c r="D321" s="1"/>
      <c r="E321" s="1"/>
      <c r="F321" s="1"/>
      <c r="G321" s="1"/>
      <c r="H321" s="1"/>
      <c r="I321" s="1"/>
      <c r="J321" s="1"/>
      <c r="K321" s="1"/>
      <c r="L321" s="1"/>
      <c r="M321" s="1"/>
      <c r="N321" s="1"/>
      <c r="O321" s="1"/>
      <c r="P321" s="1"/>
      <c r="Q321" s="1"/>
    </row>
    <row r="322" spans="1:17" ht="16.5">
      <c r="A322" s="1"/>
      <c r="B322" s="1"/>
      <c r="C322" s="1"/>
      <c r="D322" s="1"/>
      <c r="E322" s="1"/>
      <c r="F322" s="1"/>
      <c r="G322" s="1"/>
      <c r="H322" s="1"/>
      <c r="I322" s="1"/>
      <c r="J322" s="1"/>
      <c r="K322" s="1"/>
      <c r="L322" s="1"/>
      <c r="M322" s="1"/>
      <c r="N322" s="1"/>
      <c r="O322" s="1"/>
      <c r="P322" s="1"/>
      <c r="Q322" s="1"/>
    </row>
    <row r="323" spans="1:17" ht="16.5">
      <c r="A323" s="1"/>
      <c r="B323" s="1"/>
      <c r="C323" s="1"/>
      <c r="D323" s="1"/>
      <c r="E323" s="1"/>
      <c r="F323" s="1"/>
      <c r="G323" s="1"/>
      <c r="H323" s="1"/>
      <c r="I323" s="1"/>
      <c r="J323" s="1"/>
      <c r="K323" s="1"/>
      <c r="L323" s="1"/>
      <c r="M323" s="1"/>
      <c r="N323" s="1"/>
      <c r="O323" s="1"/>
      <c r="P323" s="1"/>
      <c r="Q323" s="1"/>
    </row>
    <row r="324" spans="1:17" ht="16.5">
      <c r="A324" s="1"/>
      <c r="B324" s="1"/>
      <c r="C324" s="1"/>
      <c r="D324" s="1"/>
      <c r="E324" s="1"/>
      <c r="F324" s="1"/>
      <c r="G324" s="1"/>
      <c r="H324" s="1"/>
      <c r="I324" s="1"/>
      <c r="J324" s="1"/>
      <c r="K324" s="1"/>
      <c r="L324" s="1"/>
      <c r="M324" s="1"/>
      <c r="N324" s="1"/>
      <c r="O324" s="1"/>
      <c r="P324" s="1"/>
      <c r="Q324" s="1"/>
    </row>
    <row r="325" spans="1:17" ht="16.5">
      <c r="A325" s="1"/>
      <c r="B325" s="1"/>
      <c r="C325" s="1"/>
      <c r="D325" s="1"/>
      <c r="E325" s="1"/>
      <c r="F325" s="1"/>
      <c r="G325" s="1"/>
      <c r="H325" s="1"/>
      <c r="I325" s="1"/>
      <c r="J325" s="1"/>
      <c r="K325" s="1"/>
      <c r="L325" s="1"/>
      <c r="M325" s="1"/>
      <c r="N325" s="1"/>
      <c r="O325" s="1"/>
      <c r="P325" s="1"/>
      <c r="Q325" s="1"/>
    </row>
    <row r="326" spans="1:17" ht="16.5">
      <c r="A326" s="1"/>
      <c r="B326" s="1"/>
      <c r="C326" s="1"/>
      <c r="D326" s="1"/>
      <c r="E326" s="1"/>
      <c r="F326" s="1"/>
      <c r="G326" s="1"/>
      <c r="H326" s="1"/>
      <c r="I326" s="1"/>
      <c r="J326" s="1"/>
      <c r="K326" s="1"/>
      <c r="L326" s="1"/>
      <c r="M326" s="1"/>
      <c r="N326" s="1"/>
      <c r="O326" s="1"/>
      <c r="P326" s="1"/>
      <c r="Q326" s="1"/>
    </row>
    <row r="327" spans="1:17" ht="16.5">
      <c r="A327" s="1"/>
      <c r="B327" s="1"/>
      <c r="C327" s="1"/>
      <c r="D327" s="1"/>
      <c r="E327" s="1"/>
      <c r="F327" s="1"/>
      <c r="G327" s="1"/>
      <c r="H327" s="1"/>
      <c r="I327" s="1"/>
      <c r="J327" s="1"/>
      <c r="K327" s="1"/>
      <c r="L327" s="1"/>
      <c r="M327" s="1"/>
      <c r="N327" s="1"/>
      <c r="O327" s="1"/>
      <c r="P327" s="1"/>
      <c r="Q327" s="1"/>
    </row>
    <row r="328" spans="1:17" ht="16.5">
      <c r="A328" s="1"/>
      <c r="B328" s="1"/>
      <c r="C328" s="1"/>
      <c r="D328" s="1"/>
      <c r="E328" s="1"/>
      <c r="F328" s="1"/>
      <c r="G328" s="1"/>
      <c r="H328" s="1"/>
      <c r="I328" s="1"/>
      <c r="J328" s="1"/>
      <c r="K328" s="1"/>
      <c r="L328" s="1"/>
      <c r="M328" s="1"/>
      <c r="N328" s="1"/>
      <c r="O328" s="1"/>
      <c r="P328" s="1"/>
      <c r="Q328" s="1"/>
    </row>
    <row r="329" spans="1:17" ht="16.5">
      <c r="A329" s="1"/>
      <c r="B329" s="1"/>
      <c r="C329" s="1"/>
      <c r="D329" s="1"/>
      <c r="E329" s="1"/>
      <c r="F329" s="1"/>
      <c r="G329" s="1"/>
      <c r="H329" s="1"/>
      <c r="I329" s="1"/>
      <c r="J329" s="1"/>
      <c r="K329" s="1"/>
      <c r="L329" s="1"/>
      <c r="M329" s="1"/>
      <c r="N329" s="1"/>
      <c r="O329" s="1"/>
      <c r="P329" s="1"/>
      <c r="Q329" s="1"/>
    </row>
    <row r="330" spans="1:17" ht="16.5">
      <c r="A330" s="1"/>
      <c r="B330" s="1"/>
      <c r="C330" s="1"/>
      <c r="D330" s="1"/>
      <c r="E330" s="1"/>
      <c r="F330" s="1"/>
      <c r="G330" s="1"/>
      <c r="H330" s="1"/>
      <c r="I330" s="1"/>
      <c r="J330" s="1"/>
      <c r="K330" s="1"/>
      <c r="L330" s="1"/>
      <c r="M330" s="1"/>
      <c r="N330" s="1"/>
      <c r="O330" s="1"/>
      <c r="P330" s="1"/>
      <c r="Q330" s="1"/>
    </row>
    <row r="331" spans="1:17" ht="16.5">
      <c r="A331" s="1"/>
      <c r="B331" s="1"/>
      <c r="C331" s="1"/>
      <c r="D331" s="1"/>
      <c r="E331" s="1"/>
      <c r="F331" s="1"/>
      <c r="G331" s="1"/>
      <c r="H331" s="1"/>
      <c r="I331" s="1"/>
      <c r="J331" s="1"/>
      <c r="K331" s="1"/>
      <c r="L331" s="1"/>
      <c r="M331" s="1"/>
      <c r="N331" s="1"/>
      <c r="O331" s="1"/>
      <c r="P331" s="1"/>
      <c r="Q331" s="1"/>
    </row>
    <row r="332" spans="1:17" ht="16.5">
      <c r="A332" s="1"/>
      <c r="B332" s="1"/>
      <c r="C332" s="1"/>
      <c r="D332" s="1"/>
      <c r="E332" s="1"/>
      <c r="F332" s="1"/>
      <c r="G332" s="1"/>
      <c r="H332" s="1"/>
      <c r="I332" s="1"/>
      <c r="J332" s="1"/>
      <c r="K332" s="1"/>
      <c r="L332" s="1"/>
      <c r="M332" s="1"/>
      <c r="N332" s="1"/>
      <c r="O332" s="1"/>
      <c r="P332" s="1"/>
      <c r="Q332" s="1"/>
    </row>
    <row r="333" spans="1:17" ht="16.5">
      <c r="A333" s="1"/>
      <c r="B333" s="1"/>
      <c r="C333" s="1"/>
      <c r="D333" s="1"/>
      <c r="E333" s="1"/>
      <c r="F333" s="1"/>
      <c r="G333" s="1"/>
      <c r="H333" s="1"/>
      <c r="I333" s="1"/>
      <c r="J333" s="1"/>
      <c r="K333" s="1"/>
      <c r="L333" s="1"/>
      <c r="M333" s="1"/>
      <c r="N333" s="1"/>
      <c r="O333" s="1"/>
      <c r="P333" s="1"/>
      <c r="Q333" s="1"/>
    </row>
    <row r="334" spans="1:17" ht="16.5">
      <c r="A334" s="1"/>
      <c r="B334" s="1"/>
      <c r="C334" s="1"/>
      <c r="D334" s="1"/>
      <c r="E334" s="1"/>
      <c r="F334" s="1"/>
      <c r="G334" s="1"/>
      <c r="H334" s="1"/>
      <c r="I334" s="1"/>
      <c r="J334" s="1"/>
      <c r="K334" s="1"/>
      <c r="L334" s="1"/>
      <c r="M334" s="1"/>
      <c r="N334" s="1"/>
      <c r="O334" s="1"/>
      <c r="P334" s="1"/>
      <c r="Q334" s="1"/>
    </row>
    <row r="335" spans="1:17" ht="16.5">
      <c r="A335" s="1"/>
      <c r="B335" s="1"/>
      <c r="C335" s="1"/>
      <c r="D335" s="1"/>
      <c r="E335" s="1"/>
      <c r="F335" s="1"/>
      <c r="G335" s="1"/>
      <c r="H335" s="1"/>
      <c r="I335" s="1"/>
      <c r="J335" s="1"/>
      <c r="K335" s="1"/>
      <c r="L335" s="1"/>
      <c r="M335" s="1"/>
      <c r="N335" s="1"/>
      <c r="O335" s="1"/>
      <c r="P335" s="1"/>
      <c r="Q335" s="1"/>
    </row>
    <row r="336" spans="1:17" ht="16.5">
      <c r="A336" s="1"/>
      <c r="B336" s="1"/>
      <c r="C336" s="1"/>
      <c r="D336" s="1"/>
      <c r="E336" s="1"/>
      <c r="F336" s="1"/>
      <c r="G336" s="1"/>
      <c r="H336" s="1"/>
      <c r="I336" s="1"/>
      <c r="J336" s="1"/>
      <c r="K336" s="1"/>
      <c r="L336" s="1"/>
      <c r="M336" s="1"/>
      <c r="N336" s="1"/>
      <c r="O336" s="1"/>
      <c r="P336" s="1"/>
      <c r="Q336" s="1"/>
    </row>
    <row r="337" spans="1:17" ht="16.5">
      <c r="A337" s="1"/>
      <c r="B337" s="1"/>
      <c r="C337" s="1"/>
      <c r="D337" s="1"/>
      <c r="E337" s="1"/>
      <c r="F337" s="1"/>
      <c r="G337" s="1"/>
      <c r="H337" s="1"/>
      <c r="I337" s="1"/>
      <c r="J337" s="1"/>
      <c r="K337" s="1"/>
      <c r="L337" s="1"/>
      <c r="M337" s="1"/>
      <c r="N337" s="1"/>
      <c r="O337" s="1"/>
      <c r="P337" s="1"/>
      <c r="Q337" s="1"/>
    </row>
    <row r="338" spans="1:17" ht="16.5">
      <c r="A338" s="1"/>
      <c r="B338" s="1"/>
      <c r="C338" s="1"/>
      <c r="D338" s="1"/>
      <c r="E338" s="1"/>
      <c r="F338" s="1"/>
      <c r="G338" s="1"/>
      <c r="H338" s="1"/>
      <c r="I338" s="1"/>
      <c r="J338" s="1"/>
      <c r="K338" s="1"/>
      <c r="L338" s="1"/>
      <c r="M338" s="1"/>
      <c r="N338" s="1"/>
      <c r="O338" s="1"/>
      <c r="P338" s="1"/>
      <c r="Q338" s="1"/>
    </row>
    <row r="339" spans="1:17" ht="16.5">
      <c r="A339" s="1"/>
      <c r="B339" s="1"/>
      <c r="C339" s="1"/>
      <c r="D339" s="1"/>
      <c r="E339" s="1"/>
      <c r="F339" s="1"/>
      <c r="G339" s="1"/>
      <c r="H339" s="1"/>
      <c r="I339" s="1"/>
      <c r="J339" s="1"/>
      <c r="K339" s="1"/>
      <c r="L339" s="1"/>
      <c r="M339" s="1"/>
      <c r="N339" s="1"/>
      <c r="O339" s="1"/>
      <c r="P339" s="1"/>
      <c r="Q339" s="1"/>
    </row>
    <row r="340" spans="1:17" ht="16.5">
      <c r="A340" s="1"/>
      <c r="B340" s="1"/>
      <c r="C340" s="1"/>
      <c r="D340" s="1"/>
      <c r="E340" s="1"/>
      <c r="F340" s="1"/>
      <c r="G340" s="1"/>
      <c r="H340" s="1"/>
      <c r="I340" s="1"/>
      <c r="J340" s="1"/>
      <c r="K340" s="1"/>
      <c r="L340" s="1"/>
      <c r="M340" s="1"/>
      <c r="N340" s="1"/>
      <c r="O340" s="1"/>
      <c r="P340" s="1"/>
      <c r="Q340" s="1"/>
    </row>
    <row r="341" spans="1:17" ht="16.5">
      <c r="A341" s="1"/>
      <c r="B341" s="1"/>
      <c r="C341" s="1"/>
      <c r="D341" s="1"/>
      <c r="E341" s="1"/>
      <c r="F341" s="1"/>
      <c r="G341" s="1"/>
      <c r="H341" s="1"/>
      <c r="I341" s="1"/>
      <c r="J341" s="1"/>
      <c r="K341" s="1"/>
      <c r="L341" s="1"/>
      <c r="M341" s="1"/>
      <c r="N341" s="1"/>
      <c r="O341" s="1"/>
      <c r="P341" s="1"/>
      <c r="Q341" s="1"/>
    </row>
    <row r="342" spans="1:17" ht="16.5">
      <c r="A342" s="1"/>
      <c r="B342" s="1"/>
      <c r="C342" s="1"/>
      <c r="D342" s="1"/>
      <c r="E342" s="1"/>
      <c r="F342" s="1"/>
      <c r="G342" s="1"/>
      <c r="H342" s="1"/>
      <c r="I342" s="1"/>
      <c r="J342" s="1"/>
      <c r="K342" s="1"/>
      <c r="L342" s="1"/>
      <c r="M342" s="1"/>
      <c r="N342" s="1"/>
      <c r="O342" s="1"/>
      <c r="P342" s="1"/>
      <c r="Q342" s="1"/>
    </row>
    <row r="343" spans="1:17" ht="16.5">
      <c r="A343" s="1"/>
      <c r="B343" s="1"/>
      <c r="C343" s="1"/>
      <c r="D343" s="1"/>
      <c r="E343" s="1"/>
      <c r="F343" s="1"/>
      <c r="G343" s="1"/>
      <c r="H343" s="1"/>
      <c r="I343" s="1"/>
      <c r="J343" s="1"/>
      <c r="K343" s="1"/>
      <c r="L343" s="1"/>
      <c r="M343" s="1"/>
      <c r="N343" s="1"/>
      <c r="O343" s="1"/>
      <c r="P343" s="1"/>
      <c r="Q343" s="1"/>
    </row>
    <row r="344" spans="1:17" ht="16.5">
      <c r="A344" s="1"/>
      <c r="B344" s="1"/>
      <c r="C344" s="1"/>
      <c r="D344" s="1"/>
      <c r="E344" s="1"/>
      <c r="F344" s="1"/>
      <c r="G344" s="1"/>
      <c r="H344" s="1"/>
      <c r="I344" s="1"/>
      <c r="J344" s="1"/>
      <c r="K344" s="1"/>
      <c r="L344" s="1"/>
      <c r="M344" s="1"/>
      <c r="N344" s="1"/>
      <c r="O344" s="1"/>
      <c r="P344" s="1"/>
      <c r="Q344" s="1"/>
    </row>
    <row r="345" spans="1:17" ht="16.5">
      <c r="A345" s="1"/>
      <c r="B345" s="1"/>
      <c r="C345" s="1"/>
      <c r="D345" s="1"/>
      <c r="E345" s="1"/>
      <c r="F345" s="1"/>
      <c r="G345" s="1"/>
      <c r="H345" s="1"/>
      <c r="I345" s="1"/>
      <c r="J345" s="1"/>
      <c r="K345" s="1"/>
      <c r="L345" s="1"/>
      <c r="M345" s="1"/>
      <c r="N345" s="1"/>
      <c r="O345" s="1"/>
      <c r="P345" s="1"/>
      <c r="Q345" s="1"/>
    </row>
    <row r="346" spans="1:17" ht="16.5">
      <c r="A346" s="1"/>
      <c r="B346" s="1"/>
      <c r="C346" s="1"/>
      <c r="D346" s="1"/>
      <c r="E346" s="1"/>
      <c r="F346" s="1"/>
      <c r="G346" s="1"/>
      <c r="H346" s="1"/>
      <c r="I346" s="1"/>
      <c r="J346" s="1"/>
      <c r="K346" s="1"/>
      <c r="L346" s="1"/>
      <c r="M346" s="1"/>
      <c r="N346" s="1"/>
      <c r="O346" s="1"/>
      <c r="P346" s="1"/>
      <c r="Q346" s="1"/>
    </row>
    <row r="347" spans="1:17" ht="16.5">
      <c r="A347" s="1"/>
      <c r="B347" s="1"/>
      <c r="C347" s="1"/>
      <c r="D347" s="1"/>
      <c r="E347" s="1"/>
      <c r="F347" s="1"/>
      <c r="G347" s="1"/>
      <c r="H347" s="1"/>
      <c r="I347" s="1"/>
      <c r="J347" s="1"/>
      <c r="K347" s="1"/>
      <c r="L347" s="1"/>
      <c r="M347" s="1"/>
      <c r="N347" s="1"/>
      <c r="O347" s="1"/>
      <c r="P347" s="1"/>
      <c r="Q347" s="1"/>
    </row>
    <row r="348" spans="1:17" ht="16.5">
      <c r="A348" s="1"/>
      <c r="B348" s="1"/>
      <c r="C348" s="1"/>
      <c r="D348" s="1"/>
      <c r="E348" s="1"/>
      <c r="F348" s="1"/>
      <c r="G348" s="1"/>
      <c r="H348" s="1"/>
      <c r="I348" s="1"/>
      <c r="J348" s="1"/>
      <c r="K348" s="1"/>
      <c r="L348" s="1"/>
      <c r="M348" s="1"/>
      <c r="N348" s="1"/>
      <c r="O348" s="1"/>
      <c r="P348" s="1"/>
      <c r="Q348" s="1"/>
    </row>
    <row r="349" spans="1:17" ht="16.5">
      <c r="A349" s="1"/>
      <c r="B349" s="1"/>
      <c r="C349" s="1"/>
      <c r="D349" s="1"/>
      <c r="E349" s="1"/>
      <c r="F349" s="1"/>
      <c r="G349" s="1"/>
      <c r="H349" s="1"/>
      <c r="I349" s="1"/>
      <c r="J349" s="1"/>
      <c r="K349" s="1"/>
      <c r="L349" s="1"/>
      <c r="M349" s="1"/>
      <c r="N349" s="1"/>
      <c r="O349" s="1"/>
      <c r="P349" s="1"/>
      <c r="Q349" s="1"/>
    </row>
    <row r="350" spans="1:17" ht="16.5">
      <c r="A350" s="1"/>
      <c r="B350" s="1"/>
      <c r="C350" s="1"/>
      <c r="D350" s="1"/>
      <c r="E350" s="1"/>
      <c r="F350" s="1"/>
      <c r="G350" s="1"/>
      <c r="H350" s="1"/>
      <c r="I350" s="1"/>
      <c r="J350" s="1"/>
      <c r="K350" s="1"/>
      <c r="L350" s="1"/>
      <c r="M350" s="1"/>
      <c r="N350" s="1"/>
      <c r="O350" s="1"/>
      <c r="P350" s="1"/>
      <c r="Q350" s="1"/>
    </row>
    <row r="351" spans="1:17" ht="16.5">
      <c r="A351" s="1"/>
      <c r="B351" s="1"/>
      <c r="C351" s="1"/>
      <c r="D351" s="1"/>
      <c r="E351" s="1"/>
      <c r="F351" s="1"/>
      <c r="G351" s="1"/>
      <c r="H351" s="1"/>
      <c r="I351" s="1"/>
      <c r="J351" s="1"/>
      <c r="K351" s="1"/>
      <c r="L351" s="1"/>
      <c r="M351" s="1"/>
      <c r="N351" s="1"/>
      <c r="O351" s="1"/>
      <c r="P351" s="1"/>
      <c r="Q351" s="1"/>
    </row>
    <row r="352" spans="1:17" ht="16.5">
      <c r="A352" s="1"/>
      <c r="B352" s="1"/>
      <c r="C352" s="1"/>
      <c r="D352" s="1"/>
      <c r="E352" s="1"/>
      <c r="F352" s="1"/>
      <c r="G352" s="1"/>
      <c r="H352" s="1"/>
      <c r="I352" s="1"/>
      <c r="J352" s="1"/>
      <c r="K352" s="1"/>
      <c r="L352" s="1"/>
      <c r="M352" s="1"/>
      <c r="N352" s="1"/>
      <c r="O352" s="1"/>
      <c r="P352" s="1"/>
      <c r="Q352" s="1"/>
    </row>
    <row r="353" spans="1:17" ht="16.5">
      <c r="A353" s="1"/>
      <c r="B353" s="1"/>
      <c r="C353" s="1"/>
      <c r="D353" s="1"/>
      <c r="E353" s="1"/>
      <c r="F353" s="1"/>
      <c r="G353" s="1"/>
      <c r="H353" s="1"/>
      <c r="I353" s="1"/>
      <c r="J353" s="1"/>
      <c r="K353" s="1"/>
      <c r="L353" s="1"/>
      <c r="M353" s="1"/>
      <c r="N353" s="1"/>
      <c r="O353" s="1"/>
      <c r="P353" s="1"/>
      <c r="Q353" s="1"/>
    </row>
    <row r="354" spans="1:17" ht="16.5">
      <c r="A354" s="1"/>
      <c r="B354" s="1"/>
      <c r="C354" s="1"/>
      <c r="D354" s="1"/>
      <c r="E354" s="1"/>
      <c r="F354" s="1"/>
      <c r="G354" s="1"/>
      <c r="H354" s="1"/>
      <c r="I354" s="1"/>
      <c r="J354" s="1"/>
      <c r="K354" s="1"/>
      <c r="L354" s="1"/>
      <c r="M354" s="1"/>
      <c r="N354" s="1"/>
      <c r="O354" s="1"/>
      <c r="P354" s="1"/>
      <c r="Q354" s="1"/>
    </row>
    <row r="355" spans="1:17" ht="16.5">
      <c r="A355" s="1"/>
      <c r="B355" s="1"/>
      <c r="C355" s="1"/>
      <c r="D355" s="1"/>
      <c r="E355" s="1"/>
      <c r="F355" s="1"/>
      <c r="G355" s="1"/>
      <c r="H355" s="1"/>
      <c r="I355" s="1"/>
      <c r="J355" s="1"/>
      <c r="K355" s="1"/>
      <c r="L355" s="1"/>
      <c r="M355" s="1"/>
      <c r="N355" s="1"/>
      <c r="O355" s="1"/>
      <c r="P355" s="1"/>
      <c r="Q355" s="1"/>
    </row>
    <row r="356" spans="1:17" ht="16.5">
      <c r="A356" s="1"/>
      <c r="B356" s="1"/>
      <c r="C356" s="1"/>
      <c r="D356" s="1"/>
      <c r="E356" s="1"/>
      <c r="F356" s="1"/>
      <c r="G356" s="1"/>
      <c r="H356" s="1"/>
      <c r="I356" s="1"/>
      <c r="J356" s="1"/>
      <c r="K356" s="1"/>
      <c r="L356" s="1"/>
      <c r="M356" s="1"/>
      <c r="N356" s="1"/>
      <c r="O356" s="1"/>
      <c r="P356" s="1"/>
      <c r="Q356" s="1"/>
    </row>
    <row r="357" spans="1:17" ht="16.5">
      <c r="A357" s="1"/>
      <c r="B357" s="1"/>
      <c r="C357" s="1"/>
      <c r="D357" s="1"/>
      <c r="E357" s="1"/>
      <c r="F357" s="1"/>
      <c r="G357" s="1"/>
      <c r="H357" s="1"/>
      <c r="I357" s="1"/>
      <c r="J357" s="1"/>
      <c r="K357" s="1"/>
      <c r="L357" s="1"/>
      <c r="M357" s="1"/>
      <c r="N357" s="1"/>
      <c r="O357" s="1"/>
      <c r="P357" s="1"/>
      <c r="Q357" s="1"/>
    </row>
    <row r="358" spans="1:17" ht="16.5">
      <c r="A358" s="1"/>
      <c r="B358" s="1"/>
      <c r="C358" s="1"/>
      <c r="D358" s="1"/>
      <c r="E358" s="1"/>
      <c r="F358" s="1"/>
      <c r="G358" s="1"/>
      <c r="H358" s="1"/>
      <c r="I358" s="1"/>
      <c r="J358" s="1"/>
      <c r="K358" s="1"/>
      <c r="L358" s="1"/>
      <c r="M358" s="1"/>
      <c r="N358" s="1"/>
      <c r="O358" s="1"/>
      <c r="P358" s="1"/>
      <c r="Q358" s="1"/>
    </row>
    <row r="359" spans="1:17" ht="16.5">
      <c r="A359" s="1"/>
      <c r="B359" s="1"/>
      <c r="C359" s="1"/>
      <c r="D359" s="1"/>
      <c r="E359" s="1"/>
      <c r="F359" s="1"/>
      <c r="G359" s="1"/>
      <c r="H359" s="1"/>
      <c r="I359" s="1"/>
      <c r="J359" s="1"/>
      <c r="K359" s="1"/>
      <c r="L359" s="1"/>
      <c r="M359" s="1"/>
      <c r="N359" s="1"/>
      <c r="O359" s="1"/>
      <c r="P359" s="1"/>
      <c r="Q359" s="1"/>
    </row>
    <row r="360" spans="1:17" ht="16.5">
      <c r="A360" s="1"/>
      <c r="B360" s="1"/>
      <c r="C360" s="1"/>
      <c r="D360" s="1"/>
      <c r="E360" s="1"/>
      <c r="F360" s="1"/>
      <c r="G360" s="1"/>
      <c r="H360" s="1"/>
      <c r="I360" s="1"/>
      <c r="J360" s="1"/>
      <c r="K360" s="1"/>
      <c r="L360" s="1"/>
      <c r="M360" s="1"/>
      <c r="N360" s="1"/>
      <c r="O360" s="1"/>
      <c r="P360" s="1"/>
      <c r="Q360" s="1"/>
    </row>
    <row r="361" spans="1:17" ht="16.5">
      <c r="A361" s="1"/>
      <c r="B361" s="1"/>
      <c r="C361" s="1"/>
      <c r="D361" s="1"/>
      <c r="E361" s="1"/>
      <c r="F361" s="1"/>
      <c r="G361" s="1"/>
      <c r="H361" s="1"/>
      <c r="I361" s="1"/>
      <c r="J361" s="1"/>
      <c r="K361" s="1"/>
      <c r="L361" s="1"/>
      <c r="M361" s="1"/>
      <c r="N361" s="1"/>
      <c r="O361" s="1"/>
      <c r="P361" s="1"/>
      <c r="Q361" s="1"/>
    </row>
    <row r="362" spans="1:17" ht="16.5">
      <c r="A362" s="1"/>
      <c r="B362" s="1"/>
      <c r="C362" s="1"/>
      <c r="D362" s="1"/>
      <c r="E362" s="1"/>
      <c r="F362" s="1"/>
      <c r="G362" s="1"/>
      <c r="H362" s="1"/>
      <c r="I362" s="1"/>
      <c r="J362" s="1"/>
      <c r="K362" s="1"/>
      <c r="L362" s="1"/>
      <c r="M362" s="1"/>
      <c r="N362" s="1"/>
      <c r="O362" s="1"/>
      <c r="P362" s="1"/>
      <c r="Q362" s="1"/>
    </row>
    <row r="363" spans="1:17" ht="16.5">
      <c r="A363" s="1"/>
      <c r="B363" s="1"/>
      <c r="C363" s="1"/>
      <c r="D363" s="1"/>
      <c r="E363" s="1"/>
      <c r="F363" s="1"/>
      <c r="G363" s="1"/>
      <c r="H363" s="1"/>
      <c r="I363" s="1"/>
      <c r="J363" s="1"/>
      <c r="K363" s="1"/>
      <c r="L363" s="1"/>
      <c r="M363" s="1"/>
      <c r="N363" s="1"/>
      <c r="O363" s="1"/>
      <c r="P363" s="1"/>
      <c r="Q363" s="1"/>
    </row>
    <row r="364" spans="1:17" ht="16.5">
      <c r="A364" s="1"/>
      <c r="B364" s="1"/>
      <c r="C364" s="1"/>
      <c r="D364" s="1"/>
      <c r="E364" s="1"/>
      <c r="F364" s="1"/>
      <c r="G364" s="1"/>
      <c r="H364" s="1"/>
      <c r="I364" s="1"/>
      <c r="J364" s="1"/>
      <c r="K364" s="1"/>
      <c r="L364" s="1"/>
      <c r="M364" s="1"/>
      <c r="N364" s="1"/>
      <c r="O364" s="1"/>
      <c r="P364" s="1"/>
      <c r="Q364" s="1"/>
    </row>
    <row r="365" spans="1:17" ht="16.5">
      <c r="A365" s="1"/>
      <c r="B365" s="1"/>
      <c r="C365" s="1"/>
      <c r="D365" s="1"/>
      <c r="E365" s="1"/>
      <c r="F365" s="1"/>
      <c r="G365" s="1"/>
      <c r="H365" s="1"/>
      <c r="I365" s="1"/>
      <c r="J365" s="1"/>
      <c r="K365" s="1"/>
      <c r="L365" s="1"/>
      <c r="M365" s="1"/>
      <c r="N365" s="1"/>
      <c r="O365" s="1"/>
      <c r="P365" s="1"/>
      <c r="Q365" s="1"/>
    </row>
    <row r="366" spans="1:17" ht="16.5">
      <c r="A366" s="1"/>
      <c r="B366" s="1"/>
      <c r="C366" s="1"/>
      <c r="D366" s="1"/>
      <c r="E366" s="1"/>
      <c r="F366" s="1"/>
      <c r="G366" s="1"/>
      <c r="H366" s="1"/>
      <c r="I366" s="1"/>
      <c r="J366" s="1"/>
      <c r="K366" s="1"/>
      <c r="L366" s="1"/>
      <c r="M366" s="1"/>
      <c r="N366" s="1"/>
      <c r="O366" s="1"/>
      <c r="P366" s="1"/>
      <c r="Q366" s="1"/>
    </row>
    <row r="367" spans="1:17" ht="16.5">
      <c r="A367" s="1"/>
      <c r="B367" s="1"/>
      <c r="C367" s="1"/>
      <c r="D367" s="1"/>
      <c r="E367" s="1"/>
      <c r="F367" s="1"/>
      <c r="G367" s="1"/>
      <c r="H367" s="1"/>
      <c r="I367" s="1"/>
      <c r="J367" s="1"/>
      <c r="K367" s="1"/>
      <c r="L367" s="1"/>
      <c r="M367" s="1"/>
      <c r="N367" s="1"/>
      <c r="O367" s="1"/>
      <c r="P367" s="1"/>
      <c r="Q367" s="1"/>
    </row>
    <row r="368" spans="1:17" ht="16.5">
      <c r="A368" s="1"/>
      <c r="B368" s="1"/>
      <c r="C368" s="1"/>
      <c r="D368" s="1"/>
      <c r="E368" s="1"/>
      <c r="F368" s="1"/>
      <c r="G368" s="1"/>
      <c r="H368" s="1"/>
      <c r="I368" s="1"/>
      <c r="J368" s="1"/>
      <c r="K368" s="1"/>
      <c r="L368" s="1"/>
      <c r="M368" s="1"/>
      <c r="N368" s="1"/>
      <c r="O368" s="1"/>
      <c r="P368" s="1"/>
      <c r="Q368" s="1"/>
    </row>
    <row r="369" spans="1:17" ht="16.5">
      <c r="A369" s="1"/>
      <c r="B369" s="1"/>
      <c r="C369" s="1"/>
      <c r="D369" s="1"/>
      <c r="E369" s="1"/>
      <c r="F369" s="1"/>
      <c r="G369" s="1"/>
      <c r="H369" s="1"/>
      <c r="I369" s="1"/>
      <c r="J369" s="1"/>
      <c r="K369" s="1"/>
      <c r="L369" s="1"/>
      <c r="M369" s="1"/>
      <c r="N369" s="1"/>
      <c r="O369" s="1"/>
      <c r="P369" s="1"/>
      <c r="Q369" s="1"/>
    </row>
    <row r="370" spans="1:17" ht="16.5">
      <c r="A370" s="1"/>
      <c r="B370" s="1"/>
      <c r="C370" s="1"/>
      <c r="D370" s="1"/>
      <c r="E370" s="1"/>
      <c r="F370" s="1"/>
      <c r="G370" s="1"/>
      <c r="H370" s="1"/>
      <c r="I370" s="1"/>
      <c r="J370" s="1"/>
      <c r="K370" s="1"/>
      <c r="L370" s="1"/>
      <c r="M370" s="1"/>
      <c r="N370" s="1"/>
      <c r="O370" s="1"/>
      <c r="P370" s="1"/>
      <c r="Q370" s="1"/>
    </row>
    <row r="371" spans="1:17" ht="16.5">
      <c r="A371" s="1"/>
      <c r="B371" s="1"/>
      <c r="C371" s="1"/>
      <c r="D371" s="1"/>
      <c r="E371" s="1"/>
      <c r="F371" s="1"/>
      <c r="G371" s="1"/>
      <c r="H371" s="1"/>
      <c r="I371" s="1"/>
      <c r="J371" s="1"/>
      <c r="K371" s="1"/>
      <c r="L371" s="1"/>
      <c r="M371" s="1"/>
      <c r="N371" s="1"/>
      <c r="O371" s="1"/>
      <c r="P371" s="1"/>
      <c r="Q371" s="1"/>
    </row>
    <row r="372" spans="1:17" ht="16.5">
      <c r="A372" s="1"/>
      <c r="B372" s="1"/>
      <c r="C372" s="1"/>
      <c r="D372" s="1"/>
      <c r="E372" s="1"/>
      <c r="F372" s="1"/>
      <c r="G372" s="1"/>
      <c r="H372" s="1"/>
      <c r="I372" s="1"/>
      <c r="J372" s="1"/>
      <c r="K372" s="1"/>
      <c r="L372" s="1"/>
      <c r="M372" s="1"/>
      <c r="N372" s="1"/>
      <c r="O372" s="1"/>
      <c r="P372" s="1"/>
      <c r="Q372" s="1"/>
    </row>
    <row r="373" spans="1:17" ht="16.5">
      <c r="A373" s="1"/>
      <c r="B373" s="1"/>
      <c r="C373" s="1"/>
      <c r="D373" s="1"/>
      <c r="E373" s="1"/>
      <c r="F373" s="1"/>
      <c r="G373" s="1"/>
      <c r="H373" s="1"/>
      <c r="I373" s="1"/>
      <c r="J373" s="1"/>
      <c r="K373" s="1"/>
      <c r="L373" s="1"/>
      <c r="M373" s="1"/>
      <c r="N373" s="1"/>
      <c r="O373" s="1"/>
      <c r="P373" s="1"/>
      <c r="Q373" s="1"/>
    </row>
    <row r="374" spans="1:17" ht="16.5">
      <c r="A374" s="1"/>
      <c r="B374" s="1"/>
      <c r="C374" s="1"/>
      <c r="D374" s="1"/>
      <c r="E374" s="1"/>
      <c r="F374" s="1"/>
      <c r="G374" s="1"/>
      <c r="H374" s="1"/>
      <c r="I374" s="1"/>
      <c r="J374" s="1"/>
      <c r="K374" s="1"/>
      <c r="L374" s="1"/>
      <c r="M374" s="1"/>
      <c r="N374" s="1"/>
      <c r="O374" s="1"/>
      <c r="P374" s="1"/>
      <c r="Q374" s="1"/>
    </row>
    <row r="375" spans="1:17" ht="16.5">
      <c r="A375" s="1"/>
      <c r="B375" s="1"/>
      <c r="C375" s="1"/>
      <c r="D375" s="1"/>
      <c r="E375" s="1"/>
      <c r="F375" s="1"/>
      <c r="G375" s="1"/>
      <c r="H375" s="1"/>
      <c r="I375" s="1"/>
      <c r="J375" s="1"/>
      <c r="K375" s="1"/>
      <c r="L375" s="1"/>
      <c r="M375" s="1"/>
      <c r="N375" s="1"/>
      <c r="O375" s="1"/>
      <c r="P375" s="1"/>
      <c r="Q375" s="1"/>
    </row>
    <row r="376" spans="1:17" ht="16.5">
      <c r="A376" s="1"/>
      <c r="B376" s="1"/>
      <c r="C376" s="1"/>
      <c r="D376" s="1"/>
      <c r="E376" s="1"/>
      <c r="F376" s="1"/>
      <c r="G376" s="1"/>
      <c r="H376" s="1"/>
      <c r="I376" s="1"/>
      <c r="J376" s="1"/>
      <c r="K376" s="1"/>
      <c r="L376" s="1"/>
      <c r="M376" s="1"/>
      <c r="N376" s="1"/>
      <c r="O376" s="1"/>
      <c r="P376" s="1"/>
      <c r="Q376" s="1"/>
    </row>
    <row r="377" spans="1:17" ht="16.5">
      <c r="A377" s="1"/>
      <c r="B377" s="1"/>
      <c r="C377" s="1"/>
      <c r="D377" s="1"/>
      <c r="E377" s="1"/>
      <c r="F377" s="1"/>
      <c r="G377" s="1"/>
      <c r="H377" s="1"/>
      <c r="I377" s="1"/>
      <c r="J377" s="1"/>
      <c r="K377" s="1"/>
      <c r="L377" s="1"/>
      <c r="M377" s="1"/>
      <c r="N377" s="1"/>
      <c r="O377" s="1"/>
      <c r="P377" s="1"/>
      <c r="Q377" s="1"/>
    </row>
    <row r="378" spans="1:17" ht="16.5">
      <c r="A378" s="1"/>
      <c r="B378" s="1"/>
      <c r="C378" s="1"/>
      <c r="D378" s="1"/>
      <c r="E378" s="1"/>
      <c r="F378" s="1"/>
      <c r="G378" s="1"/>
      <c r="H378" s="1"/>
      <c r="I378" s="1"/>
      <c r="J378" s="1"/>
      <c r="K378" s="1"/>
      <c r="L378" s="1"/>
      <c r="M378" s="1"/>
      <c r="N378" s="1"/>
      <c r="O378" s="1"/>
      <c r="P378" s="1"/>
      <c r="Q378" s="1"/>
    </row>
    <row r="379" spans="1:17" ht="16.5">
      <c r="A379" s="1"/>
      <c r="B379" s="1"/>
      <c r="C379" s="1"/>
      <c r="D379" s="1"/>
      <c r="E379" s="1"/>
      <c r="F379" s="1"/>
      <c r="G379" s="1"/>
      <c r="H379" s="1"/>
      <c r="I379" s="1"/>
      <c r="J379" s="1"/>
      <c r="K379" s="1"/>
      <c r="L379" s="1"/>
      <c r="M379" s="1"/>
      <c r="N379" s="1"/>
      <c r="O379" s="1"/>
      <c r="P379" s="1"/>
      <c r="Q379" s="1"/>
    </row>
    <row r="380" spans="1:17" ht="16.5">
      <c r="A380" s="1"/>
      <c r="B380" s="1"/>
      <c r="C380" s="1"/>
      <c r="D380" s="1"/>
      <c r="E380" s="1"/>
      <c r="F380" s="1"/>
      <c r="G380" s="1"/>
      <c r="H380" s="1"/>
      <c r="I380" s="1"/>
      <c r="J380" s="1"/>
      <c r="K380" s="1"/>
      <c r="L380" s="1"/>
      <c r="M380" s="1"/>
      <c r="N380" s="1"/>
      <c r="O380" s="1"/>
      <c r="P380" s="1"/>
      <c r="Q380" s="1"/>
    </row>
    <row r="381" spans="1:17" ht="16.5">
      <c r="A381" s="1"/>
      <c r="B381" s="1"/>
      <c r="C381" s="1"/>
      <c r="D381" s="1"/>
      <c r="E381" s="1"/>
      <c r="F381" s="1"/>
      <c r="G381" s="1"/>
      <c r="H381" s="1"/>
      <c r="I381" s="1"/>
      <c r="J381" s="1"/>
      <c r="K381" s="1"/>
      <c r="L381" s="1"/>
      <c r="M381" s="1"/>
      <c r="N381" s="1"/>
      <c r="O381" s="1"/>
      <c r="P381" s="1"/>
      <c r="Q381" s="1"/>
    </row>
    <row r="382" spans="1:17" ht="16.5">
      <c r="A382" s="1"/>
      <c r="B382" s="1"/>
      <c r="C382" s="1"/>
      <c r="D382" s="1"/>
      <c r="E382" s="1"/>
      <c r="F382" s="1"/>
      <c r="G382" s="1"/>
      <c r="H382" s="1"/>
      <c r="I382" s="1"/>
      <c r="J382" s="1"/>
      <c r="K382" s="1"/>
      <c r="L382" s="1"/>
      <c r="M382" s="1"/>
      <c r="N382" s="1"/>
      <c r="O382" s="1"/>
      <c r="P382" s="1"/>
      <c r="Q382" s="1"/>
    </row>
    <row r="383" spans="1:17" ht="16.5">
      <c r="A383" s="1"/>
      <c r="B383" s="1"/>
      <c r="C383" s="1"/>
      <c r="D383" s="1"/>
      <c r="E383" s="1"/>
      <c r="F383" s="1"/>
      <c r="G383" s="1"/>
      <c r="H383" s="1"/>
      <c r="I383" s="1"/>
      <c r="J383" s="1"/>
      <c r="K383" s="1"/>
      <c r="L383" s="1"/>
      <c r="M383" s="1"/>
      <c r="N383" s="1"/>
      <c r="O383" s="1"/>
      <c r="P383" s="1"/>
      <c r="Q383" s="1"/>
    </row>
    <row r="384" spans="1:17" ht="16.5">
      <c r="A384" s="1"/>
      <c r="B384" s="1"/>
      <c r="C384" s="1"/>
      <c r="D384" s="1"/>
      <c r="E384" s="1"/>
      <c r="F384" s="1"/>
      <c r="G384" s="1"/>
      <c r="H384" s="1"/>
      <c r="I384" s="1"/>
      <c r="J384" s="1"/>
      <c r="K384" s="1"/>
      <c r="L384" s="1"/>
      <c r="M384" s="1"/>
      <c r="N384" s="1"/>
      <c r="O384" s="1"/>
      <c r="P384" s="1"/>
      <c r="Q384" s="1"/>
    </row>
    <row r="385" spans="1:17" ht="16.5">
      <c r="A385" s="1"/>
      <c r="B385" s="1"/>
      <c r="C385" s="1"/>
      <c r="D385" s="1"/>
      <c r="E385" s="1"/>
      <c r="F385" s="1"/>
      <c r="G385" s="1"/>
      <c r="H385" s="1"/>
      <c r="I385" s="1"/>
      <c r="J385" s="1"/>
      <c r="K385" s="1"/>
      <c r="L385" s="1"/>
      <c r="M385" s="1"/>
      <c r="N385" s="1"/>
      <c r="O385" s="1"/>
      <c r="P385" s="1"/>
      <c r="Q385" s="1"/>
    </row>
    <row r="386" spans="1:17" ht="16.5">
      <c r="A386" s="1"/>
      <c r="B386" s="1"/>
      <c r="C386" s="1"/>
      <c r="D386" s="1"/>
      <c r="E386" s="1"/>
      <c r="F386" s="1"/>
      <c r="G386" s="1"/>
      <c r="H386" s="1"/>
      <c r="I386" s="1"/>
      <c r="J386" s="1"/>
      <c r="K386" s="1"/>
      <c r="L386" s="1"/>
      <c r="M386" s="1"/>
      <c r="N386" s="1"/>
      <c r="O386" s="1"/>
      <c r="P386" s="1"/>
      <c r="Q386" s="1"/>
    </row>
    <row r="387" spans="1:17" ht="16.5">
      <c r="A387" s="1"/>
      <c r="B387" s="1"/>
      <c r="C387" s="1"/>
      <c r="D387" s="1"/>
      <c r="E387" s="1"/>
      <c r="F387" s="1"/>
      <c r="G387" s="1"/>
      <c r="H387" s="1"/>
      <c r="I387" s="1"/>
      <c r="J387" s="1"/>
      <c r="K387" s="1"/>
      <c r="L387" s="1"/>
      <c r="M387" s="1"/>
      <c r="N387" s="1"/>
      <c r="O387" s="1"/>
      <c r="P387" s="1"/>
      <c r="Q387" s="1"/>
    </row>
    <row r="388" spans="1:17" ht="16.5">
      <c r="A388" s="1"/>
      <c r="B388" s="1"/>
      <c r="C388" s="1"/>
      <c r="D388" s="1"/>
      <c r="E388" s="1"/>
      <c r="F388" s="1"/>
      <c r="G388" s="1"/>
      <c r="H388" s="1"/>
      <c r="I388" s="1"/>
      <c r="J388" s="1"/>
      <c r="K388" s="1"/>
      <c r="L388" s="1"/>
      <c r="M388" s="1"/>
      <c r="N388" s="1"/>
      <c r="O388" s="1"/>
      <c r="P388" s="1"/>
      <c r="Q388" s="1"/>
    </row>
    <row r="389" spans="1:17" ht="16.5">
      <c r="A389" s="1"/>
      <c r="B389" s="1"/>
      <c r="C389" s="1"/>
      <c r="D389" s="1"/>
      <c r="E389" s="1"/>
      <c r="F389" s="1"/>
      <c r="G389" s="1"/>
      <c r="H389" s="1"/>
      <c r="I389" s="1"/>
      <c r="J389" s="1"/>
      <c r="K389" s="1"/>
      <c r="L389" s="1"/>
      <c r="M389" s="1"/>
      <c r="N389" s="1"/>
      <c r="O389" s="1"/>
      <c r="P389" s="1"/>
      <c r="Q389" s="1"/>
    </row>
    <row r="390" spans="1:17" ht="16.5">
      <c r="A390" s="1"/>
      <c r="B390" s="1"/>
      <c r="C390" s="1"/>
      <c r="D390" s="1"/>
      <c r="E390" s="1"/>
      <c r="F390" s="1"/>
      <c r="G390" s="1"/>
      <c r="H390" s="1"/>
      <c r="I390" s="1"/>
      <c r="J390" s="1"/>
      <c r="K390" s="1"/>
      <c r="L390" s="1"/>
      <c r="M390" s="1"/>
      <c r="N390" s="1"/>
      <c r="O390" s="1"/>
      <c r="P390" s="1"/>
      <c r="Q390" s="1"/>
    </row>
    <row r="391" spans="1:17" ht="16.5">
      <c r="A391" s="1"/>
      <c r="B391" s="1"/>
      <c r="C391" s="1"/>
      <c r="D391" s="1"/>
      <c r="E391" s="1"/>
      <c r="F391" s="1"/>
      <c r="G391" s="1"/>
      <c r="H391" s="1"/>
      <c r="I391" s="1"/>
      <c r="J391" s="1"/>
      <c r="K391" s="1"/>
      <c r="L391" s="1"/>
      <c r="M391" s="1"/>
      <c r="N391" s="1"/>
      <c r="O391" s="1"/>
      <c r="P391" s="1"/>
      <c r="Q391" s="1"/>
    </row>
    <row r="392" spans="1:17" ht="16.5">
      <c r="A392" s="1"/>
      <c r="B392" s="1"/>
      <c r="C392" s="1"/>
      <c r="D392" s="1"/>
      <c r="E392" s="1"/>
      <c r="F392" s="1"/>
      <c r="G392" s="1"/>
      <c r="H392" s="1"/>
      <c r="I392" s="1"/>
      <c r="J392" s="1"/>
      <c r="K392" s="1"/>
      <c r="L392" s="1"/>
      <c r="M392" s="1"/>
      <c r="N392" s="1"/>
      <c r="O392" s="1"/>
      <c r="P392" s="1"/>
      <c r="Q392" s="1"/>
    </row>
    <row r="393" spans="1:17" ht="16.5">
      <c r="A393" s="1"/>
      <c r="B393" s="1"/>
      <c r="C393" s="1"/>
      <c r="D393" s="1"/>
      <c r="E393" s="1"/>
      <c r="F393" s="1"/>
      <c r="G393" s="1"/>
      <c r="H393" s="1"/>
      <c r="I393" s="1"/>
      <c r="J393" s="1"/>
      <c r="K393" s="1"/>
      <c r="L393" s="1"/>
      <c r="M393" s="1"/>
      <c r="N393" s="1"/>
      <c r="O393" s="1"/>
      <c r="P393" s="1"/>
      <c r="Q393" s="1"/>
    </row>
    <row r="394" spans="1:17" ht="16.5">
      <c r="A394" s="1"/>
      <c r="B394" s="1"/>
      <c r="C394" s="1"/>
      <c r="D394" s="1"/>
      <c r="E394" s="1"/>
      <c r="F394" s="1"/>
      <c r="G394" s="1"/>
      <c r="H394" s="1"/>
      <c r="I394" s="1"/>
      <c r="J394" s="1"/>
      <c r="K394" s="1"/>
      <c r="L394" s="1"/>
      <c r="M394" s="1"/>
      <c r="N394" s="1"/>
      <c r="O394" s="1"/>
      <c r="P394" s="1"/>
      <c r="Q394" s="1"/>
    </row>
    <row r="395" spans="1:17" ht="16.5">
      <c r="A395" s="1"/>
      <c r="B395" s="1"/>
      <c r="C395" s="1"/>
      <c r="D395" s="1"/>
      <c r="E395" s="1"/>
      <c r="F395" s="1"/>
      <c r="G395" s="1"/>
      <c r="H395" s="1"/>
      <c r="I395" s="1"/>
      <c r="J395" s="1"/>
      <c r="K395" s="1"/>
      <c r="L395" s="1"/>
      <c r="M395" s="1"/>
      <c r="N395" s="1"/>
      <c r="O395" s="1"/>
      <c r="P395" s="1"/>
      <c r="Q395" s="1"/>
    </row>
    <row r="396" spans="1:17" ht="16.5">
      <c r="A396" s="1"/>
      <c r="B396" s="1"/>
      <c r="C396" s="1"/>
      <c r="D396" s="1"/>
      <c r="E396" s="1"/>
      <c r="F396" s="1"/>
      <c r="G396" s="1"/>
      <c r="H396" s="1"/>
      <c r="I396" s="1"/>
      <c r="J396" s="1"/>
      <c r="K396" s="1"/>
      <c r="L396" s="1"/>
      <c r="M396" s="1"/>
      <c r="N396" s="1"/>
      <c r="O396" s="1"/>
      <c r="P396" s="1"/>
      <c r="Q396" s="1"/>
    </row>
    <row r="397" spans="1:17" ht="16.5">
      <c r="A397" s="1"/>
      <c r="B397" s="1"/>
      <c r="C397" s="1"/>
      <c r="D397" s="1"/>
      <c r="E397" s="1"/>
      <c r="F397" s="1"/>
      <c r="G397" s="1"/>
      <c r="H397" s="1"/>
      <c r="I397" s="1"/>
      <c r="J397" s="1"/>
      <c r="K397" s="1"/>
      <c r="L397" s="1"/>
      <c r="M397" s="1"/>
      <c r="N397" s="1"/>
      <c r="O397" s="1"/>
      <c r="P397" s="1"/>
      <c r="Q397" s="1"/>
    </row>
    <row r="398" spans="1:17" ht="16.5">
      <c r="A398" s="1"/>
      <c r="B398" s="1"/>
      <c r="C398" s="1"/>
      <c r="D398" s="1"/>
      <c r="E398" s="1"/>
      <c r="F398" s="1"/>
      <c r="G398" s="1"/>
      <c r="H398" s="1"/>
      <c r="I398" s="1"/>
      <c r="J398" s="1"/>
      <c r="K398" s="1"/>
      <c r="L398" s="1"/>
      <c r="M398" s="1"/>
      <c r="N398" s="1"/>
      <c r="O398" s="1"/>
      <c r="P398" s="1"/>
      <c r="Q398" s="1"/>
    </row>
    <row r="399" spans="1:17" ht="16.5">
      <c r="A399" s="1"/>
      <c r="B399" s="1"/>
      <c r="C399" s="1"/>
      <c r="D399" s="1"/>
      <c r="E399" s="1"/>
      <c r="F399" s="1"/>
      <c r="G399" s="1"/>
      <c r="H399" s="1"/>
      <c r="I399" s="1"/>
      <c r="J399" s="1"/>
      <c r="K399" s="1"/>
      <c r="L399" s="1"/>
      <c r="M399" s="1"/>
      <c r="N399" s="1"/>
      <c r="O399" s="1"/>
      <c r="P399" s="1"/>
      <c r="Q399" s="1"/>
    </row>
    <row r="400" spans="1:17" ht="16.5">
      <c r="A400" s="1"/>
      <c r="B400" s="1"/>
      <c r="C400" s="1"/>
      <c r="D400" s="1"/>
      <c r="E400" s="1"/>
      <c r="F400" s="1"/>
      <c r="G400" s="1"/>
      <c r="H400" s="1"/>
      <c r="I400" s="1"/>
      <c r="J400" s="1"/>
      <c r="K400" s="1"/>
      <c r="L400" s="1"/>
      <c r="M400" s="1"/>
      <c r="N400" s="1"/>
      <c r="O400" s="1"/>
      <c r="P400" s="1"/>
      <c r="Q400" s="1"/>
    </row>
    <row r="401" spans="1:17" ht="16.5">
      <c r="A401" s="1"/>
      <c r="B401" s="1"/>
      <c r="C401" s="1"/>
      <c r="D401" s="1"/>
      <c r="E401" s="1"/>
      <c r="F401" s="1"/>
      <c r="G401" s="1"/>
      <c r="H401" s="1"/>
      <c r="I401" s="1"/>
      <c r="J401" s="1"/>
      <c r="K401" s="1"/>
      <c r="L401" s="1"/>
      <c r="M401" s="1"/>
      <c r="N401" s="1"/>
      <c r="O401" s="1"/>
      <c r="P401" s="1"/>
      <c r="Q401" s="1"/>
    </row>
    <row r="402" spans="1:17" ht="16.5">
      <c r="A402" s="1"/>
      <c r="B402" s="1"/>
      <c r="C402" s="1"/>
      <c r="D402" s="1"/>
      <c r="E402" s="1"/>
      <c r="F402" s="1"/>
      <c r="G402" s="1"/>
      <c r="H402" s="1"/>
      <c r="I402" s="1"/>
      <c r="J402" s="1"/>
      <c r="K402" s="1"/>
      <c r="L402" s="1"/>
      <c r="M402" s="1"/>
      <c r="N402" s="1"/>
      <c r="O402" s="1"/>
      <c r="P402" s="1"/>
      <c r="Q402" s="1"/>
    </row>
    <row r="403" spans="1:17" ht="16.5">
      <c r="A403" s="1"/>
      <c r="B403" s="1"/>
      <c r="C403" s="1"/>
      <c r="D403" s="1"/>
      <c r="E403" s="1"/>
      <c r="F403" s="1"/>
      <c r="G403" s="1"/>
      <c r="H403" s="1"/>
      <c r="I403" s="1"/>
      <c r="J403" s="1"/>
      <c r="K403" s="1"/>
      <c r="L403" s="1"/>
      <c r="M403" s="1"/>
      <c r="N403" s="1"/>
      <c r="O403" s="1"/>
      <c r="P403" s="1"/>
      <c r="Q403" s="1"/>
    </row>
    <row r="404" spans="1:17" ht="16.5">
      <c r="A404" s="1"/>
      <c r="B404" s="1"/>
      <c r="C404" s="1"/>
      <c r="D404" s="1"/>
      <c r="E404" s="1"/>
      <c r="F404" s="1"/>
      <c r="G404" s="1"/>
      <c r="H404" s="1"/>
      <c r="I404" s="1"/>
      <c r="J404" s="1"/>
      <c r="K404" s="1"/>
      <c r="L404" s="1"/>
      <c r="M404" s="1"/>
      <c r="N404" s="1"/>
      <c r="O404" s="1"/>
      <c r="P404" s="1"/>
      <c r="Q404" s="1"/>
    </row>
    <row r="405" spans="1:17" ht="16.5">
      <c r="A405" s="1"/>
      <c r="B405" s="1"/>
      <c r="C405" s="1"/>
      <c r="D405" s="1"/>
      <c r="E405" s="1"/>
      <c r="F405" s="1"/>
      <c r="G405" s="1"/>
      <c r="H405" s="1"/>
      <c r="I405" s="1"/>
      <c r="J405" s="1"/>
      <c r="K405" s="1"/>
      <c r="L405" s="1"/>
      <c r="M405" s="1"/>
      <c r="N405" s="1"/>
      <c r="O405" s="1"/>
      <c r="P405" s="1"/>
      <c r="Q405" s="1"/>
    </row>
    <row r="406" spans="1:17" ht="16.5">
      <c r="A406" s="1"/>
      <c r="B406" s="1"/>
      <c r="C406" s="1"/>
      <c r="D406" s="1"/>
      <c r="E406" s="1"/>
      <c r="F406" s="1"/>
      <c r="G406" s="1"/>
      <c r="H406" s="1"/>
      <c r="I406" s="1"/>
      <c r="J406" s="1"/>
      <c r="K406" s="1"/>
      <c r="L406" s="1"/>
      <c r="M406" s="1"/>
      <c r="N406" s="1"/>
      <c r="O406" s="1"/>
      <c r="P406" s="1"/>
      <c r="Q406" s="1"/>
    </row>
    <row r="407" spans="1:17" ht="16.5">
      <c r="A407" s="1"/>
      <c r="B407" s="1"/>
      <c r="C407" s="1"/>
      <c r="D407" s="1"/>
      <c r="E407" s="1"/>
      <c r="F407" s="1"/>
      <c r="G407" s="1"/>
      <c r="H407" s="1"/>
      <c r="I407" s="1"/>
      <c r="J407" s="1"/>
      <c r="K407" s="1"/>
      <c r="L407" s="1"/>
      <c r="M407" s="1"/>
      <c r="N407" s="1"/>
      <c r="O407" s="1"/>
      <c r="P407" s="1"/>
      <c r="Q407" s="1"/>
    </row>
    <row r="408" spans="1:17" ht="16.5">
      <c r="A408" s="1"/>
      <c r="B408" s="1"/>
      <c r="C408" s="1"/>
      <c r="D408" s="1"/>
      <c r="E408" s="1"/>
      <c r="F408" s="1"/>
      <c r="G408" s="1"/>
      <c r="H408" s="1"/>
      <c r="I408" s="1"/>
      <c r="J408" s="1"/>
      <c r="K408" s="1"/>
      <c r="L408" s="1"/>
      <c r="M408" s="1"/>
      <c r="N408" s="1"/>
      <c r="O408" s="1"/>
      <c r="P408" s="1"/>
      <c r="Q408" s="1"/>
    </row>
    <row r="409" spans="1:17" ht="16.5">
      <c r="A409" s="1"/>
      <c r="B409" s="1"/>
      <c r="C409" s="1"/>
      <c r="D409" s="1"/>
      <c r="E409" s="1"/>
      <c r="F409" s="1"/>
      <c r="G409" s="1"/>
      <c r="H409" s="1"/>
      <c r="I409" s="1"/>
      <c r="J409" s="1"/>
      <c r="K409" s="1"/>
      <c r="L409" s="1"/>
      <c r="M409" s="1"/>
      <c r="N409" s="1"/>
      <c r="O409" s="1"/>
      <c r="P409" s="1"/>
      <c r="Q409" s="1"/>
    </row>
    <row r="410" spans="1:17" ht="16.5">
      <c r="A410" s="1"/>
      <c r="B410" s="1"/>
      <c r="C410" s="1"/>
      <c r="D410" s="1"/>
      <c r="E410" s="1"/>
      <c r="F410" s="1"/>
      <c r="G410" s="1"/>
      <c r="H410" s="1"/>
      <c r="I410" s="1"/>
      <c r="J410" s="1"/>
      <c r="K410" s="1"/>
      <c r="L410" s="1"/>
      <c r="M410" s="1"/>
      <c r="N410" s="1"/>
      <c r="O410" s="1"/>
      <c r="P410" s="1"/>
      <c r="Q410" s="1"/>
    </row>
    <row r="411" spans="1:17" ht="16.5">
      <c r="A411" s="1"/>
      <c r="B411" s="1"/>
      <c r="C411" s="1"/>
      <c r="D411" s="1"/>
      <c r="E411" s="1"/>
      <c r="F411" s="1"/>
      <c r="G411" s="1"/>
      <c r="H411" s="1"/>
      <c r="I411" s="1"/>
      <c r="J411" s="1"/>
      <c r="K411" s="1"/>
      <c r="L411" s="1"/>
      <c r="M411" s="1"/>
      <c r="N411" s="1"/>
      <c r="O411" s="1"/>
      <c r="P411" s="1"/>
      <c r="Q411" s="1"/>
    </row>
    <row r="412" spans="1:17" ht="16.5">
      <c r="A412" s="1"/>
      <c r="B412" s="1"/>
      <c r="C412" s="1"/>
      <c r="D412" s="1"/>
      <c r="E412" s="1"/>
      <c r="F412" s="1"/>
      <c r="G412" s="1"/>
      <c r="H412" s="1"/>
      <c r="I412" s="1"/>
      <c r="J412" s="1"/>
      <c r="K412" s="1"/>
      <c r="L412" s="1"/>
      <c r="M412" s="1"/>
      <c r="N412" s="1"/>
      <c r="O412" s="1"/>
      <c r="P412" s="1"/>
      <c r="Q412" s="1"/>
    </row>
    <row r="413" spans="1:17" ht="16.5">
      <c r="A413" s="1"/>
      <c r="B413" s="1"/>
      <c r="C413" s="1"/>
      <c r="D413" s="1"/>
      <c r="E413" s="1"/>
      <c r="F413" s="1"/>
      <c r="G413" s="1"/>
      <c r="H413" s="1"/>
      <c r="I413" s="1"/>
      <c r="J413" s="1"/>
      <c r="K413" s="1"/>
      <c r="L413" s="1"/>
      <c r="M413" s="1"/>
      <c r="N413" s="1"/>
      <c r="O413" s="1"/>
      <c r="P413" s="1"/>
      <c r="Q413" s="1"/>
    </row>
    <row r="414" spans="1:17" ht="16.5">
      <c r="A414" s="1"/>
      <c r="B414" s="1"/>
      <c r="C414" s="1"/>
      <c r="D414" s="1"/>
      <c r="E414" s="1"/>
      <c r="F414" s="1"/>
      <c r="G414" s="1"/>
      <c r="H414" s="1"/>
      <c r="I414" s="1"/>
      <c r="J414" s="1"/>
      <c r="K414" s="1"/>
      <c r="L414" s="1"/>
      <c r="M414" s="1"/>
      <c r="N414" s="1"/>
      <c r="O414" s="1"/>
      <c r="P414" s="1"/>
      <c r="Q414" s="1"/>
    </row>
    <row r="415" spans="1:17" ht="16.5">
      <c r="A415" s="1"/>
      <c r="B415" s="1"/>
      <c r="C415" s="1"/>
      <c r="D415" s="1"/>
      <c r="E415" s="1"/>
      <c r="F415" s="1"/>
      <c r="G415" s="1"/>
      <c r="H415" s="1"/>
      <c r="I415" s="1"/>
      <c r="J415" s="1"/>
      <c r="K415" s="1"/>
      <c r="L415" s="1"/>
      <c r="M415" s="1"/>
      <c r="N415" s="1"/>
      <c r="O415" s="1"/>
      <c r="P415" s="1"/>
      <c r="Q415" s="1"/>
    </row>
    <row r="416" spans="1:17" ht="16.5">
      <c r="A416" s="1"/>
      <c r="B416" s="1"/>
      <c r="C416" s="1"/>
      <c r="D416" s="1"/>
      <c r="E416" s="1"/>
      <c r="F416" s="1"/>
      <c r="G416" s="1"/>
      <c r="H416" s="1"/>
      <c r="I416" s="1"/>
      <c r="J416" s="1"/>
      <c r="K416" s="1"/>
      <c r="L416" s="1"/>
      <c r="M416" s="1"/>
      <c r="N416" s="1"/>
      <c r="O416" s="1"/>
      <c r="P416" s="1"/>
      <c r="Q416" s="1"/>
    </row>
    <row r="417" spans="1:17" ht="16.5">
      <c r="A417" s="1"/>
      <c r="B417" s="1"/>
      <c r="C417" s="1"/>
      <c r="D417" s="1"/>
      <c r="E417" s="1"/>
      <c r="F417" s="1"/>
      <c r="G417" s="1"/>
      <c r="H417" s="1"/>
      <c r="I417" s="1"/>
      <c r="J417" s="1"/>
      <c r="K417" s="1"/>
      <c r="L417" s="1"/>
      <c r="M417" s="1"/>
      <c r="N417" s="1"/>
      <c r="O417" s="1"/>
      <c r="P417" s="1"/>
      <c r="Q417" s="1"/>
    </row>
    <row r="418" spans="1:17" ht="16.5">
      <c r="A418" s="1"/>
      <c r="B418" s="1"/>
      <c r="C418" s="1"/>
      <c r="D418" s="1"/>
      <c r="E418" s="1"/>
      <c r="F418" s="1"/>
      <c r="G418" s="1"/>
      <c r="H418" s="1"/>
      <c r="I418" s="1"/>
      <c r="J418" s="1"/>
      <c r="K418" s="1"/>
      <c r="L418" s="1"/>
      <c r="M418" s="1"/>
      <c r="N418" s="1"/>
      <c r="O418" s="1"/>
      <c r="P418" s="1"/>
      <c r="Q418" s="1"/>
    </row>
    <row r="419" spans="1:17" ht="16.5">
      <c r="A419" s="1"/>
      <c r="B419" s="1"/>
      <c r="C419" s="1"/>
      <c r="D419" s="1"/>
      <c r="E419" s="1"/>
      <c r="F419" s="1"/>
      <c r="G419" s="1"/>
      <c r="H419" s="1"/>
      <c r="I419" s="1"/>
      <c r="J419" s="1"/>
      <c r="K419" s="1"/>
      <c r="L419" s="1"/>
      <c r="M419" s="1"/>
      <c r="N419" s="1"/>
      <c r="O419" s="1"/>
      <c r="P419" s="1"/>
      <c r="Q419" s="1"/>
    </row>
    <row r="420" spans="1:17" ht="16.5">
      <c r="A420" s="1"/>
      <c r="B420" s="1"/>
      <c r="C420" s="1"/>
      <c r="D420" s="1"/>
      <c r="E420" s="1"/>
      <c r="F420" s="1"/>
      <c r="G420" s="1"/>
      <c r="H420" s="1"/>
      <c r="I420" s="1"/>
      <c r="J420" s="1"/>
      <c r="K420" s="1"/>
      <c r="L420" s="1"/>
      <c r="M420" s="1"/>
      <c r="N420" s="1"/>
      <c r="O420" s="1"/>
      <c r="P420" s="1"/>
      <c r="Q420" s="1"/>
    </row>
    <row r="421" spans="1:17" ht="16.5">
      <c r="A421" s="1"/>
      <c r="B421" s="1"/>
      <c r="C421" s="1"/>
      <c r="D421" s="1"/>
      <c r="E421" s="1"/>
      <c r="F421" s="1"/>
      <c r="G421" s="1"/>
      <c r="H421" s="1"/>
      <c r="I421" s="1"/>
      <c r="J421" s="1"/>
      <c r="K421" s="1"/>
      <c r="L421" s="1"/>
      <c r="M421" s="1"/>
      <c r="N421" s="1"/>
      <c r="O421" s="1"/>
      <c r="P421" s="1"/>
      <c r="Q421" s="1"/>
    </row>
    <row r="422" spans="1:17" ht="16.5">
      <c r="A422" s="1"/>
      <c r="B422" s="1"/>
      <c r="C422" s="1"/>
      <c r="D422" s="1"/>
      <c r="E422" s="1"/>
      <c r="F422" s="1"/>
      <c r="G422" s="1"/>
      <c r="H422" s="1"/>
      <c r="I422" s="1"/>
      <c r="J422" s="1"/>
      <c r="K422" s="1"/>
      <c r="L422" s="1"/>
      <c r="M422" s="1"/>
      <c r="N422" s="1"/>
      <c r="O422" s="1"/>
      <c r="P422" s="1"/>
      <c r="Q422" s="1"/>
    </row>
    <row r="423" spans="1:17" ht="16.5">
      <c r="A423" s="1"/>
      <c r="B423" s="1"/>
      <c r="C423" s="1"/>
      <c r="D423" s="1"/>
      <c r="E423" s="1"/>
      <c r="F423" s="1"/>
      <c r="G423" s="1"/>
      <c r="H423" s="1"/>
      <c r="I423" s="1"/>
      <c r="J423" s="1"/>
      <c r="K423" s="1"/>
      <c r="L423" s="1"/>
      <c r="M423" s="1"/>
      <c r="N423" s="1"/>
      <c r="O423" s="1"/>
      <c r="P423" s="1"/>
      <c r="Q423" s="1"/>
    </row>
    <row r="424" spans="1:17" ht="16.5">
      <c r="A424" s="1"/>
      <c r="B424" s="1"/>
      <c r="C424" s="1"/>
      <c r="D424" s="1"/>
      <c r="E424" s="1"/>
      <c r="F424" s="1"/>
      <c r="G424" s="1"/>
      <c r="H424" s="1"/>
      <c r="I424" s="1"/>
      <c r="J424" s="1"/>
      <c r="K424" s="1"/>
      <c r="L424" s="1"/>
      <c r="M424" s="1"/>
      <c r="N424" s="1"/>
      <c r="O424" s="1"/>
      <c r="P424" s="1"/>
      <c r="Q424" s="1"/>
    </row>
    <row r="425" spans="1:17" ht="16.5">
      <c r="A425" s="1"/>
      <c r="B425" s="1"/>
      <c r="C425" s="1"/>
      <c r="D425" s="1"/>
      <c r="E425" s="1"/>
      <c r="F425" s="1"/>
      <c r="G425" s="1"/>
      <c r="H425" s="1"/>
      <c r="I425" s="1"/>
      <c r="J425" s="1"/>
      <c r="K425" s="1"/>
      <c r="L425" s="1"/>
      <c r="M425" s="1"/>
      <c r="N425" s="1"/>
      <c r="O425" s="1"/>
      <c r="P425" s="1"/>
      <c r="Q425" s="1"/>
    </row>
    <row r="426" spans="1:17" ht="16.5">
      <c r="A426" s="1"/>
      <c r="B426" s="1"/>
      <c r="C426" s="1"/>
      <c r="D426" s="1"/>
      <c r="E426" s="1"/>
      <c r="F426" s="1"/>
      <c r="G426" s="1"/>
      <c r="H426" s="1"/>
      <c r="I426" s="1"/>
      <c r="J426" s="1"/>
      <c r="K426" s="1"/>
      <c r="L426" s="1"/>
      <c r="M426" s="1"/>
      <c r="N426" s="1"/>
      <c r="O426" s="1"/>
      <c r="P426" s="1"/>
      <c r="Q426" s="1"/>
    </row>
    <row r="427" spans="1:17" ht="16.5">
      <c r="A427" s="1"/>
      <c r="B427" s="1"/>
      <c r="C427" s="1"/>
      <c r="D427" s="1"/>
      <c r="E427" s="1"/>
      <c r="F427" s="1"/>
      <c r="G427" s="1"/>
      <c r="H427" s="1"/>
      <c r="I427" s="1"/>
      <c r="J427" s="1"/>
      <c r="K427" s="1"/>
      <c r="L427" s="1"/>
      <c r="M427" s="1"/>
      <c r="N427" s="1"/>
      <c r="O427" s="1"/>
      <c r="P427" s="1"/>
      <c r="Q427" s="1"/>
    </row>
    <row r="428" spans="1:17" ht="16.5">
      <c r="A428" s="1"/>
      <c r="B428" s="1"/>
      <c r="C428" s="1"/>
      <c r="D428" s="1"/>
      <c r="E428" s="1"/>
      <c r="F428" s="1"/>
      <c r="G428" s="1"/>
      <c r="H428" s="1"/>
      <c r="I428" s="1"/>
      <c r="J428" s="1"/>
      <c r="K428" s="1"/>
      <c r="L428" s="1"/>
      <c r="M428" s="1"/>
      <c r="N428" s="1"/>
      <c r="O428" s="1"/>
      <c r="P428" s="1"/>
      <c r="Q428" s="1"/>
    </row>
    <row r="429" spans="1:17" ht="16.5">
      <c r="A429" s="1"/>
      <c r="B429" s="1"/>
      <c r="C429" s="1"/>
      <c r="D429" s="1"/>
      <c r="E429" s="1"/>
      <c r="F429" s="1"/>
      <c r="G429" s="1"/>
      <c r="H429" s="1"/>
      <c r="I429" s="1"/>
      <c r="J429" s="1"/>
      <c r="K429" s="1"/>
      <c r="L429" s="1"/>
      <c r="M429" s="1"/>
      <c r="N429" s="1"/>
      <c r="O429" s="1"/>
      <c r="P429" s="1"/>
      <c r="Q429" s="1"/>
    </row>
    <row r="430" spans="1:17" ht="16.5">
      <c r="A430" s="1"/>
      <c r="B430" s="1"/>
      <c r="C430" s="1"/>
      <c r="D430" s="1"/>
      <c r="E430" s="1"/>
      <c r="F430" s="1"/>
      <c r="G430" s="1"/>
      <c r="H430" s="1"/>
      <c r="I430" s="1"/>
      <c r="J430" s="1"/>
      <c r="K430" s="1"/>
      <c r="L430" s="1"/>
      <c r="M430" s="1"/>
      <c r="N430" s="1"/>
      <c r="O430" s="1"/>
      <c r="P430" s="1"/>
      <c r="Q430" s="1"/>
    </row>
    <row r="431" spans="1:17" ht="16.5">
      <c r="A431" s="1"/>
      <c r="B431" s="1"/>
      <c r="C431" s="1"/>
      <c r="D431" s="1"/>
      <c r="E431" s="1"/>
      <c r="F431" s="1"/>
      <c r="G431" s="1"/>
      <c r="H431" s="1"/>
      <c r="I431" s="1"/>
      <c r="J431" s="1"/>
      <c r="K431" s="1"/>
      <c r="L431" s="1"/>
      <c r="M431" s="1"/>
      <c r="N431" s="1"/>
      <c r="O431" s="1"/>
      <c r="P431" s="1"/>
      <c r="Q431" s="1"/>
    </row>
    <row r="432" spans="1:17" ht="16.5">
      <c r="A432" s="1"/>
      <c r="B432" s="1"/>
      <c r="C432" s="1"/>
      <c r="D432" s="1"/>
      <c r="E432" s="1"/>
      <c r="F432" s="1"/>
      <c r="G432" s="1"/>
      <c r="H432" s="1"/>
      <c r="I432" s="1"/>
      <c r="J432" s="1"/>
      <c r="K432" s="1"/>
      <c r="L432" s="1"/>
      <c r="M432" s="1"/>
      <c r="N432" s="1"/>
      <c r="O432" s="1"/>
      <c r="P432" s="1"/>
      <c r="Q432" s="1"/>
    </row>
    <row r="433" spans="1:17" ht="16.5">
      <c r="A433" s="1"/>
      <c r="B433" s="1"/>
      <c r="C433" s="1"/>
      <c r="D433" s="1"/>
      <c r="E433" s="1"/>
      <c r="F433" s="1"/>
      <c r="G433" s="1"/>
      <c r="H433" s="1"/>
      <c r="I433" s="1"/>
      <c r="J433" s="1"/>
      <c r="K433" s="1"/>
      <c r="L433" s="1"/>
      <c r="M433" s="1"/>
      <c r="N433" s="1"/>
      <c r="O433" s="1"/>
      <c r="P433" s="1"/>
      <c r="Q433" s="1"/>
    </row>
    <row r="434" spans="1:17" ht="16.5">
      <c r="A434" s="1"/>
      <c r="B434" s="1"/>
      <c r="C434" s="1"/>
      <c r="D434" s="1"/>
      <c r="E434" s="1"/>
      <c r="F434" s="1"/>
      <c r="G434" s="1"/>
      <c r="H434" s="1"/>
      <c r="I434" s="1"/>
      <c r="J434" s="1"/>
      <c r="K434" s="1"/>
      <c r="L434" s="1"/>
      <c r="M434" s="1"/>
      <c r="N434" s="1"/>
      <c r="O434" s="1"/>
      <c r="P434" s="1"/>
      <c r="Q434" s="1"/>
    </row>
    <row r="435" spans="1:17" ht="16.5">
      <c r="A435" s="1"/>
      <c r="B435" s="1"/>
      <c r="C435" s="1"/>
      <c r="D435" s="1"/>
      <c r="E435" s="1"/>
      <c r="F435" s="1"/>
      <c r="G435" s="1"/>
      <c r="H435" s="1"/>
      <c r="I435" s="1"/>
      <c r="J435" s="1"/>
      <c r="K435" s="1"/>
      <c r="L435" s="1"/>
      <c r="M435" s="1"/>
      <c r="N435" s="1"/>
      <c r="O435" s="1"/>
      <c r="P435" s="1"/>
      <c r="Q435" s="1"/>
    </row>
    <row r="436" spans="1:17" ht="16.5">
      <c r="A436" s="1"/>
      <c r="B436" s="1"/>
      <c r="C436" s="1"/>
      <c r="D436" s="1"/>
      <c r="E436" s="1"/>
      <c r="F436" s="1"/>
      <c r="G436" s="1"/>
      <c r="H436" s="1"/>
      <c r="I436" s="1"/>
      <c r="J436" s="1"/>
      <c r="K436" s="1"/>
      <c r="L436" s="1"/>
      <c r="M436" s="1"/>
      <c r="N436" s="1"/>
      <c r="O436" s="1"/>
      <c r="P436" s="1"/>
      <c r="Q436" s="1"/>
    </row>
    <row r="437" spans="1:17" ht="16.5">
      <c r="A437" s="1"/>
      <c r="B437" s="1"/>
      <c r="C437" s="1"/>
      <c r="D437" s="1"/>
      <c r="E437" s="1"/>
      <c r="F437" s="1"/>
      <c r="G437" s="1"/>
      <c r="H437" s="1"/>
      <c r="I437" s="1"/>
      <c r="J437" s="1"/>
      <c r="K437" s="1"/>
      <c r="L437" s="1"/>
      <c r="M437" s="1"/>
      <c r="N437" s="1"/>
      <c r="O437" s="1"/>
      <c r="P437" s="1"/>
      <c r="Q437" s="1"/>
    </row>
    <row r="438" spans="1:17" ht="16.5">
      <c r="A438" s="1"/>
      <c r="B438" s="1"/>
      <c r="C438" s="1"/>
      <c r="D438" s="1"/>
      <c r="E438" s="1"/>
      <c r="F438" s="1"/>
      <c r="G438" s="1"/>
      <c r="H438" s="1"/>
      <c r="I438" s="1"/>
      <c r="J438" s="1"/>
      <c r="K438" s="1"/>
      <c r="L438" s="1"/>
      <c r="M438" s="1"/>
      <c r="N438" s="1"/>
      <c r="O438" s="1"/>
      <c r="P438" s="1"/>
      <c r="Q438" s="1"/>
    </row>
    <row r="439" spans="1:17" ht="16.5">
      <c r="A439" s="1"/>
      <c r="B439" s="1"/>
      <c r="C439" s="1"/>
      <c r="D439" s="1"/>
      <c r="E439" s="1"/>
      <c r="F439" s="1"/>
      <c r="G439" s="1"/>
      <c r="H439" s="1"/>
      <c r="I439" s="1"/>
      <c r="J439" s="1"/>
      <c r="K439" s="1"/>
      <c r="L439" s="1"/>
      <c r="M439" s="1"/>
      <c r="N439" s="1"/>
      <c r="O439" s="1"/>
      <c r="P439" s="1"/>
      <c r="Q439" s="1"/>
    </row>
  </sheetData>
  <mergeCells count="5">
    <mergeCell ref="B5:E5"/>
    <mergeCell ref="B6:C6"/>
    <mergeCell ref="D6:E6"/>
    <mergeCell ref="A5:A7"/>
    <mergeCell ref="F5:G6"/>
  </mergeCells>
  <pageMargins left="0.7" right="0.7" top="0.75" bottom="0.75" header="0.3" footer="0.3"/>
  <pageSetup paperSize="9" orientation="portrait"/>
  <ignoredErrors>
    <ignoredError sqref="C15:E15 F8:F15"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sheetPr>
  <dimension ref="A1:R25"/>
  <sheetViews>
    <sheetView topLeftCell="B10" zoomScale="120" zoomScaleNormal="120" workbookViewId="0">
      <selection activeCell="B1" sqref="A1:XFD1048576"/>
    </sheetView>
  </sheetViews>
  <sheetFormatPr defaultColWidth="9" defaultRowHeight="11.25"/>
  <cols>
    <col min="1" max="1" width="3.85546875" style="857" customWidth="1"/>
    <col min="2" max="2" width="22.7109375" style="857" customWidth="1"/>
    <col min="3" max="3" width="8.85546875" style="857" customWidth="1"/>
    <col min="4" max="4" width="5.85546875" style="857" customWidth="1"/>
    <col min="5" max="5" width="6.140625" style="857" customWidth="1"/>
    <col min="6" max="6" width="5.85546875" style="857" customWidth="1"/>
    <col min="7" max="7" width="6.140625" style="857" customWidth="1"/>
    <col min="8" max="8" width="5.7109375" style="857" customWidth="1"/>
    <col min="9" max="9" width="6.140625" style="857" customWidth="1"/>
    <col min="10" max="10" width="5.85546875" style="857" customWidth="1"/>
    <col min="11" max="11" width="6.140625" style="857" customWidth="1"/>
    <col min="12" max="12" width="5.7109375" style="857" customWidth="1"/>
    <col min="13" max="13" width="6.140625" style="857" customWidth="1"/>
    <col min="14" max="14" width="5.7109375" style="857" customWidth="1"/>
    <col min="15" max="15" width="6.140625" style="857" customWidth="1"/>
    <col min="16" max="16" width="5.7109375" style="857" customWidth="1"/>
    <col min="17" max="17" width="9.7109375" style="857" customWidth="1"/>
    <col min="18" max="18" width="5.7109375" style="857" customWidth="1"/>
    <col min="19" max="16384" width="9" style="857"/>
  </cols>
  <sheetData>
    <row r="1" spans="1:18" ht="19.899999999999999" customHeight="1">
      <c r="A1" s="1295" t="s">
        <v>0</v>
      </c>
      <c r="B1" s="1252" t="s">
        <v>1</v>
      </c>
      <c r="C1" s="1303" t="s">
        <v>199</v>
      </c>
      <c r="D1" s="1304"/>
      <c r="E1" s="1304"/>
      <c r="F1" s="1304"/>
      <c r="G1" s="1304"/>
      <c r="H1" s="1304"/>
      <c r="I1" s="1304"/>
      <c r="J1" s="1304"/>
      <c r="K1" s="1304"/>
      <c r="L1" s="1304"/>
      <c r="M1" s="1304"/>
      <c r="N1" s="1304"/>
      <c r="O1" s="1304"/>
      <c r="P1" s="1305"/>
      <c r="Q1" s="1299" t="s">
        <v>3</v>
      </c>
      <c r="R1" s="1300"/>
    </row>
    <row r="2" spans="1:18" ht="19.899999999999999" customHeight="1">
      <c r="A2" s="1296"/>
      <c r="B2" s="1298"/>
      <c r="C2" s="1306" t="s">
        <v>192</v>
      </c>
      <c r="D2" s="1307"/>
      <c r="E2" s="1308" t="s">
        <v>193</v>
      </c>
      <c r="F2" s="1309"/>
      <c r="G2" s="1308" t="s">
        <v>194</v>
      </c>
      <c r="H2" s="1309"/>
      <c r="I2" s="1308" t="s">
        <v>195</v>
      </c>
      <c r="J2" s="1309"/>
      <c r="K2" s="1308" t="s">
        <v>196</v>
      </c>
      <c r="L2" s="1309"/>
      <c r="M2" s="1310" t="s">
        <v>197</v>
      </c>
      <c r="N2" s="1311"/>
      <c r="O2" s="1310" t="s">
        <v>198</v>
      </c>
      <c r="P2" s="1311"/>
      <c r="Q2" s="1301"/>
      <c r="R2" s="1302"/>
    </row>
    <row r="3" spans="1:18" ht="19.899999999999999" customHeight="1">
      <c r="A3" s="1297"/>
      <c r="B3" s="1253"/>
      <c r="C3" s="483" t="s">
        <v>81</v>
      </c>
      <c r="D3" s="483" t="s">
        <v>39</v>
      </c>
      <c r="E3" s="483" t="s">
        <v>81</v>
      </c>
      <c r="F3" s="483" t="s">
        <v>39</v>
      </c>
      <c r="G3" s="483" t="s">
        <v>81</v>
      </c>
      <c r="H3" s="483" t="s">
        <v>39</v>
      </c>
      <c r="I3" s="483" t="s">
        <v>81</v>
      </c>
      <c r="J3" s="483" t="s">
        <v>39</v>
      </c>
      <c r="K3" s="483" t="s">
        <v>81</v>
      </c>
      <c r="L3" s="483" t="s">
        <v>39</v>
      </c>
      <c r="M3" s="483" t="s">
        <v>81</v>
      </c>
      <c r="N3" s="483" t="s">
        <v>39</v>
      </c>
      <c r="O3" s="483" t="s">
        <v>81</v>
      </c>
      <c r="P3" s="483" t="s">
        <v>39</v>
      </c>
      <c r="Q3" s="483" t="s">
        <v>81</v>
      </c>
      <c r="R3" s="483" t="s">
        <v>39</v>
      </c>
    </row>
    <row r="4" spans="1:18" ht="19.899999999999999" customHeight="1">
      <c r="A4" s="41">
        <v>1</v>
      </c>
      <c r="B4" s="42" t="s">
        <v>6</v>
      </c>
      <c r="C4" s="343">
        <v>532582</v>
      </c>
      <c r="D4" s="991">
        <f>C4/C23*100</f>
        <v>9.3795465084312202</v>
      </c>
      <c r="E4" s="86">
        <v>1005</v>
      </c>
      <c r="F4" s="991">
        <f>E4/E23*100</f>
        <v>1.12118879480572</v>
      </c>
      <c r="G4" s="86">
        <v>189</v>
      </c>
      <c r="H4" s="991">
        <f>G4/G23*100</f>
        <v>0.38575364833146197</v>
      </c>
      <c r="I4" s="86">
        <v>9</v>
      </c>
      <c r="J4" s="991">
        <f>I4/I23*100</f>
        <v>10.588235294117601</v>
      </c>
      <c r="K4" s="86">
        <v>1</v>
      </c>
      <c r="L4" s="991">
        <f>K4/K23*100</f>
        <v>3.0950170225936199E-2</v>
      </c>
      <c r="M4" s="86">
        <v>0</v>
      </c>
      <c r="N4" s="991">
        <f>M4/M23*100</f>
        <v>0</v>
      </c>
      <c r="O4" s="86">
        <v>0</v>
      </c>
      <c r="P4" s="991">
        <f>O4/O23*100</f>
        <v>0</v>
      </c>
      <c r="Q4" s="1001">
        <f t="shared" ref="Q4:Q22" si="0">O4+M4+K4+I4+G4+E4+C4</f>
        <v>533786</v>
      </c>
      <c r="R4" s="991">
        <f>Q4/Q23*100</f>
        <v>9.1710150525079293</v>
      </c>
    </row>
    <row r="5" spans="1:18" ht="19.899999999999999" customHeight="1">
      <c r="A5" s="46">
        <v>2</v>
      </c>
      <c r="B5" s="47" t="s">
        <v>7</v>
      </c>
      <c r="C5" s="340">
        <v>412737</v>
      </c>
      <c r="D5" s="833">
        <f>C5/C23*100</f>
        <v>7.2689011030233397</v>
      </c>
      <c r="E5" s="84">
        <v>315</v>
      </c>
      <c r="F5" s="833">
        <f>E5/E23*100</f>
        <v>0.35141738344656798</v>
      </c>
      <c r="G5" s="84">
        <v>19</v>
      </c>
      <c r="H5" s="833">
        <f>G5/G23*100</f>
        <v>3.8779467292580902E-2</v>
      </c>
      <c r="I5" s="84">
        <v>3</v>
      </c>
      <c r="J5" s="833">
        <f>I5/I23*100</f>
        <v>3.52941176470588</v>
      </c>
      <c r="K5" s="84">
        <v>1</v>
      </c>
      <c r="L5" s="833">
        <f>K5/K23*100</f>
        <v>3.0950170225936199E-2</v>
      </c>
      <c r="M5" s="84">
        <v>0</v>
      </c>
      <c r="N5" s="833">
        <f>M5/M23*100</f>
        <v>0</v>
      </c>
      <c r="O5" s="84">
        <v>0</v>
      </c>
      <c r="P5" s="833">
        <f>O5/O23*100</f>
        <v>0</v>
      </c>
      <c r="Q5" s="832">
        <f t="shared" si="0"/>
        <v>413075</v>
      </c>
      <c r="R5" s="833">
        <f>Q5/Q23*100</f>
        <v>7.0970708164221499</v>
      </c>
    </row>
    <row r="6" spans="1:18" ht="19.899999999999999" customHeight="1">
      <c r="A6" s="51">
        <v>3</v>
      </c>
      <c r="B6" s="52" t="s">
        <v>8</v>
      </c>
      <c r="C6" s="343">
        <v>246061</v>
      </c>
      <c r="D6" s="991">
        <f>C6/C23*100</f>
        <v>4.3334934215033503</v>
      </c>
      <c r="E6" s="86">
        <v>953</v>
      </c>
      <c r="F6" s="991">
        <f>E6/E23*100</f>
        <v>1.06317703626851</v>
      </c>
      <c r="G6" s="86">
        <v>300</v>
      </c>
      <c r="H6" s="991">
        <f>G6/G23*100</f>
        <v>0.61230737830390902</v>
      </c>
      <c r="I6" s="86">
        <v>7</v>
      </c>
      <c r="J6" s="991">
        <f>I6/I23*100</f>
        <v>8.2352941176470598</v>
      </c>
      <c r="K6" s="86">
        <v>2</v>
      </c>
      <c r="L6" s="991">
        <f>K6/K23*100</f>
        <v>6.1900340451872503E-2</v>
      </c>
      <c r="M6" s="86">
        <v>0</v>
      </c>
      <c r="N6" s="991">
        <f>M6/M23*100</f>
        <v>0</v>
      </c>
      <c r="O6" s="86">
        <v>0</v>
      </c>
      <c r="P6" s="991">
        <f>O6/O23*100</f>
        <v>0</v>
      </c>
      <c r="Q6" s="1001">
        <f t="shared" si="0"/>
        <v>247323</v>
      </c>
      <c r="R6" s="991">
        <f>Q6/Q23*100</f>
        <v>4.2492739709011103</v>
      </c>
    </row>
    <row r="7" spans="1:18" ht="19.899999999999999" customHeight="1">
      <c r="A7" s="46">
        <v>4</v>
      </c>
      <c r="B7" s="47" t="s">
        <v>9</v>
      </c>
      <c r="C7" s="340">
        <v>382209</v>
      </c>
      <c r="D7" s="833">
        <f>C7/C23*100</f>
        <v>6.7312584568028804</v>
      </c>
      <c r="E7" s="84">
        <v>327</v>
      </c>
      <c r="F7" s="833">
        <f>E7/E23*100</f>
        <v>0.36480471233977002</v>
      </c>
      <c r="G7" s="84">
        <v>129</v>
      </c>
      <c r="H7" s="833">
        <f>G7/G23*100</f>
        <v>0.263292172670681</v>
      </c>
      <c r="I7" s="84">
        <v>1</v>
      </c>
      <c r="J7" s="833">
        <f>I7/I23*100</f>
        <v>1.1764705882352899</v>
      </c>
      <c r="K7" s="84">
        <v>8</v>
      </c>
      <c r="L7" s="833">
        <f>K7/K23*100</f>
        <v>0.24760136180749001</v>
      </c>
      <c r="M7" s="84">
        <v>0</v>
      </c>
      <c r="N7" s="833">
        <f>M7/M23*100</f>
        <v>0</v>
      </c>
      <c r="O7" s="84">
        <v>0</v>
      </c>
      <c r="P7" s="833">
        <f>O7/O23*100</f>
        <v>0</v>
      </c>
      <c r="Q7" s="832">
        <f t="shared" si="0"/>
        <v>382674</v>
      </c>
      <c r="R7" s="833">
        <f>Q7/Q23*100</f>
        <v>6.5747490833469202</v>
      </c>
    </row>
    <row r="8" spans="1:18" ht="19.899999999999999" customHeight="1">
      <c r="A8" s="51">
        <v>5</v>
      </c>
      <c r="B8" s="52" t="s">
        <v>10</v>
      </c>
      <c r="C8" s="343">
        <v>456204</v>
      </c>
      <c r="D8" s="991">
        <f>C8/C23*100</f>
        <v>8.0344184282089106</v>
      </c>
      <c r="E8" s="86">
        <v>1581</v>
      </c>
      <c r="F8" s="991">
        <f>E8/E23*100</f>
        <v>1.7637805816794401</v>
      </c>
      <c r="G8" s="86">
        <v>516</v>
      </c>
      <c r="H8" s="991">
        <f>G8/G23*100</f>
        <v>1.05316869068272</v>
      </c>
      <c r="I8" s="86">
        <v>4</v>
      </c>
      <c r="J8" s="991">
        <f>I8/I23*100</f>
        <v>4.7058823529411802</v>
      </c>
      <c r="K8" s="86">
        <v>4</v>
      </c>
      <c r="L8" s="991">
        <f>K8/K23*100</f>
        <v>0.12380068090374501</v>
      </c>
      <c r="M8" s="86">
        <v>0</v>
      </c>
      <c r="N8" s="991">
        <f>M8/M23*100</f>
        <v>0</v>
      </c>
      <c r="O8" s="86">
        <v>1</v>
      </c>
      <c r="P8" s="991">
        <f>O8/O23*100</f>
        <v>0.35335689045936403</v>
      </c>
      <c r="Q8" s="1001">
        <f t="shared" si="0"/>
        <v>458310</v>
      </c>
      <c r="R8" s="991">
        <f>Q8/Q23*100</f>
        <v>7.8742565535905902</v>
      </c>
    </row>
    <row r="9" spans="1:18" ht="19.899999999999999" customHeight="1">
      <c r="A9" s="46">
        <v>6</v>
      </c>
      <c r="B9" s="47" t="s">
        <v>11</v>
      </c>
      <c r="C9" s="340">
        <v>529005</v>
      </c>
      <c r="D9" s="833">
        <f>C9/C23*100</f>
        <v>9.3165503165571906</v>
      </c>
      <c r="E9" s="84">
        <v>3735</v>
      </c>
      <c r="F9" s="833">
        <f>E9/E23*100</f>
        <v>4.1668061180093003</v>
      </c>
      <c r="G9" s="84">
        <v>507</v>
      </c>
      <c r="H9" s="833">
        <f>G9/G23*100</f>
        <v>1.03479946933361</v>
      </c>
      <c r="I9" s="84">
        <v>0</v>
      </c>
      <c r="J9" s="833">
        <f>I9/I23*100</f>
        <v>0</v>
      </c>
      <c r="K9" s="84">
        <v>7</v>
      </c>
      <c r="L9" s="833">
        <f>K9/K23*100</f>
        <v>0.21665119158155399</v>
      </c>
      <c r="M9" s="84">
        <v>0</v>
      </c>
      <c r="N9" s="833">
        <f>M9/M23*100</f>
        <v>0</v>
      </c>
      <c r="O9" s="84">
        <v>0</v>
      </c>
      <c r="P9" s="833">
        <f>O9/O23*100</f>
        <v>0</v>
      </c>
      <c r="Q9" s="832">
        <f t="shared" si="0"/>
        <v>533254</v>
      </c>
      <c r="R9" s="833">
        <f>Q9/Q23*100</f>
        <v>9.1618747228478501</v>
      </c>
    </row>
    <row r="10" spans="1:18" ht="19.899999999999999" customHeight="1">
      <c r="A10" s="51">
        <v>7</v>
      </c>
      <c r="B10" s="52" t="s">
        <v>12</v>
      </c>
      <c r="C10" s="343">
        <v>401836</v>
      </c>
      <c r="D10" s="991">
        <f>C10/C23*100</f>
        <v>7.07691857922718</v>
      </c>
      <c r="E10" s="86">
        <v>615</v>
      </c>
      <c r="F10" s="991">
        <f>E10/E23*100</f>
        <v>0.68610060577663201</v>
      </c>
      <c r="G10" s="86">
        <v>328</v>
      </c>
      <c r="H10" s="991">
        <f>G10/G23*100</f>
        <v>0.669456066945607</v>
      </c>
      <c r="I10" s="86">
        <v>0</v>
      </c>
      <c r="J10" s="991">
        <f>I10/I23*100</f>
        <v>0</v>
      </c>
      <c r="K10" s="86">
        <v>5</v>
      </c>
      <c r="L10" s="991">
        <f>K10/K23*100</f>
        <v>0.15475085112968101</v>
      </c>
      <c r="M10" s="86">
        <v>0</v>
      </c>
      <c r="N10" s="991">
        <f>M10/M23*100</f>
        <v>0</v>
      </c>
      <c r="O10" s="86">
        <v>4</v>
      </c>
      <c r="P10" s="991">
        <f>O10/O23*100</f>
        <v>1.4134275618374601</v>
      </c>
      <c r="Q10" s="1001">
        <f t="shared" si="0"/>
        <v>402788</v>
      </c>
      <c r="R10" s="991">
        <f>Q10/Q23*100</f>
        <v>6.9203291412093302</v>
      </c>
    </row>
    <row r="11" spans="1:18" ht="19.899999999999999" customHeight="1">
      <c r="A11" s="46">
        <v>8</v>
      </c>
      <c r="B11" s="47" t="s">
        <v>13</v>
      </c>
      <c r="C11" s="340">
        <v>312460</v>
      </c>
      <c r="D11" s="833">
        <f>C11/C23*100</f>
        <v>5.5028767439087698</v>
      </c>
      <c r="E11" s="84">
        <v>1212</v>
      </c>
      <c r="F11" s="833">
        <f>E11/E23*100</f>
        <v>1.35212021821346</v>
      </c>
      <c r="G11" s="84">
        <v>165</v>
      </c>
      <c r="H11" s="833">
        <f>G11/G23*100</f>
        <v>0.33676905806715002</v>
      </c>
      <c r="I11" s="84">
        <v>0</v>
      </c>
      <c r="J11" s="833">
        <f>I11/I23*100</f>
        <v>0</v>
      </c>
      <c r="K11" s="84">
        <v>0</v>
      </c>
      <c r="L11" s="833">
        <f>K11/K23*100</f>
        <v>0</v>
      </c>
      <c r="M11" s="84">
        <v>0</v>
      </c>
      <c r="N11" s="833">
        <f>M11/M23*100</f>
        <v>0</v>
      </c>
      <c r="O11" s="84">
        <v>0</v>
      </c>
      <c r="P11" s="833">
        <f>O11/O23*100</f>
        <v>0</v>
      </c>
      <c r="Q11" s="832">
        <f t="shared" si="0"/>
        <v>313837</v>
      </c>
      <c r="R11" s="833">
        <f>Q11/Q23*100</f>
        <v>5.3920557134018701</v>
      </c>
    </row>
    <row r="12" spans="1:18" ht="19.899999999999999" customHeight="1">
      <c r="A12" s="51">
        <v>9</v>
      </c>
      <c r="B12" s="52" t="s">
        <v>14</v>
      </c>
      <c r="C12" s="343">
        <v>22521</v>
      </c>
      <c r="D12" s="991">
        <f>C12/C23*100</f>
        <v>0.39662768722258601</v>
      </c>
      <c r="E12" s="86">
        <v>46804</v>
      </c>
      <c r="F12" s="991">
        <f>E12/E23*100</f>
        <v>52.215045126454498</v>
      </c>
      <c r="G12" s="86">
        <v>28324</v>
      </c>
      <c r="H12" s="991">
        <f>G12/G23*100</f>
        <v>57.8099806102664</v>
      </c>
      <c r="I12" s="86">
        <v>1</v>
      </c>
      <c r="J12" s="991">
        <f>I12/I23*100</f>
        <v>1.1764705882352899</v>
      </c>
      <c r="K12" s="86">
        <v>3</v>
      </c>
      <c r="L12" s="991">
        <f>K12/K23*100</f>
        <v>9.2850510677808695E-2</v>
      </c>
      <c r="M12" s="86">
        <v>0</v>
      </c>
      <c r="N12" s="991">
        <f>M12/M23*100</f>
        <v>0</v>
      </c>
      <c r="O12" s="86">
        <v>184</v>
      </c>
      <c r="P12" s="991">
        <f>O12/O23*100</f>
        <v>65.017667844523004</v>
      </c>
      <c r="Q12" s="1001">
        <f t="shared" si="0"/>
        <v>97837</v>
      </c>
      <c r="R12" s="991">
        <f>Q12/Q23*100</f>
        <v>1.68094442284402</v>
      </c>
    </row>
    <row r="13" spans="1:18" ht="19.899999999999999" customHeight="1">
      <c r="A13" s="46">
        <v>10</v>
      </c>
      <c r="B13" s="47" t="s">
        <v>15</v>
      </c>
      <c r="C13" s="340">
        <v>236733</v>
      </c>
      <c r="D13" s="833">
        <f>C13/C23*100</f>
        <v>4.1692137240470899</v>
      </c>
      <c r="E13" s="84">
        <v>4678</v>
      </c>
      <c r="F13" s="833">
        <f>E13/E23*100</f>
        <v>5.2188270468668101</v>
      </c>
      <c r="G13" s="84">
        <v>719</v>
      </c>
      <c r="H13" s="833">
        <f>G13/G23*100</f>
        <v>1.46749668333503</v>
      </c>
      <c r="I13" s="84">
        <v>4</v>
      </c>
      <c r="J13" s="833">
        <f>I13/I23*100</f>
        <v>4.7058823529411802</v>
      </c>
      <c r="K13" s="84">
        <v>2</v>
      </c>
      <c r="L13" s="833">
        <f>K13/K23*100</f>
        <v>6.1900340451872503E-2</v>
      </c>
      <c r="M13" s="84">
        <v>0</v>
      </c>
      <c r="N13" s="833">
        <f>M13/M23*100</f>
        <v>0</v>
      </c>
      <c r="O13" s="84">
        <v>56</v>
      </c>
      <c r="P13" s="833">
        <f>O13/O23*100</f>
        <v>19.787985865724401</v>
      </c>
      <c r="Q13" s="832">
        <f t="shared" si="0"/>
        <v>242192</v>
      </c>
      <c r="R13" s="833">
        <f>Q13/Q23*100</f>
        <v>4.1611178966795697</v>
      </c>
    </row>
    <row r="14" spans="1:18" ht="19.899999999999999" customHeight="1">
      <c r="A14" s="51">
        <v>11</v>
      </c>
      <c r="B14" s="52" t="s">
        <v>16</v>
      </c>
      <c r="C14" s="343">
        <v>180047</v>
      </c>
      <c r="D14" s="991">
        <f>C14/C23*100</f>
        <v>3.1708905111391599</v>
      </c>
      <c r="E14" s="86">
        <v>1296</v>
      </c>
      <c r="F14" s="991">
        <f>E14/E23*100</f>
        <v>1.44583152046588</v>
      </c>
      <c r="G14" s="86">
        <v>178</v>
      </c>
      <c r="H14" s="991">
        <f>G14/G23*100</f>
        <v>0.36330237779365199</v>
      </c>
      <c r="I14" s="86">
        <v>1</v>
      </c>
      <c r="J14" s="991">
        <f>I14/I23*100</f>
        <v>1.1764705882352899</v>
      </c>
      <c r="K14" s="86">
        <v>3</v>
      </c>
      <c r="L14" s="991">
        <f>K14/K23*100</f>
        <v>9.2850510677808695E-2</v>
      </c>
      <c r="M14" s="86">
        <v>0</v>
      </c>
      <c r="N14" s="991">
        <f>M14/M23*100</f>
        <v>0</v>
      </c>
      <c r="O14" s="86">
        <v>0</v>
      </c>
      <c r="P14" s="991">
        <f>O14/O23*100</f>
        <v>0</v>
      </c>
      <c r="Q14" s="1001">
        <f t="shared" si="0"/>
        <v>181525</v>
      </c>
      <c r="R14" s="991">
        <f>Q14/Q23*100</f>
        <v>3.1187938750857098</v>
      </c>
    </row>
    <row r="15" spans="1:18" ht="19.899999999999999" customHeight="1">
      <c r="A15" s="46">
        <v>12</v>
      </c>
      <c r="B15" s="47" t="s">
        <v>17</v>
      </c>
      <c r="C15" s="340">
        <v>443144</v>
      </c>
      <c r="D15" s="833">
        <f>C15/C23*100</f>
        <v>7.8044127626022801</v>
      </c>
      <c r="E15" s="84">
        <v>8030</v>
      </c>
      <c r="F15" s="833">
        <f>E15/E23*100</f>
        <v>8.9583542510347307</v>
      </c>
      <c r="G15" s="84">
        <v>2845</v>
      </c>
      <c r="H15" s="833">
        <f>G15/G23*100</f>
        <v>5.8067149709154</v>
      </c>
      <c r="I15" s="84">
        <v>0</v>
      </c>
      <c r="J15" s="833">
        <f>I15/I23*100</f>
        <v>0</v>
      </c>
      <c r="K15" s="84">
        <v>13</v>
      </c>
      <c r="L15" s="833">
        <f>K15/K23*100</f>
        <v>0.40235221293717099</v>
      </c>
      <c r="M15" s="84">
        <v>0</v>
      </c>
      <c r="N15" s="833">
        <f>M15/M23*100</f>
        <v>0</v>
      </c>
      <c r="O15" s="84">
        <v>21</v>
      </c>
      <c r="P15" s="833">
        <f>O15/O23*100</f>
        <v>7.4204946996466399</v>
      </c>
      <c r="Q15" s="832">
        <f t="shared" si="0"/>
        <v>454053</v>
      </c>
      <c r="R15" s="833">
        <f>Q15/Q23*100</f>
        <v>7.8011167352391801</v>
      </c>
    </row>
    <row r="16" spans="1:18" ht="19.899999999999999" customHeight="1">
      <c r="A16" s="51">
        <v>13</v>
      </c>
      <c r="B16" s="52" t="s">
        <v>18</v>
      </c>
      <c r="C16" s="343">
        <v>917448</v>
      </c>
      <c r="D16" s="991">
        <f>C16/C23*100</f>
        <v>16.157598614048599</v>
      </c>
      <c r="E16" s="86">
        <v>14476</v>
      </c>
      <c r="F16" s="991">
        <f>E16/E23*100</f>
        <v>16.149581088166698</v>
      </c>
      <c r="G16" s="86">
        <v>12092</v>
      </c>
      <c r="H16" s="991">
        <f>G16/G23*100</f>
        <v>24.680069394836199</v>
      </c>
      <c r="I16" s="86">
        <v>41</v>
      </c>
      <c r="J16" s="991">
        <f>I16/I23*100</f>
        <v>48.235294117647101</v>
      </c>
      <c r="K16" s="86">
        <v>2902</v>
      </c>
      <c r="L16" s="991">
        <f>K16/K23*100</f>
        <v>89.817393995667004</v>
      </c>
      <c r="M16" s="86">
        <v>6</v>
      </c>
      <c r="N16" s="991">
        <f>M16/M23*100</f>
        <v>85.714285714285694</v>
      </c>
      <c r="O16" s="86">
        <v>17</v>
      </c>
      <c r="P16" s="991">
        <f>O16/O23*100</f>
        <v>6.00706713780919</v>
      </c>
      <c r="Q16" s="1001">
        <f t="shared" si="0"/>
        <v>946982</v>
      </c>
      <c r="R16" s="991">
        <f>Q16/Q23*100</f>
        <v>16.270164778495602</v>
      </c>
    </row>
    <row r="17" spans="1:18" ht="19.899999999999999" customHeight="1">
      <c r="A17" s="46">
        <v>14</v>
      </c>
      <c r="B17" s="47" t="s">
        <v>19</v>
      </c>
      <c r="C17" s="340">
        <v>84685</v>
      </c>
      <c r="D17" s="833">
        <f>C17/C23*100</f>
        <v>1.4914264771743999</v>
      </c>
      <c r="E17" s="84">
        <v>548</v>
      </c>
      <c r="F17" s="833">
        <f>E17/E23*100</f>
        <v>0.61135468612291799</v>
      </c>
      <c r="G17" s="84">
        <v>316</v>
      </c>
      <c r="H17" s="833">
        <f>G17/G23*100</f>
        <v>0.64496377181344999</v>
      </c>
      <c r="I17" s="84">
        <v>0</v>
      </c>
      <c r="J17" s="833">
        <f>I17/I23*100</f>
        <v>0</v>
      </c>
      <c r="K17" s="84">
        <v>4</v>
      </c>
      <c r="L17" s="833">
        <f>K17/K23*100</f>
        <v>0.12380068090374501</v>
      </c>
      <c r="M17" s="84">
        <v>0</v>
      </c>
      <c r="N17" s="833">
        <f>M17/M23*100</f>
        <v>0</v>
      </c>
      <c r="O17" s="84">
        <v>0</v>
      </c>
      <c r="P17" s="833">
        <f>O17/O23*100</f>
        <v>0</v>
      </c>
      <c r="Q17" s="832">
        <f t="shared" si="0"/>
        <v>85553</v>
      </c>
      <c r="R17" s="833">
        <f>Q17/Q23*100</f>
        <v>1.46989214926433</v>
      </c>
    </row>
    <row r="18" spans="1:18" ht="19.899999999999999" customHeight="1">
      <c r="A18" s="51">
        <v>15</v>
      </c>
      <c r="B18" s="52" t="s">
        <v>20</v>
      </c>
      <c r="C18" s="343">
        <v>68163</v>
      </c>
      <c r="D18" s="991">
        <f>C18/C23*100</f>
        <v>1.2004499375761799</v>
      </c>
      <c r="E18" s="86">
        <v>287</v>
      </c>
      <c r="F18" s="991">
        <f>E18/E23*100</f>
        <v>0.32018028269576199</v>
      </c>
      <c r="G18" s="86">
        <v>109</v>
      </c>
      <c r="H18" s="991">
        <f>G18/G23*100</f>
        <v>0.22247168078375301</v>
      </c>
      <c r="I18" s="86">
        <v>0</v>
      </c>
      <c r="J18" s="991">
        <f>I18/I23*100</f>
        <v>0</v>
      </c>
      <c r="K18" s="86">
        <v>0</v>
      </c>
      <c r="L18" s="991">
        <f>K18/K23*100</f>
        <v>0</v>
      </c>
      <c r="M18" s="86">
        <v>0</v>
      </c>
      <c r="N18" s="991">
        <f>M18/M23*100</f>
        <v>0</v>
      </c>
      <c r="O18" s="86">
        <v>0</v>
      </c>
      <c r="P18" s="991">
        <f>O18/O23*100</f>
        <v>0</v>
      </c>
      <c r="Q18" s="1001">
        <f t="shared" si="0"/>
        <v>68559</v>
      </c>
      <c r="R18" s="991">
        <f>Q18/Q23*100</f>
        <v>1.1779170322655399</v>
      </c>
    </row>
    <row r="19" spans="1:18" ht="19.899999999999999" customHeight="1">
      <c r="A19" s="46">
        <v>16</v>
      </c>
      <c r="B19" s="47" t="s">
        <v>21</v>
      </c>
      <c r="C19" s="340">
        <v>63123</v>
      </c>
      <c r="D19" s="833">
        <f>C19/C23*100</f>
        <v>1.1116881799454399</v>
      </c>
      <c r="E19" s="84">
        <v>391</v>
      </c>
      <c r="F19" s="833">
        <f>E19/E23*100</f>
        <v>0.43620379977018398</v>
      </c>
      <c r="G19" s="84">
        <v>336</v>
      </c>
      <c r="H19" s="833">
        <f>G19/G23*100</f>
        <v>0.68578426370037804</v>
      </c>
      <c r="I19" s="84">
        <v>0</v>
      </c>
      <c r="J19" s="833">
        <f>I19/I23*100</f>
        <v>0</v>
      </c>
      <c r="K19" s="84">
        <v>44</v>
      </c>
      <c r="L19" s="833">
        <f>K19/K23*100</f>
        <v>1.3618074899411901</v>
      </c>
      <c r="M19" s="84">
        <v>1</v>
      </c>
      <c r="N19" s="833">
        <f>M19/M23*100</f>
        <v>14.285714285714301</v>
      </c>
      <c r="O19" s="84">
        <v>0</v>
      </c>
      <c r="P19" s="833">
        <f>O19/O23*100</f>
        <v>0</v>
      </c>
      <c r="Q19" s="832">
        <f t="shared" si="0"/>
        <v>63895</v>
      </c>
      <c r="R19" s="833">
        <f>Q19/Q23*100</f>
        <v>1.0977845181027499</v>
      </c>
    </row>
    <row r="20" spans="1:18" ht="19.899999999999999" customHeight="1">
      <c r="A20" s="51">
        <v>17</v>
      </c>
      <c r="B20" s="52" t="s">
        <v>22</v>
      </c>
      <c r="C20" s="343">
        <v>138147</v>
      </c>
      <c r="D20" s="991">
        <f>C20/C23*100</f>
        <v>2.4329703435344201</v>
      </c>
      <c r="E20" s="86">
        <v>2367</v>
      </c>
      <c r="F20" s="991">
        <f>E20/E23*100</f>
        <v>2.64065062418421</v>
      </c>
      <c r="G20" s="86">
        <v>1150</v>
      </c>
      <c r="H20" s="991">
        <f>G20/G23*100</f>
        <v>2.3471782834983199</v>
      </c>
      <c r="I20" s="86">
        <v>5</v>
      </c>
      <c r="J20" s="991">
        <f>I20/I23*100</f>
        <v>5.8823529411764701</v>
      </c>
      <c r="K20" s="86">
        <v>135</v>
      </c>
      <c r="L20" s="991">
        <f>K20/K23*100</f>
        <v>4.1782729805013901</v>
      </c>
      <c r="M20" s="86">
        <v>0</v>
      </c>
      <c r="N20" s="991">
        <f>M20/M23*100</f>
        <v>0</v>
      </c>
      <c r="O20" s="86">
        <v>0</v>
      </c>
      <c r="P20" s="991">
        <f>O20/O23*100</f>
        <v>0</v>
      </c>
      <c r="Q20" s="1001">
        <f t="shared" si="0"/>
        <v>141804</v>
      </c>
      <c r="R20" s="991">
        <f>Q20/Q23*100</f>
        <v>2.4363445622512301</v>
      </c>
    </row>
    <row r="21" spans="1:18" ht="19.899999999999999" customHeight="1">
      <c r="A21" s="46">
        <v>18</v>
      </c>
      <c r="B21" s="47" t="s">
        <v>23</v>
      </c>
      <c r="C21" s="340">
        <v>147490</v>
      </c>
      <c r="D21" s="833">
        <f>C21/C23*100</f>
        <v>2.5975142128883801</v>
      </c>
      <c r="E21" s="84">
        <v>824</v>
      </c>
      <c r="F21" s="833">
        <f>E21/E23*100</f>
        <v>0.91926325066657699</v>
      </c>
      <c r="G21" s="84">
        <v>659</v>
      </c>
      <c r="H21" s="833">
        <f>G21/G23*100</f>
        <v>1.34503520767425</v>
      </c>
      <c r="I21" s="84">
        <v>9</v>
      </c>
      <c r="J21" s="833">
        <f>I21/I23*100</f>
        <v>10.588235294117601</v>
      </c>
      <c r="K21" s="84">
        <v>95</v>
      </c>
      <c r="L21" s="833">
        <f>K21/K23*100</f>
        <v>2.9402661714639402</v>
      </c>
      <c r="M21" s="84">
        <v>0</v>
      </c>
      <c r="N21" s="833">
        <f>M21/M23*100</f>
        <v>0</v>
      </c>
      <c r="O21" s="84">
        <v>0</v>
      </c>
      <c r="P21" s="833">
        <f>O21/O23*100</f>
        <v>0</v>
      </c>
      <c r="Q21" s="832">
        <f t="shared" si="0"/>
        <v>149077</v>
      </c>
      <c r="R21" s="833">
        <f>Q21/Q23*100</f>
        <v>2.5613024901041301</v>
      </c>
    </row>
    <row r="22" spans="1:18" ht="19.899999999999999" customHeight="1">
      <c r="A22" s="54">
        <v>19</v>
      </c>
      <c r="B22" s="55" t="s">
        <v>24</v>
      </c>
      <c r="C22" s="344">
        <v>103526</v>
      </c>
      <c r="D22" s="999">
        <f>C22/C23*100</f>
        <v>1.8232439921586701</v>
      </c>
      <c r="E22" s="88">
        <v>193</v>
      </c>
      <c r="F22" s="999">
        <f>E22/E23*100</f>
        <v>0.21531287303234201</v>
      </c>
      <c r="G22" s="88">
        <v>114</v>
      </c>
      <c r="H22" s="999">
        <f>G22/G23*100</f>
        <v>0.232676803755485</v>
      </c>
      <c r="I22" s="88">
        <v>0</v>
      </c>
      <c r="J22" s="999">
        <f>I22/I23*100</f>
        <v>0</v>
      </c>
      <c r="K22" s="88">
        <v>2</v>
      </c>
      <c r="L22" s="999">
        <f>K22/K23*100</f>
        <v>6.1900340451872503E-2</v>
      </c>
      <c r="M22" s="88">
        <v>0</v>
      </c>
      <c r="N22" s="999">
        <f>M22/M23*100</f>
        <v>0</v>
      </c>
      <c r="O22" s="88">
        <v>0</v>
      </c>
      <c r="P22" s="999">
        <f>O22/O23*100</f>
        <v>0</v>
      </c>
      <c r="Q22" s="1002">
        <f t="shared" si="0"/>
        <v>103835</v>
      </c>
      <c r="R22" s="999">
        <f>Q22/Q23*100</f>
        <v>1.78399648544016</v>
      </c>
    </row>
    <row r="23" spans="1:18" ht="19.899999999999999" customHeight="1">
      <c r="A23" s="93"/>
      <c r="B23" s="60" t="s">
        <v>25</v>
      </c>
      <c r="C23" s="258">
        <f t="shared" ref="C23:R23" si="1">SUM(C4:C22)</f>
        <v>5678121</v>
      </c>
      <c r="D23" s="259">
        <f t="shared" si="1"/>
        <v>100</v>
      </c>
      <c r="E23" s="258">
        <f t="shared" si="1"/>
        <v>89637</v>
      </c>
      <c r="F23" s="259">
        <f t="shared" si="1"/>
        <v>100</v>
      </c>
      <c r="G23" s="258">
        <f t="shared" si="1"/>
        <v>48995</v>
      </c>
      <c r="H23" s="259">
        <f t="shared" si="1"/>
        <v>100</v>
      </c>
      <c r="I23" s="258">
        <f t="shared" si="1"/>
        <v>85</v>
      </c>
      <c r="J23" s="259">
        <f t="shared" si="1"/>
        <v>100</v>
      </c>
      <c r="K23" s="258">
        <f t="shared" si="1"/>
        <v>3231</v>
      </c>
      <c r="L23" s="259">
        <f t="shared" si="1"/>
        <v>100</v>
      </c>
      <c r="M23" s="258">
        <f t="shared" si="1"/>
        <v>7</v>
      </c>
      <c r="N23" s="259">
        <f t="shared" si="1"/>
        <v>100</v>
      </c>
      <c r="O23" s="258">
        <f t="shared" si="1"/>
        <v>283</v>
      </c>
      <c r="P23" s="259">
        <f t="shared" si="1"/>
        <v>100</v>
      </c>
      <c r="Q23" s="844">
        <f t="shared" si="1"/>
        <v>5820359</v>
      </c>
      <c r="R23" s="259">
        <f t="shared" si="1"/>
        <v>100</v>
      </c>
    </row>
    <row r="24" spans="1:18" ht="5.0999999999999996" customHeight="1">
      <c r="A24" s="978"/>
      <c r="B24" s="978"/>
      <c r="C24" s="978"/>
      <c r="D24" s="978"/>
      <c r="E24" s="978"/>
      <c r="F24" s="978"/>
      <c r="G24" s="978"/>
      <c r="H24" s="978"/>
      <c r="I24" s="978"/>
      <c r="J24" s="978"/>
      <c r="K24" s="978"/>
      <c r="L24" s="978"/>
      <c r="M24" s="978"/>
      <c r="N24" s="978"/>
      <c r="O24" s="978"/>
      <c r="P24" s="978"/>
      <c r="Q24" s="978"/>
      <c r="R24" s="978"/>
    </row>
    <row r="25" spans="1:18" ht="9" customHeight="1">
      <c r="A25" s="934" t="s">
        <v>26</v>
      </c>
      <c r="B25" s="935"/>
      <c r="C25" s="1000"/>
      <c r="D25" s="1000"/>
      <c r="E25" s="978"/>
      <c r="F25" s="978"/>
      <c r="G25" s="978"/>
      <c r="H25" s="978"/>
      <c r="I25" s="978"/>
      <c r="J25" s="978"/>
      <c r="K25" s="978"/>
      <c r="L25" s="978"/>
      <c r="M25" s="978"/>
      <c r="N25" s="978"/>
      <c r="O25" s="978"/>
      <c r="P25" s="978"/>
      <c r="Q25" s="978"/>
      <c r="R25" s="978"/>
    </row>
  </sheetData>
  <mergeCells count="11">
    <mergeCell ref="A1:A3"/>
    <mergeCell ref="B1:B3"/>
    <mergeCell ref="Q1:R2"/>
    <mergeCell ref="C1:P1"/>
    <mergeCell ref="C2:D2"/>
    <mergeCell ref="E2:F2"/>
    <mergeCell ref="G2:H2"/>
    <mergeCell ref="I2:J2"/>
    <mergeCell ref="K2:L2"/>
    <mergeCell ref="M2:N2"/>
    <mergeCell ref="O2:P2"/>
  </mergeCells>
  <pageMargins left="0.70866141732283505" right="0.70866141732283505" top="0.74803149606299202" bottom="0.74803149606299202" header="0.31496062992126" footer="0.31496062992126"/>
  <pageSetup paperSize="9" orientation="landscape"/>
  <ignoredErrors>
    <ignoredError sqref="Q4:Q22" 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2:R244"/>
  <sheetViews>
    <sheetView workbookViewId="0">
      <selection activeCell="D20" sqref="D20"/>
    </sheetView>
  </sheetViews>
  <sheetFormatPr defaultColWidth="9" defaultRowHeight="15"/>
  <cols>
    <col min="1" max="1" width="5.140625" customWidth="1"/>
    <col min="2" max="2" width="20.85546875" customWidth="1"/>
    <col min="3" max="3" width="7" customWidth="1"/>
    <col min="4" max="4" width="6.140625" customWidth="1"/>
    <col min="5" max="5" width="7.7109375" customWidth="1"/>
    <col min="6" max="6" width="6.28515625" customWidth="1"/>
    <col min="7" max="7" width="7.7109375" customWidth="1"/>
    <col min="8" max="8" width="7" customWidth="1"/>
    <col min="11" max="11" width="20.28515625" customWidth="1"/>
    <col min="12" max="12" width="28.28515625" customWidth="1"/>
  </cols>
  <sheetData>
    <row r="2" spans="1:18" ht="14.1" customHeight="1">
      <c r="A2" s="1295" t="s">
        <v>0</v>
      </c>
      <c r="B2" s="1295" t="s">
        <v>200</v>
      </c>
      <c r="C2" s="1303" t="s">
        <v>2</v>
      </c>
      <c r="D2" s="1304"/>
      <c r="E2" s="1304"/>
      <c r="F2" s="1305"/>
      <c r="G2" s="1270" t="s">
        <v>3</v>
      </c>
      <c r="H2" s="1315"/>
      <c r="K2" s="660"/>
      <c r="L2" s="660"/>
      <c r="M2" s="660"/>
      <c r="N2" s="660"/>
      <c r="O2" s="660"/>
      <c r="P2" s="660"/>
      <c r="Q2" s="660"/>
    </row>
    <row r="3" spans="1:18" ht="12" customHeight="1">
      <c r="A3" s="1296"/>
      <c r="B3" s="1296"/>
      <c r="C3" s="1238" t="s">
        <v>4</v>
      </c>
      <c r="D3" s="1239"/>
      <c r="E3" s="1238" t="s">
        <v>5</v>
      </c>
      <c r="F3" s="1239"/>
      <c r="G3" s="1236"/>
      <c r="H3" s="1316"/>
      <c r="K3" s="612" t="s">
        <v>201</v>
      </c>
      <c r="L3" s="235">
        <f>M17+M30+M42+M55+M67+M79+M91+M104+M117+M129+M141+M153+M165+M177+M190+M202+M214+M226+M238</f>
        <v>1281</v>
      </c>
      <c r="M3" s="235"/>
      <c r="N3" s="235">
        <f>O17+O30+O42+O55+O67+O79+O91+O104+O117+O129+O141+O153+O165+O177+O190+O202+O214+O226+O238</f>
        <v>989</v>
      </c>
      <c r="O3" s="235"/>
      <c r="P3" s="235"/>
      <c r="Q3" s="235"/>
    </row>
    <row r="4" spans="1:18" ht="16.5">
      <c r="A4" s="1297"/>
      <c r="B4" s="1297"/>
      <c r="C4" s="950" t="s">
        <v>81</v>
      </c>
      <c r="D4" s="950" t="s">
        <v>39</v>
      </c>
      <c r="E4" s="950" t="s">
        <v>81</v>
      </c>
      <c r="F4" s="950" t="s">
        <v>39</v>
      </c>
      <c r="G4" s="951" t="s">
        <v>81</v>
      </c>
      <c r="H4" s="950" t="s">
        <v>39</v>
      </c>
      <c r="K4" s="609" t="s">
        <v>202</v>
      </c>
      <c r="L4" s="235">
        <f t="shared" ref="L4:L8" si="0">M18+M31+M43+M56+M68+M80+M92+M105+M118+M130+M142+M154+M166+M178+M191+M203+M215+M227+M239</f>
        <v>569</v>
      </c>
      <c r="M4" s="235"/>
      <c r="N4" s="235">
        <f t="shared" ref="N4:N8" si="1">O18+O31+O43+O56+O68+O80+O92+O105+O118+O130+O142+O154+O166+O178+O191+O203+O215+O227+O239</f>
        <v>441</v>
      </c>
      <c r="O4" s="235"/>
      <c r="P4" s="235"/>
      <c r="Q4" s="235"/>
    </row>
    <row r="5" spans="1:18" ht="16.5">
      <c r="A5" s="988">
        <v>1</v>
      </c>
      <c r="B5" s="989" t="s">
        <v>201</v>
      </c>
      <c r="C5" s="990">
        <v>1281</v>
      </c>
      <c r="D5" s="991">
        <f>C5/C11*100</f>
        <v>13.1115660184237</v>
      </c>
      <c r="E5" s="990">
        <v>989</v>
      </c>
      <c r="F5" s="991">
        <f>E5/E11*100</f>
        <v>15.496709495456001</v>
      </c>
      <c r="G5" s="338">
        <f>E5+C5</f>
        <v>2270</v>
      </c>
      <c r="H5" s="991">
        <f>G5/G11*100</f>
        <v>14.0539871223378</v>
      </c>
      <c r="K5" s="612" t="s">
        <v>203</v>
      </c>
      <c r="L5" s="235">
        <f t="shared" si="0"/>
        <v>1252</v>
      </c>
      <c r="M5" s="235"/>
      <c r="N5" s="235">
        <f t="shared" si="1"/>
        <v>1120</v>
      </c>
      <c r="O5" s="235"/>
      <c r="P5" s="235"/>
      <c r="Q5" s="235"/>
    </row>
    <row r="6" spans="1:18" ht="16.5">
      <c r="A6" s="800">
        <v>2</v>
      </c>
      <c r="B6" s="831" t="s">
        <v>202</v>
      </c>
      <c r="C6" s="306">
        <v>569</v>
      </c>
      <c r="D6" s="833">
        <f>C6/C11*100</f>
        <v>5.8239508700102398</v>
      </c>
      <c r="E6" s="306">
        <v>441</v>
      </c>
      <c r="F6" s="833">
        <f>E6/E11*100</f>
        <v>6.9100595424631797</v>
      </c>
      <c r="G6" s="340">
        <f>E6+C6</f>
        <v>1010</v>
      </c>
      <c r="H6" s="833">
        <f>G6/G11*100</f>
        <v>6.2530955918771696</v>
      </c>
      <c r="K6" s="609" t="s">
        <v>204</v>
      </c>
      <c r="L6" s="235">
        <f t="shared" si="0"/>
        <v>5524</v>
      </c>
      <c r="M6" s="235"/>
      <c r="N6" s="235">
        <f t="shared" si="1"/>
        <v>2920</v>
      </c>
      <c r="O6" s="235"/>
      <c r="P6" s="235"/>
      <c r="Q6" s="235"/>
    </row>
    <row r="7" spans="1:18" ht="16.5">
      <c r="A7" s="792">
        <v>3</v>
      </c>
      <c r="B7" s="828" t="s">
        <v>203</v>
      </c>
      <c r="C7" s="990">
        <v>1252</v>
      </c>
      <c r="D7" s="830">
        <f>C7/C11*100</f>
        <v>12.8147389969294</v>
      </c>
      <c r="E7" s="990">
        <v>1120</v>
      </c>
      <c r="F7" s="830">
        <f>E7/E11*100</f>
        <v>17.549357568160499</v>
      </c>
      <c r="G7" s="343">
        <f t="shared" ref="G7:G10" si="2">E7+C7</f>
        <v>2372</v>
      </c>
      <c r="H7" s="830">
        <f>G7/G11*100</f>
        <v>14.6854878652798</v>
      </c>
      <c r="K7" s="612" t="s">
        <v>205</v>
      </c>
      <c r="L7" s="235">
        <f t="shared" si="0"/>
        <v>591</v>
      </c>
      <c r="M7" s="235"/>
      <c r="N7" s="235">
        <f t="shared" si="1"/>
        <v>423</v>
      </c>
      <c r="O7" s="235"/>
      <c r="P7" s="235"/>
      <c r="Q7" s="235"/>
    </row>
    <row r="8" spans="1:18" ht="16.5">
      <c r="A8" s="800">
        <v>4</v>
      </c>
      <c r="B8" s="831" t="s">
        <v>204</v>
      </c>
      <c r="C8" s="306">
        <v>5524</v>
      </c>
      <c r="D8" s="833">
        <f>C8/C11*100</f>
        <v>56.540429887410397</v>
      </c>
      <c r="E8" s="306">
        <v>2920</v>
      </c>
      <c r="F8" s="833">
        <f>E8/E11*100</f>
        <v>45.753682231275498</v>
      </c>
      <c r="G8" s="340">
        <f t="shared" si="2"/>
        <v>8444</v>
      </c>
      <c r="H8" s="833">
        <f>G8/G11*100</f>
        <v>52.278355621594898</v>
      </c>
      <c r="K8" s="646" t="s">
        <v>206</v>
      </c>
      <c r="L8" s="235">
        <f t="shared" si="0"/>
        <v>553</v>
      </c>
      <c r="M8" s="235"/>
      <c r="N8" s="235">
        <f t="shared" si="1"/>
        <v>489</v>
      </c>
      <c r="O8" s="235"/>
      <c r="P8" s="235"/>
      <c r="Q8" s="235"/>
    </row>
    <row r="9" spans="1:18">
      <c r="A9" s="792">
        <v>5</v>
      </c>
      <c r="B9" s="828" t="s">
        <v>207</v>
      </c>
      <c r="C9" s="990">
        <v>591</v>
      </c>
      <c r="D9" s="830">
        <f>C9/C11*100</f>
        <v>6.04912998976459</v>
      </c>
      <c r="E9" s="990">
        <v>423</v>
      </c>
      <c r="F9" s="830">
        <f>E9/E11*100</f>
        <v>6.6280162958320297</v>
      </c>
      <c r="G9" s="343">
        <f t="shared" si="2"/>
        <v>1014</v>
      </c>
      <c r="H9" s="830">
        <f>G9/G11*100</f>
        <v>6.2778603268945004</v>
      </c>
      <c r="K9" s="661"/>
      <c r="L9" s="235"/>
      <c r="M9" s="235"/>
      <c r="N9" s="235"/>
      <c r="O9" s="235"/>
      <c r="P9" s="235"/>
      <c r="Q9" s="235"/>
    </row>
    <row r="10" spans="1:18">
      <c r="A10" s="802">
        <v>6</v>
      </c>
      <c r="B10" s="839" t="s">
        <v>206</v>
      </c>
      <c r="C10" s="992">
        <v>553</v>
      </c>
      <c r="D10" s="841">
        <f>C10/C11*100</f>
        <v>5.6601842374616202</v>
      </c>
      <c r="E10" s="992">
        <v>489</v>
      </c>
      <c r="F10" s="841">
        <f>E10/E11*100</f>
        <v>7.6621748668129097</v>
      </c>
      <c r="G10" s="842">
        <f t="shared" si="2"/>
        <v>1042</v>
      </c>
      <c r="H10" s="841">
        <f>G10/G11*100</f>
        <v>6.4512134720158496</v>
      </c>
    </row>
    <row r="11" spans="1:18">
      <c r="A11" s="843"/>
      <c r="B11" s="257" t="s">
        <v>81</v>
      </c>
      <c r="C11" s="258">
        <f>SUM(C5:C10)</f>
        <v>9770</v>
      </c>
      <c r="D11" s="258">
        <f>C11/C11*100</f>
        <v>100</v>
      </c>
      <c r="E11" s="258">
        <f>SUM(E5:E10)</f>
        <v>6382</v>
      </c>
      <c r="F11" s="258">
        <f>E11/E11*100</f>
        <v>100</v>
      </c>
      <c r="G11" s="258">
        <f>SUM(G5:G10)</f>
        <v>16152</v>
      </c>
      <c r="H11" s="258">
        <f>G11/G11*100</f>
        <v>100</v>
      </c>
    </row>
    <row r="12" spans="1:18" ht="7.5" customHeight="1">
      <c r="A12" s="993"/>
      <c r="B12" s="993"/>
      <c r="C12" s="993"/>
      <c r="D12" s="993"/>
      <c r="E12" s="993"/>
      <c r="F12" s="993"/>
      <c r="G12" s="993"/>
      <c r="H12" s="993"/>
      <c r="K12" s="661" t="s">
        <v>208</v>
      </c>
    </row>
    <row r="13" spans="1:18" ht="9" customHeight="1">
      <c r="A13" s="36" t="s">
        <v>98</v>
      </c>
      <c r="B13" s="702"/>
      <c r="C13" s="702"/>
      <c r="D13" s="702"/>
      <c r="E13" s="994"/>
      <c r="F13" s="993"/>
      <c r="G13" s="993"/>
      <c r="H13" s="993"/>
    </row>
    <row r="14" spans="1:18">
      <c r="K14" s="1317" t="s">
        <v>0</v>
      </c>
      <c r="L14" s="1320" t="s">
        <v>209</v>
      </c>
      <c r="M14" s="1312" t="s">
        <v>2</v>
      </c>
      <c r="N14" s="1312"/>
      <c r="O14" s="1312"/>
      <c r="P14" s="1312"/>
      <c r="Q14" s="1323" t="s">
        <v>3</v>
      </c>
      <c r="R14" s="1324"/>
    </row>
    <row r="15" spans="1:18">
      <c r="K15" s="1318"/>
      <c r="L15" s="1321"/>
      <c r="M15" s="1313" t="s">
        <v>4</v>
      </c>
      <c r="N15" s="1314"/>
      <c r="O15" s="1313" t="s">
        <v>5</v>
      </c>
      <c r="P15" s="1314"/>
      <c r="Q15" s="1325"/>
      <c r="R15" s="1326"/>
    </row>
    <row r="16" spans="1:18">
      <c r="K16" s="1319"/>
      <c r="L16" s="1322"/>
      <c r="M16" s="818" t="s">
        <v>81</v>
      </c>
      <c r="N16" s="818" t="s">
        <v>39</v>
      </c>
      <c r="O16" s="818" t="s">
        <v>81</v>
      </c>
      <c r="P16" s="818" t="s">
        <v>39</v>
      </c>
      <c r="Q16" s="996" t="s">
        <v>81</v>
      </c>
      <c r="R16" s="997" t="s">
        <v>39</v>
      </c>
    </row>
    <row r="17" spans="11:18" ht="16.5">
      <c r="K17" s="623">
        <v>1</v>
      </c>
      <c r="L17" s="612" t="s">
        <v>201</v>
      </c>
      <c r="M17" s="613">
        <v>355</v>
      </c>
      <c r="N17" s="614">
        <f>M17/M23*100</f>
        <v>23.4943745863666</v>
      </c>
      <c r="O17" s="613">
        <v>330</v>
      </c>
      <c r="P17" s="614">
        <f>O17/O23*100</f>
        <v>27.5</v>
      </c>
      <c r="Q17" s="613">
        <f t="shared" ref="Q17:Q22" si="3">O17+M17</f>
        <v>685</v>
      </c>
      <c r="R17" s="629">
        <f>Q17/Q23*100</f>
        <v>25.267428992991501</v>
      </c>
    </row>
    <row r="18" spans="11:18" ht="16.5">
      <c r="K18" s="622">
        <v>2</v>
      </c>
      <c r="L18" s="609" t="s">
        <v>202</v>
      </c>
      <c r="M18" s="610">
        <v>126</v>
      </c>
      <c r="N18" s="611">
        <f>M18/M23*100</f>
        <v>8.3388484447385807</v>
      </c>
      <c r="O18" s="610">
        <v>137</v>
      </c>
      <c r="P18" s="611">
        <f>O18/O23*100</f>
        <v>11.4166666666667</v>
      </c>
      <c r="Q18" s="610">
        <f t="shared" si="3"/>
        <v>263</v>
      </c>
      <c r="R18" s="628">
        <f>Q18/Q23*100</f>
        <v>9.7012172630025795</v>
      </c>
    </row>
    <row r="19" spans="11:18" ht="16.5">
      <c r="K19" s="623">
        <v>3</v>
      </c>
      <c r="L19" s="612" t="s">
        <v>203</v>
      </c>
      <c r="M19" s="613">
        <v>190</v>
      </c>
      <c r="N19" s="614">
        <f>M19/M23*100</f>
        <v>12.574454003970899</v>
      </c>
      <c r="O19" s="613">
        <v>171</v>
      </c>
      <c r="P19" s="614">
        <f>O19/O23*100</f>
        <v>14.25</v>
      </c>
      <c r="Q19" s="613">
        <f t="shared" si="3"/>
        <v>361</v>
      </c>
      <c r="R19" s="629">
        <f>Q19/Q23*100</f>
        <v>13.316119513094799</v>
      </c>
    </row>
    <row r="20" spans="11:18" ht="16.5">
      <c r="K20" s="622">
        <v>4</v>
      </c>
      <c r="L20" s="609" t="s">
        <v>204</v>
      </c>
      <c r="M20" s="610">
        <v>595</v>
      </c>
      <c r="N20" s="611">
        <f>M20/M23*100</f>
        <v>39.377895433487801</v>
      </c>
      <c r="O20" s="610">
        <v>372</v>
      </c>
      <c r="P20" s="611">
        <f>O20/O23*100</f>
        <v>31</v>
      </c>
      <c r="Q20" s="610">
        <f t="shared" si="3"/>
        <v>967</v>
      </c>
      <c r="R20" s="628">
        <f>Q20/Q23*100</f>
        <v>35.669494651420102</v>
      </c>
    </row>
    <row r="21" spans="11:18" ht="16.5">
      <c r="K21" s="623">
        <v>5</v>
      </c>
      <c r="L21" s="612" t="s">
        <v>205</v>
      </c>
      <c r="M21" s="613">
        <v>187</v>
      </c>
      <c r="N21" s="614">
        <f>M21/M23*100</f>
        <v>12.375909993381899</v>
      </c>
      <c r="O21" s="613">
        <v>145</v>
      </c>
      <c r="P21" s="614">
        <f>O21/O23*100</f>
        <v>12.0833333333333</v>
      </c>
      <c r="Q21" s="613">
        <f t="shared" si="3"/>
        <v>332</v>
      </c>
      <c r="R21" s="629">
        <f>Q21/Q23*100</f>
        <v>12.2464035411287</v>
      </c>
    </row>
    <row r="22" spans="11:18" ht="16.5">
      <c r="K22" s="650">
        <v>6</v>
      </c>
      <c r="L22" s="646" t="s">
        <v>206</v>
      </c>
      <c r="M22" s="647">
        <v>58</v>
      </c>
      <c r="N22" s="995">
        <f>M22/M23*100</f>
        <v>3.83851753805427</v>
      </c>
      <c r="O22" s="647">
        <v>45</v>
      </c>
      <c r="P22" s="995">
        <f>O22/O23*100</f>
        <v>3.75</v>
      </c>
      <c r="Q22" s="647">
        <f t="shared" si="3"/>
        <v>103</v>
      </c>
      <c r="R22" s="998">
        <f>Q22/Q23*100</f>
        <v>3.7993360383622301</v>
      </c>
    </row>
    <row r="23" spans="11:18">
      <c r="K23" s="625"/>
      <c r="L23" s="687" t="s">
        <v>81</v>
      </c>
      <c r="M23" s="619">
        <f>SUM(M17:M22)</f>
        <v>1511</v>
      </c>
      <c r="N23" s="620">
        <f>M23/M23*100</f>
        <v>100</v>
      </c>
      <c r="O23" s="619">
        <f>SUM(O17:O22)</f>
        <v>1200</v>
      </c>
      <c r="P23" s="620">
        <f>O23/O23*100</f>
        <v>100</v>
      </c>
      <c r="Q23" s="619">
        <f>SUM(Q17:Q22)</f>
        <v>2711</v>
      </c>
      <c r="R23" s="631">
        <f>Q23/Q23*100</f>
        <v>100</v>
      </c>
    </row>
    <row r="25" spans="11:18">
      <c r="K25" t="s">
        <v>210</v>
      </c>
    </row>
    <row r="27" spans="11:18">
      <c r="K27" s="1317" t="s">
        <v>0</v>
      </c>
      <c r="L27" s="1320" t="s">
        <v>209</v>
      </c>
      <c r="M27" s="1312" t="s">
        <v>2</v>
      </c>
      <c r="N27" s="1312"/>
      <c r="O27" s="1312"/>
      <c r="P27" s="1312"/>
      <c r="Q27" s="1323" t="s">
        <v>3</v>
      </c>
      <c r="R27" s="1324"/>
    </row>
    <row r="28" spans="11:18">
      <c r="K28" s="1318"/>
      <c r="L28" s="1321"/>
      <c r="M28" s="1313" t="s">
        <v>4</v>
      </c>
      <c r="N28" s="1314"/>
      <c r="O28" s="1313" t="s">
        <v>5</v>
      </c>
      <c r="P28" s="1314"/>
      <c r="Q28" s="1325"/>
      <c r="R28" s="1326"/>
    </row>
    <row r="29" spans="11:18">
      <c r="K29" s="1319"/>
      <c r="L29" s="1322"/>
      <c r="M29" s="818" t="s">
        <v>81</v>
      </c>
      <c r="N29" s="818" t="s">
        <v>39</v>
      </c>
      <c r="O29" s="818" t="s">
        <v>81</v>
      </c>
      <c r="P29" s="818" t="s">
        <v>39</v>
      </c>
      <c r="Q29" s="996" t="s">
        <v>81</v>
      </c>
      <c r="R29" s="997" t="s">
        <v>39</v>
      </c>
    </row>
    <row r="30" spans="11:18" ht="16.5">
      <c r="K30" s="623">
        <v>1</v>
      </c>
      <c r="L30" s="612" t="s">
        <v>201</v>
      </c>
      <c r="M30" s="613">
        <v>40</v>
      </c>
      <c r="N30" s="614">
        <f>M30/M36*100</f>
        <v>10.928961748633901</v>
      </c>
      <c r="O30" s="613">
        <v>34</v>
      </c>
      <c r="P30" s="614">
        <f>O30/O36*100</f>
        <v>14.4067796610169</v>
      </c>
      <c r="Q30" s="613">
        <f t="shared" ref="Q30:Q35" si="4">O30+M30</f>
        <v>74</v>
      </c>
      <c r="R30" s="629">
        <f>Q30/Q36*100</f>
        <v>12.2923588039867</v>
      </c>
    </row>
    <row r="31" spans="11:18" ht="16.5">
      <c r="K31" s="622">
        <v>2</v>
      </c>
      <c r="L31" s="609" t="s">
        <v>202</v>
      </c>
      <c r="M31" s="610">
        <v>30</v>
      </c>
      <c r="N31" s="611">
        <f>M31/M36*100</f>
        <v>8.1967213114754092</v>
      </c>
      <c r="O31" s="610">
        <v>20</v>
      </c>
      <c r="P31" s="611">
        <f>O31/O36*100</f>
        <v>8.4745762711864394</v>
      </c>
      <c r="Q31" s="610">
        <f t="shared" si="4"/>
        <v>50</v>
      </c>
      <c r="R31" s="628">
        <f>Q31/Q36*100</f>
        <v>8.3056478405315595</v>
      </c>
    </row>
    <row r="32" spans="11:18" ht="16.5">
      <c r="K32" s="623">
        <v>3</v>
      </c>
      <c r="L32" s="612" t="s">
        <v>203</v>
      </c>
      <c r="M32" s="613">
        <v>49</v>
      </c>
      <c r="N32" s="614">
        <f>M32/M36*100</f>
        <v>13.3879781420765</v>
      </c>
      <c r="O32" s="613">
        <v>40</v>
      </c>
      <c r="P32" s="614">
        <f>O32/O36*100</f>
        <v>16.9491525423729</v>
      </c>
      <c r="Q32" s="613">
        <f t="shared" si="4"/>
        <v>89</v>
      </c>
      <c r="R32" s="629">
        <f>Q32/Q36*100</f>
        <v>14.7840531561462</v>
      </c>
    </row>
    <row r="33" spans="11:18" ht="16.5">
      <c r="K33" s="622">
        <v>4</v>
      </c>
      <c r="L33" s="609" t="s">
        <v>204</v>
      </c>
      <c r="M33" s="610">
        <v>204</v>
      </c>
      <c r="N33" s="611">
        <f>M33/M36*100</f>
        <v>55.737704918032797</v>
      </c>
      <c r="O33" s="610">
        <v>110</v>
      </c>
      <c r="P33" s="611">
        <f>O33/O36*100</f>
        <v>46.610169491525397</v>
      </c>
      <c r="Q33" s="610">
        <f t="shared" si="4"/>
        <v>314</v>
      </c>
      <c r="R33" s="628">
        <f>Q33/Q36*100</f>
        <v>52.159468438538198</v>
      </c>
    </row>
    <row r="34" spans="11:18" ht="16.5">
      <c r="K34" s="623">
        <v>5</v>
      </c>
      <c r="L34" s="612" t="s">
        <v>205</v>
      </c>
      <c r="M34" s="613">
        <v>31</v>
      </c>
      <c r="N34" s="614">
        <f>M34/M36*100</f>
        <v>8.4699453551912605</v>
      </c>
      <c r="O34" s="613">
        <v>24</v>
      </c>
      <c r="P34" s="614">
        <f>O34/O36*100</f>
        <v>10.1694915254237</v>
      </c>
      <c r="Q34" s="613">
        <f t="shared" si="4"/>
        <v>55</v>
      </c>
      <c r="R34" s="629">
        <f>Q34/Q36*100</f>
        <v>9.1362126245847204</v>
      </c>
    </row>
    <row r="35" spans="11:18" ht="16.5">
      <c r="K35" s="650">
        <v>6</v>
      </c>
      <c r="L35" s="646" t="s">
        <v>206</v>
      </c>
      <c r="M35" s="647">
        <v>12</v>
      </c>
      <c r="N35" s="995">
        <f>M35/M36*100</f>
        <v>3.27868852459016</v>
      </c>
      <c r="O35" s="647">
        <v>8</v>
      </c>
      <c r="P35" s="995">
        <f>O35/O36*100</f>
        <v>3.3898305084745801</v>
      </c>
      <c r="Q35" s="647">
        <f t="shared" si="4"/>
        <v>20</v>
      </c>
      <c r="R35" s="998">
        <f>Q35/Q36*100</f>
        <v>3.3222591362126201</v>
      </c>
    </row>
    <row r="36" spans="11:18">
      <c r="K36" s="625"/>
      <c r="L36" s="687" t="s">
        <v>81</v>
      </c>
      <c r="M36" s="619">
        <f>SUM(M30:M35)</f>
        <v>366</v>
      </c>
      <c r="N36" s="620">
        <f>M36/M36*100</f>
        <v>100</v>
      </c>
      <c r="O36" s="619">
        <f>SUM(O30:O35)</f>
        <v>236</v>
      </c>
      <c r="P36" s="620">
        <f>O36/O36*100</f>
        <v>100</v>
      </c>
      <c r="Q36" s="619">
        <f>SUM(Q30:Q35)</f>
        <v>602</v>
      </c>
      <c r="R36" s="631">
        <f>Q36/Q36*100</f>
        <v>100</v>
      </c>
    </row>
    <row r="38" spans="11:18">
      <c r="K38" t="s">
        <v>211</v>
      </c>
    </row>
    <row r="39" spans="11:18">
      <c r="K39" s="1317" t="s">
        <v>0</v>
      </c>
      <c r="L39" s="1320" t="s">
        <v>209</v>
      </c>
      <c r="M39" s="1312" t="s">
        <v>2</v>
      </c>
      <c r="N39" s="1312"/>
      <c r="O39" s="1312"/>
      <c r="P39" s="1312"/>
      <c r="Q39" s="1323" t="s">
        <v>3</v>
      </c>
      <c r="R39" s="1324"/>
    </row>
    <row r="40" spans="11:18">
      <c r="K40" s="1318"/>
      <c r="L40" s="1321"/>
      <c r="M40" s="1313" t="s">
        <v>4</v>
      </c>
      <c r="N40" s="1314"/>
      <c r="O40" s="1313" t="s">
        <v>5</v>
      </c>
      <c r="P40" s="1314"/>
      <c r="Q40" s="1325"/>
      <c r="R40" s="1326"/>
    </row>
    <row r="41" spans="11:18">
      <c r="K41" s="1319"/>
      <c r="L41" s="1322"/>
      <c r="M41" s="818" t="s">
        <v>81</v>
      </c>
      <c r="N41" s="818" t="s">
        <v>39</v>
      </c>
      <c r="O41" s="818" t="s">
        <v>81</v>
      </c>
      <c r="P41" s="818" t="s">
        <v>39</v>
      </c>
      <c r="Q41" s="996" t="s">
        <v>81</v>
      </c>
      <c r="R41" s="997" t="s">
        <v>39</v>
      </c>
    </row>
    <row r="42" spans="11:18" ht="16.5">
      <c r="K42" s="623">
        <v>1</v>
      </c>
      <c r="L42" s="612" t="s">
        <v>201</v>
      </c>
      <c r="M42" s="613">
        <v>55</v>
      </c>
      <c r="N42" s="614">
        <f>M42/M48*100</f>
        <v>9.3378607809847196</v>
      </c>
      <c r="O42" s="613">
        <v>27</v>
      </c>
      <c r="P42" s="614">
        <f>O42/O48*100</f>
        <v>8.0118694362017795</v>
      </c>
      <c r="Q42" s="613">
        <f t="shared" ref="Q42:Q47" si="5">O42+M42</f>
        <v>82</v>
      </c>
      <c r="R42" s="629">
        <f>Q42/Q48*100</f>
        <v>8.8552915766738707</v>
      </c>
    </row>
    <row r="43" spans="11:18" ht="16.5">
      <c r="K43" s="622">
        <v>2</v>
      </c>
      <c r="L43" s="609" t="s">
        <v>202</v>
      </c>
      <c r="M43" s="610">
        <v>41</v>
      </c>
      <c r="N43" s="611">
        <f>M43/M48*100</f>
        <v>6.9609507640067898</v>
      </c>
      <c r="O43" s="610">
        <v>14</v>
      </c>
      <c r="P43" s="611">
        <f>O43/O48*100</f>
        <v>4.1543026706231396</v>
      </c>
      <c r="Q43" s="610">
        <f t="shared" si="5"/>
        <v>55</v>
      </c>
      <c r="R43" s="628">
        <f>Q43/Q48*100</f>
        <v>5.9395248380129599</v>
      </c>
    </row>
    <row r="44" spans="11:18" ht="16.5">
      <c r="K44" s="623">
        <v>3</v>
      </c>
      <c r="L44" s="612" t="s">
        <v>203</v>
      </c>
      <c r="M44" s="613">
        <v>72</v>
      </c>
      <c r="N44" s="614">
        <f>M44/M48*100</f>
        <v>12.224108658743599</v>
      </c>
      <c r="O44" s="613">
        <v>61</v>
      </c>
      <c r="P44" s="614">
        <f>O44/O48*100</f>
        <v>18.1008902077151</v>
      </c>
      <c r="Q44" s="613">
        <f t="shared" si="5"/>
        <v>133</v>
      </c>
      <c r="R44" s="629">
        <f>Q44/Q48*100</f>
        <v>14.3628509719222</v>
      </c>
    </row>
    <row r="45" spans="11:18" ht="16.5">
      <c r="K45" s="622">
        <v>4</v>
      </c>
      <c r="L45" s="609" t="s">
        <v>204</v>
      </c>
      <c r="M45" s="610">
        <v>373</v>
      </c>
      <c r="N45" s="611">
        <f>M45/M48*100</f>
        <v>63.327674023769099</v>
      </c>
      <c r="O45" s="610">
        <v>197</v>
      </c>
      <c r="P45" s="611">
        <f>O45/O48*100</f>
        <v>58.456973293768499</v>
      </c>
      <c r="Q45" s="610">
        <f t="shared" si="5"/>
        <v>570</v>
      </c>
      <c r="R45" s="628">
        <f>Q45/Q48*100</f>
        <v>61.555075593952502</v>
      </c>
    </row>
    <row r="46" spans="11:18" ht="16.5">
      <c r="K46" s="623">
        <v>5</v>
      </c>
      <c r="L46" s="612" t="s">
        <v>205</v>
      </c>
      <c r="M46" s="613">
        <v>14</v>
      </c>
      <c r="N46" s="614">
        <f>M46/M48*100</f>
        <v>2.3769100169779298</v>
      </c>
      <c r="O46" s="613">
        <v>13</v>
      </c>
      <c r="P46" s="614">
        <f>O46/O48*100</f>
        <v>3.8575667655786301</v>
      </c>
      <c r="Q46" s="613">
        <f t="shared" si="5"/>
        <v>27</v>
      </c>
      <c r="R46" s="629">
        <f>Q46/Q48*100</f>
        <v>2.9157667386609099</v>
      </c>
    </row>
    <row r="47" spans="11:18" ht="16.5">
      <c r="K47" s="650">
        <v>6</v>
      </c>
      <c r="L47" s="646" t="s">
        <v>206</v>
      </c>
      <c r="M47" s="647">
        <v>34</v>
      </c>
      <c r="N47" s="995">
        <f>M47/M48*100</f>
        <v>5.7724957555178298</v>
      </c>
      <c r="O47" s="647">
        <v>25</v>
      </c>
      <c r="P47" s="995">
        <f>O47/O48*100</f>
        <v>7.4183976261127604</v>
      </c>
      <c r="Q47" s="647">
        <f t="shared" si="5"/>
        <v>59</v>
      </c>
      <c r="R47" s="998">
        <f>Q47/Q48*100</f>
        <v>6.3714902807775404</v>
      </c>
    </row>
    <row r="48" spans="11:18">
      <c r="K48" s="625"/>
      <c r="L48" s="687" t="s">
        <v>81</v>
      </c>
      <c r="M48" s="619">
        <f>SUM(M42:M47)</f>
        <v>589</v>
      </c>
      <c r="N48" s="620">
        <f>M48/M48*100</f>
        <v>100</v>
      </c>
      <c r="O48" s="619">
        <f>SUM(O42:O47)</f>
        <v>337</v>
      </c>
      <c r="P48" s="620">
        <f>O48/O48*100</f>
        <v>100</v>
      </c>
      <c r="Q48" s="619">
        <f>SUM(Q42:Q47)</f>
        <v>926</v>
      </c>
      <c r="R48" s="631">
        <f>Q48/Q48*100</f>
        <v>100</v>
      </c>
    </row>
    <row r="51" spans="11:18">
      <c r="K51" t="s">
        <v>212</v>
      </c>
    </row>
    <row r="52" spans="11:18">
      <c r="K52" s="1317" t="s">
        <v>0</v>
      </c>
      <c r="L52" s="1320" t="s">
        <v>209</v>
      </c>
      <c r="M52" s="1312" t="s">
        <v>2</v>
      </c>
      <c r="N52" s="1312"/>
      <c r="O52" s="1312"/>
      <c r="P52" s="1312"/>
      <c r="Q52" s="1323" t="s">
        <v>3</v>
      </c>
      <c r="R52" s="1324"/>
    </row>
    <row r="53" spans="11:18">
      <c r="K53" s="1318"/>
      <c r="L53" s="1321"/>
      <c r="M53" s="1313" t="s">
        <v>4</v>
      </c>
      <c r="N53" s="1314"/>
      <c r="O53" s="1313" t="s">
        <v>5</v>
      </c>
      <c r="P53" s="1314"/>
      <c r="Q53" s="1325"/>
      <c r="R53" s="1326"/>
    </row>
    <row r="54" spans="11:18">
      <c r="K54" s="1319"/>
      <c r="L54" s="1322"/>
      <c r="M54" s="818" t="s">
        <v>81</v>
      </c>
      <c r="N54" s="818" t="s">
        <v>39</v>
      </c>
      <c r="O54" s="818" t="s">
        <v>81</v>
      </c>
      <c r="P54" s="818" t="s">
        <v>39</v>
      </c>
      <c r="Q54" s="996" t="s">
        <v>81</v>
      </c>
      <c r="R54" s="997" t="s">
        <v>39</v>
      </c>
    </row>
    <row r="55" spans="11:18" ht="16.5">
      <c r="K55" s="623">
        <v>1</v>
      </c>
      <c r="L55" s="612" t="s">
        <v>201</v>
      </c>
      <c r="M55" s="613">
        <v>150</v>
      </c>
      <c r="N55" s="614">
        <f>M55/M61*100</f>
        <v>17.084282460136698</v>
      </c>
      <c r="O55" s="613">
        <v>90</v>
      </c>
      <c r="P55" s="614">
        <f>O55/O61*100</f>
        <v>16.2748643761302</v>
      </c>
      <c r="Q55" s="613">
        <f t="shared" ref="Q55:Q60" si="6">O55+M55</f>
        <v>240</v>
      </c>
      <c r="R55" s="629">
        <f>Q55/Q61*100</f>
        <v>16.771488469601699</v>
      </c>
    </row>
    <row r="56" spans="11:18" ht="16.5">
      <c r="K56" s="622">
        <v>2</v>
      </c>
      <c r="L56" s="609" t="s">
        <v>202</v>
      </c>
      <c r="M56" s="610">
        <v>21</v>
      </c>
      <c r="N56" s="611">
        <f>M56/M61*100</f>
        <v>2.39179954441913</v>
      </c>
      <c r="O56" s="610">
        <v>35</v>
      </c>
      <c r="P56" s="611">
        <f>O56/O61*100</f>
        <v>6.3291139240506302</v>
      </c>
      <c r="Q56" s="610">
        <f t="shared" si="6"/>
        <v>56</v>
      </c>
      <c r="R56" s="628">
        <f>Q56/Q61*100</f>
        <v>3.9133473095737199</v>
      </c>
    </row>
    <row r="57" spans="11:18" ht="16.5">
      <c r="K57" s="623">
        <v>3</v>
      </c>
      <c r="L57" s="612" t="s">
        <v>203</v>
      </c>
      <c r="M57" s="613">
        <v>119</v>
      </c>
      <c r="N57" s="614">
        <f>M57/M61*100</f>
        <v>13.553530751708401</v>
      </c>
      <c r="O57" s="613">
        <v>107</v>
      </c>
      <c r="P57" s="614">
        <f>O57/O61*100</f>
        <v>19.3490054249548</v>
      </c>
      <c r="Q57" s="613">
        <f t="shared" si="6"/>
        <v>226</v>
      </c>
      <c r="R57" s="629">
        <f>Q57/Q61*100</f>
        <v>15.793151642208199</v>
      </c>
    </row>
    <row r="58" spans="11:18" ht="16.5">
      <c r="K58" s="622">
        <v>4</v>
      </c>
      <c r="L58" s="609" t="s">
        <v>204</v>
      </c>
      <c r="M58" s="610">
        <v>509</v>
      </c>
      <c r="N58" s="611">
        <f>M58/M61*100</f>
        <v>57.972665148063797</v>
      </c>
      <c r="O58" s="610">
        <v>259</v>
      </c>
      <c r="P58" s="611">
        <f>O58/O61*100</f>
        <v>46.835443037974699</v>
      </c>
      <c r="Q58" s="610">
        <f t="shared" si="6"/>
        <v>768</v>
      </c>
      <c r="R58" s="628">
        <f>Q58/Q61*100</f>
        <v>53.6687631027254</v>
      </c>
    </row>
    <row r="59" spans="11:18" ht="16.5">
      <c r="K59" s="623">
        <v>5</v>
      </c>
      <c r="L59" s="612" t="s">
        <v>205</v>
      </c>
      <c r="M59" s="613">
        <v>58</v>
      </c>
      <c r="N59" s="614">
        <f>M59/M61*100</f>
        <v>6.6059225512528501</v>
      </c>
      <c r="O59" s="613">
        <v>39</v>
      </c>
      <c r="P59" s="614">
        <f>O59/O61*100</f>
        <v>7.0524412296564201</v>
      </c>
      <c r="Q59" s="613">
        <f t="shared" si="6"/>
        <v>97</v>
      </c>
      <c r="R59" s="629">
        <f>Q59/Q61*100</f>
        <v>6.7784765897973402</v>
      </c>
    </row>
    <row r="60" spans="11:18" ht="16.5">
      <c r="K60" s="650">
        <v>6</v>
      </c>
      <c r="L60" s="646" t="s">
        <v>206</v>
      </c>
      <c r="M60" s="647">
        <v>21</v>
      </c>
      <c r="N60" s="995">
        <f>M60/M61*100</f>
        <v>2.39179954441913</v>
      </c>
      <c r="O60" s="647">
        <v>23</v>
      </c>
      <c r="P60" s="995">
        <f>O60/O61*100</f>
        <v>4.1591320072332696</v>
      </c>
      <c r="Q60" s="647">
        <f t="shared" si="6"/>
        <v>44</v>
      </c>
      <c r="R60" s="998">
        <f>Q60/Q61*100</f>
        <v>3.0747728860936401</v>
      </c>
    </row>
    <row r="61" spans="11:18">
      <c r="K61" s="625"/>
      <c r="L61" s="687" t="s">
        <v>81</v>
      </c>
      <c r="M61" s="619">
        <f>SUM(M55:M60)</f>
        <v>878</v>
      </c>
      <c r="N61" s="620">
        <f>M61/M61*100</f>
        <v>100</v>
      </c>
      <c r="O61" s="619">
        <f>SUM(O55:O60)</f>
        <v>553</v>
      </c>
      <c r="P61" s="620">
        <f>O61/O61*100</f>
        <v>100</v>
      </c>
      <c r="Q61" s="619">
        <f>SUM(Q55:Q60)</f>
        <v>1431</v>
      </c>
      <c r="R61" s="631">
        <f>Q61/Q61*100</f>
        <v>100</v>
      </c>
    </row>
    <row r="63" spans="11:18">
      <c r="K63" t="s">
        <v>213</v>
      </c>
    </row>
    <row r="64" spans="11:18">
      <c r="K64" s="1317" t="s">
        <v>0</v>
      </c>
      <c r="L64" s="1320" t="s">
        <v>209</v>
      </c>
      <c r="M64" s="1312" t="s">
        <v>2</v>
      </c>
      <c r="N64" s="1312"/>
      <c r="O64" s="1312"/>
      <c r="P64" s="1312"/>
      <c r="Q64" s="1323" t="s">
        <v>3</v>
      </c>
      <c r="R64" s="1324"/>
    </row>
    <row r="65" spans="11:18">
      <c r="K65" s="1318"/>
      <c r="L65" s="1321"/>
      <c r="M65" s="1313" t="s">
        <v>4</v>
      </c>
      <c r="N65" s="1314"/>
      <c r="O65" s="1313" t="s">
        <v>5</v>
      </c>
      <c r="P65" s="1314"/>
      <c r="Q65" s="1325"/>
      <c r="R65" s="1326"/>
    </row>
    <row r="66" spans="11:18">
      <c r="K66" s="1319"/>
      <c r="L66" s="1322"/>
      <c r="M66" s="818" t="s">
        <v>81</v>
      </c>
      <c r="N66" s="818" t="s">
        <v>39</v>
      </c>
      <c r="O66" s="818" t="s">
        <v>81</v>
      </c>
      <c r="P66" s="818" t="s">
        <v>39</v>
      </c>
      <c r="Q66" s="996" t="s">
        <v>81</v>
      </c>
      <c r="R66" s="997" t="s">
        <v>39</v>
      </c>
    </row>
    <row r="67" spans="11:18" ht="16.5">
      <c r="K67" s="623">
        <v>1</v>
      </c>
      <c r="L67" s="612" t="s">
        <v>201</v>
      </c>
      <c r="M67" s="613">
        <v>78</v>
      </c>
      <c r="N67" s="614">
        <f>M67/M73*100</f>
        <v>10.7438016528926</v>
      </c>
      <c r="O67" s="613">
        <v>68</v>
      </c>
      <c r="P67" s="614">
        <f>O67/O73*100</f>
        <v>14.196242171190001</v>
      </c>
      <c r="Q67" s="613">
        <f t="shared" ref="Q67:Q72" si="7">O67+M67</f>
        <v>146</v>
      </c>
      <c r="R67" s="629">
        <f>Q67/Q73*100</f>
        <v>12.1161825726141</v>
      </c>
    </row>
    <row r="68" spans="11:18" ht="16.5">
      <c r="K68" s="622">
        <v>2</v>
      </c>
      <c r="L68" s="609" t="s">
        <v>202</v>
      </c>
      <c r="M68" s="610">
        <v>29</v>
      </c>
      <c r="N68" s="611">
        <f>M68/M73*100</f>
        <v>3.9944903581267202</v>
      </c>
      <c r="O68" s="610">
        <v>20</v>
      </c>
      <c r="P68" s="611">
        <f>O68/O73*100</f>
        <v>4.1753653444676404</v>
      </c>
      <c r="Q68" s="610">
        <f t="shared" si="7"/>
        <v>49</v>
      </c>
      <c r="R68" s="628">
        <f>Q68/Q73*100</f>
        <v>4.0663900414937801</v>
      </c>
    </row>
    <row r="69" spans="11:18" ht="16.5">
      <c r="K69" s="623">
        <v>3</v>
      </c>
      <c r="L69" s="612" t="s">
        <v>203</v>
      </c>
      <c r="M69" s="613">
        <v>90</v>
      </c>
      <c r="N69" s="614">
        <f>M69/M73*100</f>
        <v>12.396694214876</v>
      </c>
      <c r="O69" s="613">
        <v>58</v>
      </c>
      <c r="P69" s="614">
        <f>O69/O73*100</f>
        <v>12.1085594989562</v>
      </c>
      <c r="Q69" s="613">
        <f t="shared" si="7"/>
        <v>148</v>
      </c>
      <c r="R69" s="629">
        <f>Q69/Q73*100</f>
        <v>12.282157676348501</v>
      </c>
    </row>
    <row r="70" spans="11:18" ht="16.5">
      <c r="K70" s="622">
        <v>4</v>
      </c>
      <c r="L70" s="609" t="s">
        <v>204</v>
      </c>
      <c r="M70" s="610">
        <v>418</v>
      </c>
      <c r="N70" s="611">
        <f>M70/M73*100</f>
        <v>57.575757575757599</v>
      </c>
      <c r="O70" s="610">
        <v>206</v>
      </c>
      <c r="P70" s="611">
        <f>O70/O73*100</f>
        <v>43.006263048016699</v>
      </c>
      <c r="Q70" s="610">
        <f t="shared" si="7"/>
        <v>624</v>
      </c>
      <c r="R70" s="628">
        <f>Q70/Q73*100</f>
        <v>51.784232365145201</v>
      </c>
    </row>
    <row r="71" spans="11:18" ht="16.5">
      <c r="K71" s="623">
        <v>5</v>
      </c>
      <c r="L71" s="612" t="s">
        <v>205</v>
      </c>
      <c r="M71" s="613">
        <v>57</v>
      </c>
      <c r="N71" s="614">
        <f>M71/M73*100</f>
        <v>7.8512396694214903</v>
      </c>
      <c r="O71" s="613">
        <v>40</v>
      </c>
      <c r="P71" s="614">
        <f>O71/O73*100</f>
        <v>8.3507306889352808</v>
      </c>
      <c r="Q71" s="613">
        <f t="shared" si="7"/>
        <v>97</v>
      </c>
      <c r="R71" s="629">
        <f>Q71/Q73*100</f>
        <v>8.04979253112033</v>
      </c>
    </row>
    <row r="72" spans="11:18" ht="16.5">
      <c r="K72" s="650">
        <v>6</v>
      </c>
      <c r="L72" s="646" t="s">
        <v>206</v>
      </c>
      <c r="M72" s="647">
        <v>54</v>
      </c>
      <c r="N72" s="995">
        <f>M72/M73*100</f>
        <v>7.4380165289256199</v>
      </c>
      <c r="O72" s="647">
        <v>87</v>
      </c>
      <c r="P72" s="995">
        <f>O72/O73*100</f>
        <v>18.162839248434199</v>
      </c>
      <c r="Q72" s="647">
        <f t="shared" si="7"/>
        <v>141</v>
      </c>
      <c r="R72" s="998">
        <f>Q72/Q73*100</f>
        <v>11.701244813278</v>
      </c>
    </row>
    <row r="73" spans="11:18">
      <c r="K73" s="625"/>
      <c r="L73" s="687" t="s">
        <v>81</v>
      </c>
      <c r="M73" s="619">
        <f>SUM(M67:M72)</f>
        <v>726</v>
      </c>
      <c r="N73" s="620">
        <f>M73/M73*100</f>
        <v>100</v>
      </c>
      <c r="O73" s="619">
        <f>SUM(O67:O72)</f>
        <v>479</v>
      </c>
      <c r="P73" s="620">
        <f>O73/O73*100</f>
        <v>100</v>
      </c>
      <c r="Q73" s="619">
        <f>SUM(Q67:Q72)</f>
        <v>1205</v>
      </c>
      <c r="R73" s="631">
        <f>Q73/Q73*100</f>
        <v>100</v>
      </c>
    </row>
    <row r="75" spans="11:18">
      <c r="K75" t="s">
        <v>214</v>
      </c>
    </row>
    <row r="76" spans="11:18">
      <c r="K76" s="1317" t="s">
        <v>0</v>
      </c>
      <c r="L76" s="1320" t="s">
        <v>209</v>
      </c>
      <c r="M76" s="1312" t="s">
        <v>2</v>
      </c>
      <c r="N76" s="1312"/>
      <c r="O76" s="1312"/>
      <c r="P76" s="1312"/>
      <c r="Q76" s="1323" t="s">
        <v>3</v>
      </c>
      <c r="R76" s="1324"/>
    </row>
    <row r="77" spans="11:18">
      <c r="K77" s="1318"/>
      <c r="L77" s="1321"/>
      <c r="M77" s="1313" t="s">
        <v>4</v>
      </c>
      <c r="N77" s="1314"/>
      <c r="O77" s="1313" t="s">
        <v>5</v>
      </c>
      <c r="P77" s="1314"/>
      <c r="Q77" s="1325"/>
      <c r="R77" s="1326"/>
    </row>
    <row r="78" spans="11:18">
      <c r="K78" s="1319"/>
      <c r="L78" s="1322"/>
      <c r="M78" s="818" t="s">
        <v>81</v>
      </c>
      <c r="N78" s="818" t="s">
        <v>39</v>
      </c>
      <c r="O78" s="818" t="s">
        <v>81</v>
      </c>
      <c r="P78" s="818" t="s">
        <v>39</v>
      </c>
      <c r="Q78" s="996" t="s">
        <v>81</v>
      </c>
      <c r="R78" s="997" t="s">
        <v>39</v>
      </c>
    </row>
    <row r="79" spans="11:18" ht="16.5">
      <c r="K79" s="623">
        <v>1</v>
      </c>
      <c r="L79" s="612" t="s">
        <v>201</v>
      </c>
      <c r="M79" s="613">
        <v>73</v>
      </c>
      <c r="N79" s="614">
        <f>M79/M85*100</f>
        <v>10.9939759036145</v>
      </c>
      <c r="O79" s="613">
        <v>56</v>
      </c>
      <c r="P79" s="614">
        <f>O79/O85*100</f>
        <v>13.691931540342299</v>
      </c>
      <c r="Q79" s="613">
        <f t="shared" ref="Q79:Q84" si="8">O79+M79</f>
        <v>129</v>
      </c>
      <c r="R79" s="629">
        <f>Q79/Q85*100</f>
        <v>12.022367194780999</v>
      </c>
    </row>
    <row r="80" spans="11:18" ht="16.5">
      <c r="K80" s="622">
        <v>2</v>
      </c>
      <c r="L80" s="609" t="s">
        <v>202</v>
      </c>
      <c r="M80" s="610">
        <v>38</v>
      </c>
      <c r="N80" s="611">
        <f>M80/M85*100</f>
        <v>5.7228915662650603</v>
      </c>
      <c r="O80" s="610">
        <v>31</v>
      </c>
      <c r="P80" s="611">
        <f>O80/O85*100</f>
        <v>7.5794621026894902</v>
      </c>
      <c r="Q80" s="610">
        <f t="shared" si="8"/>
        <v>69</v>
      </c>
      <c r="R80" s="628">
        <f>Q80/Q85*100</f>
        <v>6.4305684995340204</v>
      </c>
    </row>
    <row r="81" spans="11:18" ht="16.5">
      <c r="K81" s="623">
        <v>3</v>
      </c>
      <c r="L81" s="612" t="s">
        <v>203</v>
      </c>
      <c r="M81" s="613">
        <v>61</v>
      </c>
      <c r="N81" s="614">
        <f>M81/M85*100</f>
        <v>9.1867469879518104</v>
      </c>
      <c r="O81" s="613">
        <v>68</v>
      </c>
      <c r="P81" s="614">
        <f>O81/O85*100</f>
        <v>16.625916870415601</v>
      </c>
      <c r="Q81" s="613">
        <f t="shared" si="8"/>
        <v>129</v>
      </c>
      <c r="R81" s="629">
        <f>Q81/Q85*100</f>
        <v>12.022367194780999</v>
      </c>
    </row>
    <row r="82" spans="11:18" ht="16.5">
      <c r="K82" s="622">
        <v>4</v>
      </c>
      <c r="L82" s="609" t="s">
        <v>204</v>
      </c>
      <c r="M82" s="610">
        <v>447</v>
      </c>
      <c r="N82" s="611">
        <f>M82/M85*100</f>
        <v>67.319277108433695</v>
      </c>
      <c r="O82" s="610">
        <v>226</v>
      </c>
      <c r="P82" s="611">
        <f>O82/O85*100</f>
        <v>55.256723716381401</v>
      </c>
      <c r="Q82" s="610">
        <f t="shared" si="8"/>
        <v>673</v>
      </c>
      <c r="R82" s="628">
        <f>Q82/Q85*100</f>
        <v>62.721342031686902</v>
      </c>
    </row>
    <row r="83" spans="11:18" ht="16.5">
      <c r="K83" s="623">
        <v>5</v>
      </c>
      <c r="L83" s="612" t="s">
        <v>205</v>
      </c>
      <c r="M83" s="613">
        <v>26</v>
      </c>
      <c r="N83" s="614">
        <f>M83/M85*100</f>
        <v>3.9156626506024099</v>
      </c>
      <c r="O83" s="613">
        <v>18</v>
      </c>
      <c r="P83" s="614">
        <f>O83/O85*100</f>
        <v>4.4009779951100203</v>
      </c>
      <c r="Q83" s="613">
        <f t="shared" si="8"/>
        <v>44</v>
      </c>
      <c r="R83" s="629">
        <f>Q83/Q85*100</f>
        <v>4.10065237651445</v>
      </c>
    </row>
    <row r="84" spans="11:18" ht="16.5">
      <c r="K84" s="650">
        <v>6</v>
      </c>
      <c r="L84" s="646" t="s">
        <v>206</v>
      </c>
      <c r="M84" s="647">
        <v>19</v>
      </c>
      <c r="N84" s="995">
        <f>M84/M85*100</f>
        <v>2.8614457831325302</v>
      </c>
      <c r="O84" s="647">
        <v>10</v>
      </c>
      <c r="P84" s="995">
        <f>O84/O85*100</f>
        <v>2.44498777506112</v>
      </c>
      <c r="Q84" s="647">
        <f t="shared" si="8"/>
        <v>29</v>
      </c>
      <c r="R84" s="998">
        <f>Q84/Q85*100</f>
        <v>2.7027027027027</v>
      </c>
    </row>
    <row r="85" spans="11:18">
      <c r="K85" s="625"/>
      <c r="L85" s="687" t="s">
        <v>81</v>
      </c>
      <c r="M85" s="619">
        <f>SUM(M79:M84)</f>
        <v>664</v>
      </c>
      <c r="N85" s="620">
        <f>M85/M85*100</f>
        <v>100</v>
      </c>
      <c r="O85" s="619">
        <f>SUM(O79:O84)</f>
        <v>409</v>
      </c>
      <c r="P85" s="620">
        <f>O85/O85*100</f>
        <v>100</v>
      </c>
      <c r="Q85" s="619">
        <f>SUM(Q79:Q84)</f>
        <v>1073</v>
      </c>
      <c r="R85" s="631">
        <f>Q85/Q85*100</f>
        <v>100</v>
      </c>
    </row>
    <row r="87" spans="11:18">
      <c r="K87" t="s">
        <v>215</v>
      </c>
    </row>
    <row r="88" spans="11:18">
      <c r="K88" s="1317" t="s">
        <v>0</v>
      </c>
      <c r="L88" s="1320" t="s">
        <v>209</v>
      </c>
      <c r="M88" s="1312" t="s">
        <v>2</v>
      </c>
      <c r="N88" s="1312"/>
      <c r="O88" s="1312"/>
      <c r="P88" s="1312"/>
      <c r="Q88" s="1323" t="s">
        <v>3</v>
      </c>
      <c r="R88" s="1324"/>
    </row>
    <row r="89" spans="11:18">
      <c r="K89" s="1318"/>
      <c r="L89" s="1321"/>
      <c r="M89" s="1313" t="s">
        <v>4</v>
      </c>
      <c r="N89" s="1314"/>
      <c r="O89" s="1313" t="s">
        <v>5</v>
      </c>
      <c r="P89" s="1314"/>
      <c r="Q89" s="1325"/>
      <c r="R89" s="1326"/>
    </row>
    <row r="90" spans="11:18">
      <c r="K90" s="1319"/>
      <c r="L90" s="1322"/>
      <c r="M90" s="818" t="s">
        <v>81</v>
      </c>
      <c r="N90" s="818" t="s">
        <v>39</v>
      </c>
      <c r="O90" s="818" t="s">
        <v>81</v>
      </c>
      <c r="P90" s="818" t="s">
        <v>39</v>
      </c>
      <c r="Q90" s="996" t="s">
        <v>81</v>
      </c>
      <c r="R90" s="997" t="s">
        <v>39</v>
      </c>
    </row>
    <row r="91" spans="11:18" ht="16.5">
      <c r="K91" s="623">
        <v>1</v>
      </c>
      <c r="L91" s="612" t="s">
        <v>201</v>
      </c>
      <c r="M91" s="613">
        <v>48</v>
      </c>
      <c r="N91" s="614">
        <f>M91/M97*100</f>
        <v>9.5808383233532908</v>
      </c>
      <c r="O91" s="613">
        <v>42</v>
      </c>
      <c r="P91" s="614">
        <f>O91/O97*100</f>
        <v>14.2372881355932</v>
      </c>
      <c r="Q91" s="613">
        <f t="shared" ref="Q91:Q96" si="9">O91+M91</f>
        <v>90</v>
      </c>
      <c r="R91" s="629">
        <f>Q91/Q97*100</f>
        <v>11.306532663316601</v>
      </c>
    </row>
    <row r="92" spans="11:18" ht="16.5">
      <c r="K92" s="622">
        <v>2</v>
      </c>
      <c r="L92" s="609" t="s">
        <v>202</v>
      </c>
      <c r="M92" s="610">
        <v>22</v>
      </c>
      <c r="N92" s="611">
        <f>M92/M97*100</f>
        <v>4.39121756487026</v>
      </c>
      <c r="O92" s="610">
        <v>19</v>
      </c>
      <c r="P92" s="611">
        <f>O92/O97*100</f>
        <v>6.4406779661016902</v>
      </c>
      <c r="Q92" s="610">
        <f t="shared" si="9"/>
        <v>41</v>
      </c>
      <c r="R92" s="628">
        <f>Q92/Q97*100</f>
        <v>5.1507537688442202</v>
      </c>
    </row>
    <row r="93" spans="11:18" ht="16.5">
      <c r="K93" s="623">
        <v>3</v>
      </c>
      <c r="L93" s="612" t="s">
        <v>203</v>
      </c>
      <c r="M93" s="613">
        <v>58</v>
      </c>
      <c r="N93" s="614">
        <f>M93/M97*100</f>
        <v>11.5768463073852</v>
      </c>
      <c r="O93" s="613">
        <v>50</v>
      </c>
      <c r="P93" s="614">
        <f>O93/O97*100</f>
        <v>16.9491525423729</v>
      </c>
      <c r="Q93" s="613">
        <f t="shared" si="9"/>
        <v>108</v>
      </c>
      <c r="R93" s="629">
        <f>Q93/Q97*100</f>
        <v>13.5678391959799</v>
      </c>
    </row>
    <row r="94" spans="11:18" ht="16.5">
      <c r="K94" s="622">
        <v>4</v>
      </c>
      <c r="L94" s="609" t="s">
        <v>204</v>
      </c>
      <c r="M94" s="610">
        <v>330</v>
      </c>
      <c r="N94" s="611">
        <f>M94/M97*100</f>
        <v>65.868263473053901</v>
      </c>
      <c r="O94" s="610">
        <v>159</v>
      </c>
      <c r="P94" s="611">
        <f>O94/O97*100</f>
        <v>53.8983050847458</v>
      </c>
      <c r="Q94" s="610">
        <f t="shared" si="9"/>
        <v>489</v>
      </c>
      <c r="R94" s="628">
        <f>Q94/Q97*100</f>
        <v>61.4321608040201</v>
      </c>
    </row>
    <row r="95" spans="11:18" ht="16.5">
      <c r="K95" s="623">
        <v>5</v>
      </c>
      <c r="L95" s="612" t="s">
        <v>205</v>
      </c>
      <c r="M95" s="613">
        <v>11</v>
      </c>
      <c r="N95" s="614">
        <f>M95/M97*100</f>
        <v>2.19560878243513</v>
      </c>
      <c r="O95" s="613">
        <v>1</v>
      </c>
      <c r="P95" s="614">
        <f>O95/O97*100</f>
        <v>0.338983050847458</v>
      </c>
      <c r="Q95" s="613">
        <f t="shared" si="9"/>
        <v>12</v>
      </c>
      <c r="R95" s="629">
        <f>Q95/Q97*100</f>
        <v>1.50753768844221</v>
      </c>
    </row>
    <row r="96" spans="11:18" ht="16.5">
      <c r="K96" s="650">
        <v>6</v>
      </c>
      <c r="L96" s="646" t="s">
        <v>206</v>
      </c>
      <c r="M96" s="647">
        <v>32</v>
      </c>
      <c r="N96" s="995">
        <f>M96/M97*100</f>
        <v>6.3872255489021903</v>
      </c>
      <c r="O96" s="647">
        <v>24</v>
      </c>
      <c r="P96" s="995">
        <f>O96/O97*100</f>
        <v>8.1355932203389791</v>
      </c>
      <c r="Q96" s="647">
        <f t="shared" si="9"/>
        <v>56</v>
      </c>
      <c r="R96" s="998">
        <f>Q96/Q97*100</f>
        <v>7.0351758793969896</v>
      </c>
    </row>
    <row r="97" spans="11:18">
      <c r="K97" s="625"/>
      <c r="L97" s="687" t="s">
        <v>81</v>
      </c>
      <c r="M97" s="619">
        <f>SUM(M91:M96)</f>
        <v>501</v>
      </c>
      <c r="N97" s="620">
        <f>M97/M97*100</f>
        <v>100</v>
      </c>
      <c r="O97" s="619">
        <f>SUM(O91:O96)</f>
        <v>295</v>
      </c>
      <c r="P97" s="620">
        <f>O97/O97*100</f>
        <v>100</v>
      </c>
      <c r="Q97" s="619">
        <f>SUM(Q91:Q96)</f>
        <v>796</v>
      </c>
      <c r="R97" s="631">
        <f>Q97/Q97*100</f>
        <v>100</v>
      </c>
    </row>
    <row r="100" spans="11:18">
      <c r="K100" t="s">
        <v>216</v>
      </c>
    </row>
    <row r="101" spans="11:18">
      <c r="K101" s="1317" t="s">
        <v>0</v>
      </c>
      <c r="L101" s="1320" t="s">
        <v>209</v>
      </c>
      <c r="M101" s="1312" t="s">
        <v>2</v>
      </c>
      <c r="N101" s="1312"/>
      <c r="O101" s="1312"/>
      <c r="P101" s="1312"/>
      <c r="Q101" s="1323" t="s">
        <v>3</v>
      </c>
      <c r="R101" s="1324"/>
    </row>
    <row r="102" spans="11:18">
      <c r="K102" s="1318"/>
      <c r="L102" s="1321"/>
      <c r="M102" s="1313" t="s">
        <v>4</v>
      </c>
      <c r="N102" s="1314"/>
      <c r="O102" s="1313" t="s">
        <v>5</v>
      </c>
      <c r="P102" s="1314"/>
      <c r="Q102" s="1325"/>
      <c r="R102" s="1326"/>
    </row>
    <row r="103" spans="11:18">
      <c r="K103" s="1319"/>
      <c r="L103" s="1322"/>
      <c r="M103" s="818" t="s">
        <v>81</v>
      </c>
      <c r="N103" s="818" t="s">
        <v>39</v>
      </c>
      <c r="O103" s="818" t="s">
        <v>81</v>
      </c>
      <c r="P103" s="818" t="s">
        <v>39</v>
      </c>
      <c r="Q103" s="996" t="s">
        <v>81</v>
      </c>
      <c r="R103" s="997" t="s">
        <v>39</v>
      </c>
    </row>
    <row r="104" spans="11:18" ht="16.5">
      <c r="K104" s="623">
        <v>1</v>
      </c>
      <c r="L104" s="612" t="s">
        <v>201</v>
      </c>
      <c r="M104" s="613">
        <v>53</v>
      </c>
      <c r="N104" s="614">
        <f>M104/M110*100</f>
        <v>12.128146453089199</v>
      </c>
      <c r="O104" s="613">
        <v>48</v>
      </c>
      <c r="P104" s="614">
        <f>O104/O110*100</f>
        <v>15.5844155844156</v>
      </c>
      <c r="Q104" s="613">
        <f t="shared" ref="Q104:Q109" si="10">O104+M104</f>
        <v>101</v>
      </c>
      <c r="R104" s="629">
        <f>Q104/Q110*100</f>
        <v>13.557046979865801</v>
      </c>
    </row>
    <row r="105" spans="11:18" ht="16.5">
      <c r="K105" s="622">
        <v>2</v>
      </c>
      <c r="L105" s="609" t="s">
        <v>202</v>
      </c>
      <c r="M105" s="610">
        <v>43</v>
      </c>
      <c r="N105" s="611">
        <f>M105/M110*100</f>
        <v>9.8398169336384402</v>
      </c>
      <c r="O105" s="610">
        <v>26</v>
      </c>
      <c r="P105" s="611">
        <f>O105/O110*100</f>
        <v>8.4415584415584402</v>
      </c>
      <c r="Q105" s="610">
        <f t="shared" si="10"/>
        <v>69</v>
      </c>
      <c r="R105" s="628">
        <f>Q105/Q110*100</f>
        <v>9.2617449664429508</v>
      </c>
    </row>
    <row r="106" spans="11:18" ht="16.5">
      <c r="K106" s="623">
        <v>3</v>
      </c>
      <c r="L106" s="612" t="s">
        <v>203</v>
      </c>
      <c r="M106" s="613">
        <v>64</v>
      </c>
      <c r="N106" s="614">
        <f>M106/M110*100</f>
        <v>14.6453089244851</v>
      </c>
      <c r="O106" s="613">
        <v>77</v>
      </c>
      <c r="P106" s="614">
        <f>O106/O110*100</f>
        <v>25</v>
      </c>
      <c r="Q106" s="613">
        <f t="shared" si="10"/>
        <v>141</v>
      </c>
      <c r="R106" s="629">
        <f>Q106/Q110*100</f>
        <v>18.9261744966443</v>
      </c>
    </row>
    <row r="107" spans="11:18" ht="16.5">
      <c r="K107" s="622">
        <v>4</v>
      </c>
      <c r="L107" s="609" t="s">
        <v>204</v>
      </c>
      <c r="M107" s="610">
        <v>241</v>
      </c>
      <c r="N107" s="611">
        <f>M107/M110*100</f>
        <v>55.148741418764303</v>
      </c>
      <c r="O107" s="610">
        <v>125</v>
      </c>
      <c r="P107" s="611">
        <f>O107/O110*100</f>
        <v>40.584415584415602</v>
      </c>
      <c r="Q107" s="610">
        <f t="shared" si="10"/>
        <v>366</v>
      </c>
      <c r="R107" s="628">
        <f>Q107/Q110*100</f>
        <v>49.1275167785235</v>
      </c>
    </row>
    <row r="108" spans="11:18" ht="16.5">
      <c r="K108" s="623">
        <v>5</v>
      </c>
      <c r="L108" s="612" t="s">
        <v>205</v>
      </c>
      <c r="M108" s="613">
        <v>23</v>
      </c>
      <c r="N108" s="614">
        <f>M108/M110*100</f>
        <v>5.2631578947368398</v>
      </c>
      <c r="O108" s="613">
        <v>24</v>
      </c>
      <c r="P108" s="614">
        <f>O108/O110*100</f>
        <v>7.7922077922077904</v>
      </c>
      <c r="Q108" s="613">
        <f t="shared" si="10"/>
        <v>47</v>
      </c>
      <c r="R108" s="629">
        <f>Q108/Q110*100</f>
        <v>6.3087248322147698</v>
      </c>
    </row>
    <row r="109" spans="11:18" ht="16.5">
      <c r="K109" s="650">
        <v>6</v>
      </c>
      <c r="L109" s="646" t="s">
        <v>206</v>
      </c>
      <c r="M109" s="647">
        <v>13</v>
      </c>
      <c r="N109" s="995">
        <f>M109/M110*100</f>
        <v>2.97482837528604</v>
      </c>
      <c r="O109" s="647">
        <v>8</v>
      </c>
      <c r="P109" s="995">
        <f>O109/O110*100</f>
        <v>2.5974025974026</v>
      </c>
      <c r="Q109" s="647">
        <f t="shared" si="10"/>
        <v>21</v>
      </c>
      <c r="R109" s="998">
        <f>Q109/Q110*100</f>
        <v>2.8187919463087199</v>
      </c>
    </row>
    <row r="110" spans="11:18">
      <c r="K110" s="625"/>
      <c r="L110" s="687" t="s">
        <v>81</v>
      </c>
      <c r="M110" s="619">
        <f>SUM(M104:M109)</f>
        <v>437</v>
      </c>
      <c r="N110" s="620">
        <f>M110/M110*100</f>
        <v>100</v>
      </c>
      <c r="O110" s="619">
        <f>SUM(O104:O109)</f>
        <v>308</v>
      </c>
      <c r="P110" s="620">
        <f>O110/O110*100</f>
        <v>100</v>
      </c>
      <c r="Q110" s="619">
        <f>SUM(Q104:Q109)</f>
        <v>745</v>
      </c>
      <c r="R110" s="631">
        <f>Q110/Q110*100</f>
        <v>100</v>
      </c>
    </row>
    <row r="112" spans="11:18">
      <c r="K112" t="s">
        <v>217</v>
      </c>
    </row>
    <row r="114" spans="11:18">
      <c r="K114" s="1317" t="s">
        <v>0</v>
      </c>
      <c r="L114" s="1320" t="s">
        <v>209</v>
      </c>
      <c r="M114" s="1312" t="s">
        <v>2</v>
      </c>
      <c r="N114" s="1312"/>
      <c r="O114" s="1312"/>
      <c r="P114" s="1312"/>
      <c r="Q114" s="1323" t="s">
        <v>3</v>
      </c>
      <c r="R114" s="1324"/>
    </row>
    <row r="115" spans="11:18">
      <c r="K115" s="1318"/>
      <c r="L115" s="1321"/>
      <c r="M115" s="1313" t="s">
        <v>4</v>
      </c>
      <c r="N115" s="1314"/>
      <c r="O115" s="1313" t="s">
        <v>5</v>
      </c>
      <c r="P115" s="1314"/>
      <c r="Q115" s="1325"/>
      <c r="R115" s="1326"/>
    </row>
    <row r="116" spans="11:18">
      <c r="K116" s="1319"/>
      <c r="L116" s="1322"/>
      <c r="M116" s="818" t="s">
        <v>81</v>
      </c>
      <c r="N116" s="818" t="s">
        <v>39</v>
      </c>
      <c r="O116" s="818" t="s">
        <v>81</v>
      </c>
      <c r="P116" s="818" t="s">
        <v>39</v>
      </c>
      <c r="Q116" s="996" t="s">
        <v>81</v>
      </c>
      <c r="R116" s="997" t="s">
        <v>39</v>
      </c>
    </row>
    <row r="117" spans="11:18" ht="16.5">
      <c r="K117" s="623">
        <v>1</v>
      </c>
      <c r="L117" s="612" t="s">
        <v>201</v>
      </c>
      <c r="M117" s="613">
        <v>13</v>
      </c>
      <c r="N117" s="614">
        <f>M117/M123*100</f>
        <v>15.662650602409601</v>
      </c>
      <c r="O117" s="613">
        <v>5</v>
      </c>
      <c r="P117" s="614">
        <f>O117/O123*100</f>
        <v>8.3333333333333304</v>
      </c>
      <c r="Q117" s="613">
        <f t="shared" ref="Q117:Q122" si="11">O117+M117</f>
        <v>18</v>
      </c>
      <c r="R117" s="629">
        <f>Q117/Q123*100</f>
        <v>12.587412587412601</v>
      </c>
    </row>
    <row r="118" spans="11:18" ht="16.5">
      <c r="K118" s="622">
        <v>2</v>
      </c>
      <c r="L118" s="609" t="s">
        <v>202</v>
      </c>
      <c r="M118" s="610">
        <v>8</v>
      </c>
      <c r="N118" s="611">
        <f>M118/M123*100</f>
        <v>9.6385542168674707</v>
      </c>
      <c r="O118" s="610">
        <v>8</v>
      </c>
      <c r="P118" s="611">
        <f>O118/O123*100</f>
        <v>13.3333333333333</v>
      </c>
      <c r="Q118" s="610">
        <f t="shared" si="11"/>
        <v>16</v>
      </c>
      <c r="R118" s="628">
        <f>Q118/Q123*100</f>
        <v>11.188811188811201</v>
      </c>
    </row>
    <row r="119" spans="11:18" ht="16.5">
      <c r="K119" s="623">
        <v>3</v>
      </c>
      <c r="L119" s="612" t="s">
        <v>203</v>
      </c>
      <c r="M119" s="613">
        <v>11</v>
      </c>
      <c r="N119" s="614">
        <f>M119/M123*100</f>
        <v>13.253012048192801</v>
      </c>
      <c r="O119" s="613">
        <v>14</v>
      </c>
      <c r="P119" s="614">
        <f>O119/O123*100</f>
        <v>23.3333333333333</v>
      </c>
      <c r="Q119" s="613">
        <f t="shared" si="11"/>
        <v>25</v>
      </c>
      <c r="R119" s="629">
        <f>Q119/Q123*100</f>
        <v>17.482517482517501</v>
      </c>
    </row>
    <row r="120" spans="11:18" ht="16.5">
      <c r="K120" s="622">
        <v>4</v>
      </c>
      <c r="L120" s="609" t="s">
        <v>204</v>
      </c>
      <c r="M120" s="610">
        <v>32</v>
      </c>
      <c r="N120" s="611">
        <f>M120/M123*100</f>
        <v>38.554216867469897</v>
      </c>
      <c r="O120" s="610">
        <v>12</v>
      </c>
      <c r="P120" s="611">
        <f>O120/O123*100</f>
        <v>20</v>
      </c>
      <c r="Q120" s="610">
        <f t="shared" si="11"/>
        <v>44</v>
      </c>
      <c r="R120" s="628">
        <f>Q120/Q123*100</f>
        <v>30.769230769230798</v>
      </c>
    </row>
    <row r="121" spans="11:18" ht="16.5">
      <c r="K121" s="623">
        <v>5</v>
      </c>
      <c r="L121" s="612" t="s">
        <v>205</v>
      </c>
      <c r="M121" s="613">
        <v>4</v>
      </c>
      <c r="N121" s="614">
        <f>M121/M123*100</f>
        <v>4.8192771084337398</v>
      </c>
      <c r="O121" s="613">
        <v>4</v>
      </c>
      <c r="P121" s="614">
        <f>O121/O123*100</f>
        <v>6.6666666666666696</v>
      </c>
      <c r="Q121" s="613">
        <f t="shared" si="11"/>
        <v>8</v>
      </c>
      <c r="R121" s="629">
        <f>Q121/Q123*100</f>
        <v>5.5944055944055897</v>
      </c>
    </row>
    <row r="122" spans="11:18" ht="16.5">
      <c r="K122" s="650">
        <v>6</v>
      </c>
      <c r="L122" s="646" t="s">
        <v>206</v>
      </c>
      <c r="M122" s="647">
        <v>15</v>
      </c>
      <c r="N122" s="995">
        <f>M122/M123*100</f>
        <v>18.0722891566265</v>
      </c>
      <c r="O122" s="647">
        <v>17</v>
      </c>
      <c r="P122" s="995">
        <f>O122/O123*100</f>
        <v>28.3333333333333</v>
      </c>
      <c r="Q122" s="647">
        <f t="shared" si="11"/>
        <v>32</v>
      </c>
      <c r="R122" s="998">
        <f>Q122/Q123*100</f>
        <v>22.377622377622401</v>
      </c>
    </row>
    <row r="123" spans="11:18">
      <c r="K123" s="625"/>
      <c r="L123" s="687" t="s">
        <v>81</v>
      </c>
      <c r="M123" s="619">
        <f>SUM(M117:M122)</f>
        <v>83</v>
      </c>
      <c r="N123" s="620">
        <f>M123/M123*100</f>
        <v>100</v>
      </c>
      <c r="O123" s="619">
        <f>SUM(O117:O122)</f>
        <v>60</v>
      </c>
      <c r="P123" s="620">
        <f>O123/O123*100</f>
        <v>100</v>
      </c>
      <c r="Q123" s="619">
        <f>SUM(Q117:Q122)</f>
        <v>143</v>
      </c>
      <c r="R123" s="631">
        <f>Q123/Q123*100</f>
        <v>100</v>
      </c>
    </row>
    <row r="125" spans="11:18">
      <c r="K125" t="s">
        <v>218</v>
      </c>
    </row>
    <row r="126" spans="11:18">
      <c r="K126" s="1317" t="s">
        <v>0</v>
      </c>
      <c r="L126" s="1320" t="s">
        <v>209</v>
      </c>
      <c r="M126" s="1312" t="s">
        <v>2</v>
      </c>
      <c r="N126" s="1312"/>
      <c r="O126" s="1312"/>
      <c r="P126" s="1312"/>
      <c r="Q126" s="1323" t="s">
        <v>3</v>
      </c>
      <c r="R126" s="1324"/>
    </row>
    <row r="127" spans="11:18">
      <c r="K127" s="1318"/>
      <c r="L127" s="1321"/>
      <c r="M127" s="1313" t="s">
        <v>4</v>
      </c>
      <c r="N127" s="1314"/>
      <c r="O127" s="1313" t="s">
        <v>5</v>
      </c>
      <c r="P127" s="1314"/>
      <c r="Q127" s="1325"/>
      <c r="R127" s="1326"/>
    </row>
    <row r="128" spans="11:18">
      <c r="K128" s="1319"/>
      <c r="L128" s="1322"/>
      <c r="M128" s="818" t="s">
        <v>81</v>
      </c>
      <c r="N128" s="818" t="s">
        <v>39</v>
      </c>
      <c r="O128" s="818" t="s">
        <v>81</v>
      </c>
      <c r="P128" s="818" t="s">
        <v>39</v>
      </c>
      <c r="Q128" s="996" t="s">
        <v>81</v>
      </c>
      <c r="R128" s="997" t="s">
        <v>39</v>
      </c>
    </row>
    <row r="129" spans="11:18" ht="16.5">
      <c r="K129" s="623">
        <v>1</v>
      </c>
      <c r="L129" s="612" t="s">
        <v>201</v>
      </c>
      <c r="M129" s="613">
        <v>111</v>
      </c>
      <c r="N129" s="614">
        <f>M129/M135*100</f>
        <v>21.062618595825398</v>
      </c>
      <c r="O129" s="613">
        <v>84</v>
      </c>
      <c r="P129" s="614">
        <f>O129/O135*100</f>
        <v>21.374045801526702</v>
      </c>
      <c r="Q129" s="613">
        <f t="shared" ref="Q129:Q134" si="12">O129+M129</f>
        <v>195</v>
      </c>
      <c r="R129" s="629">
        <f>Q129/Q135*100</f>
        <v>21.195652173913</v>
      </c>
    </row>
    <row r="130" spans="11:18" ht="16.5">
      <c r="K130" s="622">
        <v>2</v>
      </c>
      <c r="L130" s="609" t="s">
        <v>202</v>
      </c>
      <c r="M130" s="610">
        <v>33</v>
      </c>
      <c r="N130" s="611">
        <f>M130/M135*100</f>
        <v>6.2618595825426899</v>
      </c>
      <c r="O130" s="610">
        <v>25</v>
      </c>
      <c r="P130" s="611">
        <f>O130/O135*100</f>
        <v>6.3613231552162803</v>
      </c>
      <c r="Q130" s="610">
        <f t="shared" si="12"/>
        <v>58</v>
      </c>
      <c r="R130" s="628">
        <f>Q130/Q135*100</f>
        <v>6.3043478260869596</v>
      </c>
    </row>
    <row r="131" spans="11:18" ht="16.5">
      <c r="K131" s="623">
        <v>3</v>
      </c>
      <c r="L131" s="612" t="s">
        <v>203</v>
      </c>
      <c r="M131" s="613">
        <v>94</v>
      </c>
      <c r="N131" s="614">
        <f>M131/M135*100</f>
        <v>17.836812144212502</v>
      </c>
      <c r="O131" s="613">
        <v>99</v>
      </c>
      <c r="P131" s="614">
        <f>O131/O135*100</f>
        <v>25.1908396946565</v>
      </c>
      <c r="Q131" s="613">
        <f t="shared" si="12"/>
        <v>193</v>
      </c>
      <c r="R131" s="629">
        <f>Q131/Q135*100</f>
        <v>20.978260869565201</v>
      </c>
    </row>
    <row r="132" spans="11:18" ht="16.5">
      <c r="K132" s="622">
        <v>4</v>
      </c>
      <c r="L132" s="609" t="s">
        <v>204</v>
      </c>
      <c r="M132" s="610">
        <v>178</v>
      </c>
      <c r="N132" s="611">
        <f>M132/M135*100</f>
        <v>33.776091081593897</v>
      </c>
      <c r="O132" s="610">
        <v>92</v>
      </c>
      <c r="P132" s="611">
        <f>O132/O135*100</f>
        <v>23.409669211195901</v>
      </c>
      <c r="Q132" s="610">
        <f t="shared" si="12"/>
        <v>270</v>
      </c>
      <c r="R132" s="628">
        <f>Q132/Q135*100</f>
        <v>29.347826086956498</v>
      </c>
    </row>
    <row r="133" spans="11:18" ht="16.5">
      <c r="K133" s="623">
        <v>5</v>
      </c>
      <c r="L133" s="612" t="s">
        <v>205</v>
      </c>
      <c r="M133" s="613">
        <v>47</v>
      </c>
      <c r="N133" s="614">
        <f>M133/M135*100</f>
        <v>8.9184060721062597</v>
      </c>
      <c r="O133" s="613">
        <v>28</v>
      </c>
      <c r="P133" s="614">
        <f>O133/O135*100</f>
        <v>7.1246819338422398</v>
      </c>
      <c r="Q133" s="613">
        <f t="shared" si="12"/>
        <v>75</v>
      </c>
      <c r="R133" s="629">
        <f>Q133/Q135*100</f>
        <v>8.1521739130434803</v>
      </c>
    </row>
    <row r="134" spans="11:18" ht="16.5">
      <c r="K134" s="650">
        <v>6</v>
      </c>
      <c r="L134" s="646" t="s">
        <v>206</v>
      </c>
      <c r="M134" s="647">
        <v>64</v>
      </c>
      <c r="N134" s="995">
        <f>M134/M135*100</f>
        <v>12.144212523719199</v>
      </c>
      <c r="O134" s="647">
        <v>65</v>
      </c>
      <c r="P134" s="995">
        <f>O134/O135*100</f>
        <v>16.5394402035623</v>
      </c>
      <c r="Q134" s="647">
        <f t="shared" si="12"/>
        <v>129</v>
      </c>
      <c r="R134" s="998">
        <f>Q134/Q135*100</f>
        <v>14.021739130434799</v>
      </c>
    </row>
    <row r="135" spans="11:18">
      <c r="K135" s="625"/>
      <c r="L135" s="687" t="s">
        <v>81</v>
      </c>
      <c r="M135" s="619">
        <f>SUM(M129:M134)</f>
        <v>527</v>
      </c>
      <c r="N135" s="620">
        <f>M135/M135*100</f>
        <v>100</v>
      </c>
      <c r="O135" s="619">
        <f>SUM(O129:O134)</f>
        <v>393</v>
      </c>
      <c r="P135" s="620">
        <f>O135/O135*100</f>
        <v>100</v>
      </c>
      <c r="Q135" s="619">
        <f>SUM(Q129:Q134)</f>
        <v>920</v>
      </c>
      <c r="R135" s="631">
        <f>Q135/Q135*100</f>
        <v>100</v>
      </c>
    </row>
    <row r="137" spans="11:18">
      <c r="K137" t="s">
        <v>219</v>
      </c>
    </row>
    <row r="138" spans="11:18">
      <c r="K138" s="1317" t="s">
        <v>0</v>
      </c>
      <c r="L138" s="1320" t="s">
        <v>209</v>
      </c>
      <c r="M138" s="1312" t="s">
        <v>2</v>
      </c>
      <c r="N138" s="1312"/>
      <c r="O138" s="1312"/>
      <c r="P138" s="1312"/>
      <c r="Q138" s="1323" t="s">
        <v>3</v>
      </c>
      <c r="R138" s="1324"/>
    </row>
    <row r="139" spans="11:18">
      <c r="K139" s="1318"/>
      <c r="L139" s="1321"/>
      <c r="M139" s="1313" t="s">
        <v>4</v>
      </c>
      <c r="N139" s="1314"/>
      <c r="O139" s="1313" t="s">
        <v>5</v>
      </c>
      <c r="P139" s="1314"/>
      <c r="Q139" s="1325"/>
      <c r="R139" s="1326"/>
    </row>
    <row r="140" spans="11:18">
      <c r="K140" s="1319"/>
      <c r="L140" s="1322"/>
      <c r="M140" s="818" t="s">
        <v>81</v>
      </c>
      <c r="N140" s="818" t="s">
        <v>39</v>
      </c>
      <c r="O140" s="818" t="s">
        <v>81</v>
      </c>
      <c r="P140" s="818" t="s">
        <v>39</v>
      </c>
      <c r="Q140" s="996" t="s">
        <v>81</v>
      </c>
      <c r="R140" s="997" t="s">
        <v>39</v>
      </c>
    </row>
    <row r="141" spans="11:18" ht="16.5">
      <c r="K141" s="623">
        <v>1</v>
      </c>
      <c r="L141" s="612" t="s">
        <v>201</v>
      </c>
      <c r="M141" s="613">
        <v>26</v>
      </c>
      <c r="N141" s="614">
        <f>M141/M147*100</f>
        <v>9.1549295774647899</v>
      </c>
      <c r="O141" s="613">
        <v>16</v>
      </c>
      <c r="P141" s="614">
        <f>O141/O147*100</f>
        <v>8.3769633507853403</v>
      </c>
      <c r="Q141" s="613">
        <f t="shared" ref="Q141:Q146" si="13">O141+M141</f>
        <v>42</v>
      </c>
      <c r="R141" s="629">
        <f>Q141/Q147*100</f>
        <v>8.8421052631578902</v>
      </c>
    </row>
    <row r="142" spans="11:18" ht="16.5">
      <c r="K142" s="622">
        <v>2</v>
      </c>
      <c r="L142" s="609" t="s">
        <v>202</v>
      </c>
      <c r="M142" s="610">
        <v>14</v>
      </c>
      <c r="N142" s="611">
        <f>M142/M147*100</f>
        <v>4.9295774647887303</v>
      </c>
      <c r="O142" s="610">
        <v>6</v>
      </c>
      <c r="P142" s="611">
        <f>O142/O147*100</f>
        <v>3.1413612565445002</v>
      </c>
      <c r="Q142" s="610">
        <f t="shared" si="13"/>
        <v>20</v>
      </c>
      <c r="R142" s="628">
        <f>Q142/Q147*100</f>
        <v>4.2105263157894699</v>
      </c>
    </row>
    <row r="143" spans="11:18" ht="16.5">
      <c r="K143" s="623">
        <v>3</v>
      </c>
      <c r="L143" s="612" t="s">
        <v>203</v>
      </c>
      <c r="M143" s="613">
        <v>43</v>
      </c>
      <c r="N143" s="614">
        <f>M143/M147*100</f>
        <v>15.1408450704225</v>
      </c>
      <c r="O143" s="613">
        <v>33</v>
      </c>
      <c r="P143" s="614">
        <f>O143/O147*100</f>
        <v>17.277486910994799</v>
      </c>
      <c r="Q143" s="613">
        <f t="shared" si="13"/>
        <v>76</v>
      </c>
      <c r="R143" s="629">
        <f>Q143/Q147*100</f>
        <v>16</v>
      </c>
    </row>
    <row r="144" spans="11:18" ht="16.5">
      <c r="K144" s="622">
        <v>4</v>
      </c>
      <c r="L144" s="609" t="s">
        <v>204</v>
      </c>
      <c r="M144" s="610">
        <v>159</v>
      </c>
      <c r="N144" s="611">
        <f>M144/M147*100</f>
        <v>55.985915492957801</v>
      </c>
      <c r="O144" s="610">
        <v>90</v>
      </c>
      <c r="P144" s="611">
        <f>O144/O147*100</f>
        <v>47.120418848167503</v>
      </c>
      <c r="Q144" s="610">
        <f t="shared" si="13"/>
        <v>249</v>
      </c>
      <c r="R144" s="628">
        <f>Q144/Q147*100</f>
        <v>52.421052631578902</v>
      </c>
    </row>
    <row r="145" spans="11:18" ht="16.5">
      <c r="K145" s="623">
        <v>5</v>
      </c>
      <c r="L145" s="612" t="s">
        <v>205</v>
      </c>
      <c r="M145" s="613">
        <v>11</v>
      </c>
      <c r="N145" s="614">
        <f>M145/M147*100</f>
        <v>3.8732394366197198</v>
      </c>
      <c r="O145" s="613">
        <v>9</v>
      </c>
      <c r="P145" s="614">
        <f>O145/O147*100</f>
        <v>4.7120418848167498</v>
      </c>
      <c r="Q145" s="613">
        <f t="shared" si="13"/>
        <v>20</v>
      </c>
      <c r="R145" s="629">
        <f>Q145/Q147*100</f>
        <v>4.2105263157894699</v>
      </c>
    </row>
    <row r="146" spans="11:18" ht="16.5">
      <c r="K146" s="650">
        <v>6</v>
      </c>
      <c r="L146" s="646" t="s">
        <v>206</v>
      </c>
      <c r="M146" s="647">
        <v>31</v>
      </c>
      <c r="N146" s="995">
        <f>M146/M147*100</f>
        <v>10.915492957746499</v>
      </c>
      <c r="O146" s="647">
        <v>37</v>
      </c>
      <c r="P146" s="995">
        <f>O146/O147*100</f>
        <v>19.3717277486911</v>
      </c>
      <c r="Q146" s="647">
        <f t="shared" si="13"/>
        <v>68</v>
      </c>
      <c r="R146" s="998">
        <f>Q146/Q147*100</f>
        <v>14.3157894736842</v>
      </c>
    </row>
    <row r="147" spans="11:18">
      <c r="K147" s="625"/>
      <c r="L147" s="687" t="s">
        <v>81</v>
      </c>
      <c r="M147" s="619">
        <f>SUM(M141:M146)</f>
        <v>284</v>
      </c>
      <c r="N147" s="620">
        <f>M147/M147*100</f>
        <v>100</v>
      </c>
      <c r="O147" s="619">
        <f>SUM(O141:O146)</f>
        <v>191</v>
      </c>
      <c r="P147" s="620">
        <f>O147/O147*100</f>
        <v>100</v>
      </c>
      <c r="Q147" s="619">
        <f>SUM(Q141:Q146)</f>
        <v>475</v>
      </c>
      <c r="R147" s="631">
        <f>Q147/Q147*100</f>
        <v>100</v>
      </c>
    </row>
    <row r="149" spans="11:18">
      <c r="K149" t="s">
        <v>220</v>
      </c>
    </row>
    <row r="150" spans="11:18">
      <c r="K150" s="1317" t="s">
        <v>0</v>
      </c>
      <c r="L150" s="1320" t="s">
        <v>209</v>
      </c>
      <c r="M150" s="1312" t="s">
        <v>2</v>
      </c>
      <c r="N150" s="1312"/>
      <c r="O150" s="1312"/>
      <c r="P150" s="1312"/>
      <c r="Q150" s="1323" t="s">
        <v>3</v>
      </c>
      <c r="R150" s="1324"/>
    </row>
    <row r="151" spans="11:18">
      <c r="K151" s="1318"/>
      <c r="L151" s="1321"/>
      <c r="M151" s="1313" t="s">
        <v>4</v>
      </c>
      <c r="N151" s="1314"/>
      <c r="O151" s="1313" t="s">
        <v>5</v>
      </c>
      <c r="P151" s="1314"/>
      <c r="Q151" s="1325"/>
      <c r="R151" s="1326"/>
    </row>
    <row r="152" spans="11:18">
      <c r="K152" s="1319"/>
      <c r="L152" s="1322"/>
      <c r="M152" s="818" t="s">
        <v>81</v>
      </c>
      <c r="N152" s="818" t="s">
        <v>39</v>
      </c>
      <c r="O152" s="818" t="s">
        <v>81</v>
      </c>
      <c r="P152" s="818" t="s">
        <v>39</v>
      </c>
      <c r="Q152" s="996" t="s">
        <v>81</v>
      </c>
      <c r="R152" s="997" t="s">
        <v>39</v>
      </c>
    </row>
    <row r="153" spans="11:18" ht="16.5">
      <c r="K153" s="623">
        <v>1</v>
      </c>
      <c r="L153" s="612" t="s">
        <v>201</v>
      </c>
      <c r="M153" s="613">
        <v>37</v>
      </c>
      <c r="N153" s="614">
        <f>M153/M159*100</f>
        <v>14.6825396825397</v>
      </c>
      <c r="O153" s="613">
        <v>32</v>
      </c>
      <c r="P153" s="614">
        <f>O153/O159*100</f>
        <v>16.753926701570698</v>
      </c>
      <c r="Q153" s="613">
        <f t="shared" ref="Q153:Q158" si="14">O153+M153</f>
        <v>69</v>
      </c>
      <c r="R153" s="629">
        <f>Q153/Q159*100</f>
        <v>15.575620767494399</v>
      </c>
    </row>
    <row r="154" spans="11:18" ht="16.5">
      <c r="K154" s="622">
        <v>2</v>
      </c>
      <c r="L154" s="609" t="s">
        <v>202</v>
      </c>
      <c r="M154" s="610">
        <v>36</v>
      </c>
      <c r="N154" s="611">
        <f>M154/M159*100</f>
        <v>14.285714285714301</v>
      </c>
      <c r="O154" s="610">
        <v>18</v>
      </c>
      <c r="P154" s="611">
        <f>O154/O159*100</f>
        <v>9.4240837696335102</v>
      </c>
      <c r="Q154" s="610">
        <f t="shared" si="14"/>
        <v>54</v>
      </c>
      <c r="R154" s="628">
        <f>Q154/Q159*100</f>
        <v>12.1896162528217</v>
      </c>
    </row>
    <row r="155" spans="11:18" ht="16.5">
      <c r="K155" s="623">
        <v>3</v>
      </c>
      <c r="L155" s="612" t="s">
        <v>203</v>
      </c>
      <c r="M155" s="613">
        <v>39</v>
      </c>
      <c r="N155" s="614">
        <f>M155/M159*100</f>
        <v>15.476190476190499</v>
      </c>
      <c r="O155" s="613">
        <v>40</v>
      </c>
      <c r="P155" s="614">
        <f>O155/O159*100</f>
        <v>20.9424083769633</v>
      </c>
      <c r="Q155" s="613">
        <f t="shared" si="14"/>
        <v>79</v>
      </c>
      <c r="R155" s="629">
        <f>Q155/Q159*100</f>
        <v>17.832957110609499</v>
      </c>
    </row>
    <row r="156" spans="11:18" ht="16.5">
      <c r="K156" s="622">
        <v>4</v>
      </c>
      <c r="L156" s="609" t="s">
        <v>204</v>
      </c>
      <c r="M156" s="610">
        <v>109</v>
      </c>
      <c r="N156" s="611">
        <f>M156/M159*100</f>
        <v>43.253968253968303</v>
      </c>
      <c r="O156" s="610">
        <v>59</v>
      </c>
      <c r="P156" s="611">
        <f>O156/O159*100</f>
        <v>30.890052356020899</v>
      </c>
      <c r="Q156" s="610">
        <f t="shared" si="14"/>
        <v>168</v>
      </c>
      <c r="R156" s="628">
        <f>Q156/Q159*100</f>
        <v>37.923250564334097</v>
      </c>
    </row>
    <row r="157" spans="11:18" ht="16.5">
      <c r="K157" s="623">
        <v>5</v>
      </c>
      <c r="L157" s="612" t="s">
        <v>205</v>
      </c>
      <c r="M157" s="613">
        <v>12</v>
      </c>
      <c r="N157" s="614">
        <f>M157/M159*100</f>
        <v>4.7619047619047601</v>
      </c>
      <c r="O157" s="613">
        <v>14</v>
      </c>
      <c r="P157" s="614">
        <f>O157/O159*100</f>
        <v>7.3298429319371703</v>
      </c>
      <c r="Q157" s="613">
        <f t="shared" si="14"/>
        <v>26</v>
      </c>
      <c r="R157" s="629">
        <f>Q157/Q159*100</f>
        <v>5.8690744920993199</v>
      </c>
    </row>
    <row r="158" spans="11:18" ht="16.5">
      <c r="K158" s="650">
        <v>6</v>
      </c>
      <c r="L158" s="646" t="s">
        <v>206</v>
      </c>
      <c r="M158" s="647">
        <v>19</v>
      </c>
      <c r="N158" s="995">
        <f>M158/M159*100</f>
        <v>7.5396825396825404</v>
      </c>
      <c r="O158" s="647">
        <v>28</v>
      </c>
      <c r="P158" s="995">
        <f>O158/O159*100</f>
        <v>14.6596858638743</v>
      </c>
      <c r="Q158" s="647">
        <f t="shared" si="14"/>
        <v>47</v>
      </c>
      <c r="R158" s="998">
        <f>Q158/Q159*100</f>
        <v>10.609480812641101</v>
      </c>
    </row>
    <row r="159" spans="11:18">
      <c r="K159" s="625"/>
      <c r="L159" s="687" t="s">
        <v>81</v>
      </c>
      <c r="M159" s="619">
        <f>SUM(M153:M158)</f>
        <v>252</v>
      </c>
      <c r="N159" s="620">
        <f>M159/M159*100</f>
        <v>100</v>
      </c>
      <c r="O159" s="619">
        <f>SUM(O153:O158)</f>
        <v>191</v>
      </c>
      <c r="P159" s="620">
        <f>O159/O159*100</f>
        <v>100</v>
      </c>
      <c r="Q159" s="619">
        <f>SUM(Q153:Q158)</f>
        <v>443</v>
      </c>
      <c r="R159" s="631">
        <f>Q159/Q159*100</f>
        <v>100</v>
      </c>
    </row>
    <row r="161" spans="11:18">
      <c r="K161" t="s">
        <v>18</v>
      </c>
    </row>
    <row r="162" spans="11:18">
      <c r="K162" s="1317" t="s">
        <v>0</v>
      </c>
      <c r="L162" s="1320" t="s">
        <v>209</v>
      </c>
      <c r="M162" s="1312" t="s">
        <v>2</v>
      </c>
      <c r="N162" s="1312"/>
      <c r="O162" s="1312"/>
      <c r="P162" s="1312"/>
      <c r="Q162" s="1323" t="s">
        <v>3</v>
      </c>
      <c r="R162" s="1324"/>
    </row>
    <row r="163" spans="11:18">
      <c r="K163" s="1318"/>
      <c r="L163" s="1321"/>
      <c r="M163" s="1313" t="s">
        <v>4</v>
      </c>
      <c r="N163" s="1314"/>
      <c r="O163" s="1313" t="s">
        <v>5</v>
      </c>
      <c r="P163" s="1314"/>
      <c r="Q163" s="1325"/>
      <c r="R163" s="1326"/>
    </row>
    <row r="164" spans="11:18">
      <c r="K164" s="1319"/>
      <c r="L164" s="1322"/>
      <c r="M164" s="818" t="s">
        <v>81</v>
      </c>
      <c r="N164" s="818" t="s">
        <v>39</v>
      </c>
      <c r="O164" s="818" t="s">
        <v>81</v>
      </c>
      <c r="P164" s="818" t="s">
        <v>39</v>
      </c>
      <c r="Q164" s="996" t="s">
        <v>81</v>
      </c>
      <c r="R164" s="997" t="s">
        <v>39</v>
      </c>
    </row>
    <row r="165" spans="11:18" ht="16.5">
      <c r="K165" s="623">
        <v>1</v>
      </c>
      <c r="L165" s="612" t="s">
        <v>201</v>
      </c>
      <c r="M165" s="613">
        <v>111</v>
      </c>
      <c r="N165" s="614">
        <f>M165/M171*100</f>
        <v>7.9285714285714297</v>
      </c>
      <c r="O165" s="613">
        <v>60</v>
      </c>
      <c r="P165" s="614">
        <f>O165/O171*100</f>
        <v>7.7021822849807497</v>
      </c>
      <c r="Q165" s="613">
        <f t="shared" ref="Q165:Q170" si="15">O165+M165</f>
        <v>171</v>
      </c>
      <c r="R165" s="629">
        <f>Q165/Q171*100</f>
        <v>7.8476365305185896</v>
      </c>
    </row>
    <row r="166" spans="11:18" ht="16.5">
      <c r="K166" s="622">
        <v>2</v>
      </c>
      <c r="L166" s="609" t="s">
        <v>202</v>
      </c>
      <c r="M166" s="610">
        <v>64</v>
      </c>
      <c r="N166" s="611">
        <f>M166/M171*100</f>
        <v>4.5714285714285703</v>
      </c>
      <c r="O166" s="610">
        <v>36</v>
      </c>
      <c r="P166" s="611">
        <f>O166/O171*100</f>
        <v>4.6213093709884498</v>
      </c>
      <c r="Q166" s="610">
        <f t="shared" si="15"/>
        <v>100</v>
      </c>
      <c r="R166" s="628">
        <f>Q166/Q171*100</f>
        <v>4.5892611289582401</v>
      </c>
    </row>
    <row r="167" spans="11:18" ht="16.5">
      <c r="K167" s="623">
        <v>3</v>
      </c>
      <c r="L167" s="612" t="s">
        <v>203</v>
      </c>
      <c r="M167" s="613">
        <v>206</v>
      </c>
      <c r="N167" s="614">
        <f>M167/M171*100</f>
        <v>14.714285714285699</v>
      </c>
      <c r="O167" s="613">
        <v>149</v>
      </c>
      <c r="P167" s="614">
        <f>O167/O171*100</f>
        <v>19.1270860077022</v>
      </c>
      <c r="Q167" s="613">
        <f t="shared" si="15"/>
        <v>355</v>
      </c>
      <c r="R167" s="629">
        <f>Q167/Q171*100</f>
        <v>16.291877007801698</v>
      </c>
    </row>
    <row r="168" spans="11:18" ht="16.5">
      <c r="K168" s="622">
        <v>4</v>
      </c>
      <c r="L168" s="609" t="s">
        <v>204</v>
      </c>
      <c r="M168" s="610">
        <v>889</v>
      </c>
      <c r="N168" s="611">
        <f>M168/M171*100</f>
        <v>63.5</v>
      </c>
      <c r="O168" s="610">
        <v>449</v>
      </c>
      <c r="P168" s="611">
        <f>O168/O171*100</f>
        <v>57.6379974326059</v>
      </c>
      <c r="Q168" s="610">
        <f t="shared" si="15"/>
        <v>1338</v>
      </c>
      <c r="R168" s="628">
        <f>Q168/Q171*100</f>
        <v>61.404313905461201</v>
      </c>
    </row>
    <row r="169" spans="11:18" ht="16.5">
      <c r="K169" s="623">
        <v>5</v>
      </c>
      <c r="L169" s="612" t="s">
        <v>205</v>
      </c>
      <c r="M169" s="613">
        <v>48</v>
      </c>
      <c r="N169" s="614">
        <f>M169/M171*100</f>
        <v>3.4285714285714302</v>
      </c>
      <c r="O169" s="613">
        <v>28</v>
      </c>
      <c r="P169" s="614">
        <f>O169/O171*100</f>
        <v>3.5943517329910102</v>
      </c>
      <c r="Q169" s="613">
        <f t="shared" si="15"/>
        <v>76</v>
      </c>
      <c r="R169" s="629">
        <f>Q169/Q171*100</f>
        <v>3.4878384580082602</v>
      </c>
    </row>
    <row r="170" spans="11:18" ht="16.5">
      <c r="K170" s="650">
        <v>6</v>
      </c>
      <c r="L170" s="646" t="s">
        <v>206</v>
      </c>
      <c r="M170" s="647">
        <v>82</v>
      </c>
      <c r="N170" s="995">
        <f>M170/M171*100</f>
        <v>5.8571428571428603</v>
      </c>
      <c r="O170" s="647">
        <v>57</v>
      </c>
      <c r="P170" s="995">
        <f>O170/O171*100</f>
        <v>7.3170731707317103</v>
      </c>
      <c r="Q170" s="647">
        <f t="shared" si="15"/>
        <v>139</v>
      </c>
      <c r="R170" s="998">
        <f>Q170/Q171*100</f>
        <v>6.3790729692519497</v>
      </c>
    </row>
    <row r="171" spans="11:18">
      <c r="K171" s="625"/>
      <c r="L171" s="687" t="s">
        <v>81</v>
      </c>
      <c r="M171" s="619">
        <f>SUM(M165:M170)</f>
        <v>1400</v>
      </c>
      <c r="N171" s="620">
        <f>M171/M171*100</f>
        <v>100</v>
      </c>
      <c r="O171" s="619">
        <f>SUM(O165:O170)</f>
        <v>779</v>
      </c>
      <c r="P171" s="620">
        <f>O171/O171*100</f>
        <v>100</v>
      </c>
      <c r="Q171" s="619">
        <f>SUM(Q165:Q170)</f>
        <v>2179</v>
      </c>
      <c r="R171" s="631">
        <f>Q171/Q171*100</f>
        <v>100</v>
      </c>
    </row>
    <row r="173" spans="11:18">
      <c r="K173" t="s">
        <v>19</v>
      </c>
    </row>
    <row r="174" spans="11:18">
      <c r="K174" s="1317" t="s">
        <v>0</v>
      </c>
      <c r="L174" s="1320" t="s">
        <v>209</v>
      </c>
      <c r="M174" s="1312" t="s">
        <v>2</v>
      </c>
      <c r="N174" s="1312"/>
      <c r="O174" s="1312"/>
      <c r="P174" s="1312"/>
      <c r="Q174" s="1323" t="s">
        <v>3</v>
      </c>
      <c r="R174" s="1324"/>
    </row>
    <row r="175" spans="11:18">
      <c r="K175" s="1318"/>
      <c r="L175" s="1321"/>
      <c r="M175" s="1313" t="s">
        <v>4</v>
      </c>
      <c r="N175" s="1314"/>
      <c r="O175" s="1313" t="s">
        <v>5</v>
      </c>
      <c r="P175" s="1314"/>
      <c r="Q175" s="1325"/>
      <c r="R175" s="1326"/>
    </row>
    <row r="176" spans="11:18">
      <c r="K176" s="1319"/>
      <c r="L176" s="1322"/>
      <c r="M176" s="818" t="s">
        <v>81</v>
      </c>
      <c r="N176" s="818" t="s">
        <v>39</v>
      </c>
      <c r="O176" s="818" t="s">
        <v>81</v>
      </c>
      <c r="P176" s="818" t="s">
        <v>39</v>
      </c>
      <c r="Q176" s="996" t="s">
        <v>81</v>
      </c>
      <c r="R176" s="997" t="s">
        <v>39</v>
      </c>
    </row>
    <row r="177" spans="11:18" ht="16.5">
      <c r="K177" s="623">
        <v>1</v>
      </c>
      <c r="L177" s="612" t="s">
        <v>201</v>
      </c>
      <c r="M177" s="613">
        <v>16</v>
      </c>
      <c r="N177" s="614">
        <f>M177/M183*100</f>
        <v>8.2051282051282008</v>
      </c>
      <c r="O177" s="613">
        <v>19</v>
      </c>
      <c r="P177" s="614">
        <f>O177/O183*100</f>
        <v>15.702479338843</v>
      </c>
      <c r="Q177" s="613">
        <f t="shared" ref="Q177:Q182" si="16">O177+M177</f>
        <v>35</v>
      </c>
      <c r="R177" s="629">
        <f>Q177/Q183*100</f>
        <v>11.075949367088599</v>
      </c>
    </row>
    <row r="178" spans="11:18" ht="16.5">
      <c r="K178" s="622">
        <v>2</v>
      </c>
      <c r="L178" s="609" t="s">
        <v>202</v>
      </c>
      <c r="M178" s="610">
        <v>16</v>
      </c>
      <c r="N178" s="611">
        <f>M178/M183*100</f>
        <v>8.2051282051282008</v>
      </c>
      <c r="O178" s="610">
        <v>7</v>
      </c>
      <c r="P178" s="611">
        <f>O178/O183*100</f>
        <v>5.7851239669421499</v>
      </c>
      <c r="Q178" s="610">
        <f t="shared" si="16"/>
        <v>23</v>
      </c>
      <c r="R178" s="628">
        <f>Q178/Q183*100</f>
        <v>7.2784810126582302</v>
      </c>
    </row>
    <row r="179" spans="11:18" ht="16.5">
      <c r="K179" s="623">
        <v>3</v>
      </c>
      <c r="L179" s="612" t="s">
        <v>203</v>
      </c>
      <c r="M179" s="613">
        <v>20</v>
      </c>
      <c r="N179" s="614">
        <f>M179/M183*100</f>
        <v>10.2564102564103</v>
      </c>
      <c r="O179" s="613">
        <v>22</v>
      </c>
      <c r="P179" s="614">
        <f>O179/O183*100</f>
        <v>18.181818181818201</v>
      </c>
      <c r="Q179" s="613">
        <f t="shared" si="16"/>
        <v>42</v>
      </c>
      <c r="R179" s="629">
        <f>Q179/Q183*100</f>
        <v>13.2911392405063</v>
      </c>
    </row>
    <row r="180" spans="11:18" ht="16.5">
      <c r="K180" s="622">
        <v>4</v>
      </c>
      <c r="L180" s="609" t="s">
        <v>204</v>
      </c>
      <c r="M180" s="610">
        <v>129</v>
      </c>
      <c r="N180" s="611">
        <f>M180/M183*100</f>
        <v>66.153846153846104</v>
      </c>
      <c r="O180" s="610">
        <v>65</v>
      </c>
      <c r="P180" s="611">
        <f>O180/O183*100</f>
        <v>53.719008264462801</v>
      </c>
      <c r="Q180" s="610">
        <f t="shared" si="16"/>
        <v>194</v>
      </c>
      <c r="R180" s="628">
        <f>Q180/Q183*100</f>
        <v>61.3924050632911</v>
      </c>
    </row>
    <row r="181" spans="11:18" ht="16.5">
      <c r="K181" s="623">
        <v>5</v>
      </c>
      <c r="L181" s="612" t="s">
        <v>205</v>
      </c>
      <c r="M181" s="613">
        <v>7</v>
      </c>
      <c r="N181" s="614">
        <f>M181/M183*100</f>
        <v>3.5897435897435899</v>
      </c>
      <c r="O181" s="613">
        <v>4</v>
      </c>
      <c r="P181" s="614">
        <f>O181/O183*100</f>
        <v>3.30578512396694</v>
      </c>
      <c r="Q181" s="613">
        <f t="shared" si="16"/>
        <v>11</v>
      </c>
      <c r="R181" s="629">
        <f>Q181/Q183*100</f>
        <v>3.4810126582278502</v>
      </c>
    </row>
    <row r="182" spans="11:18" ht="16.5">
      <c r="K182" s="650">
        <v>6</v>
      </c>
      <c r="L182" s="646" t="s">
        <v>206</v>
      </c>
      <c r="M182" s="647">
        <v>7</v>
      </c>
      <c r="N182" s="995">
        <f>M182/M183*100</f>
        <v>3.5897435897435899</v>
      </c>
      <c r="O182" s="647">
        <v>4</v>
      </c>
      <c r="P182" s="995">
        <f>O182/O183*100</f>
        <v>3.30578512396694</v>
      </c>
      <c r="Q182" s="647">
        <f t="shared" si="16"/>
        <v>11</v>
      </c>
      <c r="R182" s="998">
        <f>Q182/Q183*100</f>
        <v>3.4810126582278502</v>
      </c>
    </row>
    <row r="183" spans="11:18">
      <c r="K183" s="625"/>
      <c r="L183" s="687" t="s">
        <v>81</v>
      </c>
      <c r="M183" s="619">
        <f>SUM(M177:M182)</f>
        <v>195</v>
      </c>
      <c r="N183" s="620">
        <f>M183/M183*100</f>
        <v>100</v>
      </c>
      <c r="O183" s="619">
        <f>SUM(O177:O182)</f>
        <v>121</v>
      </c>
      <c r="P183" s="620">
        <f>O183/O183*100</f>
        <v>100</v>
      </c>
      <c r="Q183" s="619">
        <f>SUM(Q177:Q182)</f>
        <v>316</v>
      </c>
      <c r="R183" s="631">
        <f>Q183/Q183*100</f>
        <v>100</v>
      </c>
    </row>
    <row r="186" spans="11:18">
      <c r="K186" t="s">
        <v>20</v>
      </c>
    </row>
    <row r="187" spans="11:18">
      <c r="K187" s="1317" t="s">
        <v>0</v>
      </c>
      <c r="L187" s="1320" t="s">
        <v>209</v>
      </c>
      <c r="M187" s="1312" t="s">
        <v>2</v>
      </c>
      <c r="N187" s="1312"/>
      <c r="O187" s="1312"/>
      <c r="P187" s="1312"/>
      <c r="Q187" s="1323" t="s">
        <v>3</v>
      </c>
      <c r="R187" s="1324"/>
    </row>
    <row r="188" spans="11:18">
      <c r="K188" s="1318"/>
      <c r="L188" s="1321"/>
      <c r="M188" s="1313" t="s">
        <v>4</v>
      </c>
      <c r="N188" s="1314"/>
      <c r="O188" s="1313" t="s">
        <v>5</v>
      </c>
      <c r="P188" s="1314"/>
      <c r="Q188" s="1325"/>
      <c r="R188" s="1326"/>
    </row>
    <row r="189" spans="11:18">
      <c r="K189" s="1319"/>
      <c r="L189" s="1322"/>
      <c r="M189" s="818" t="s">
        <v>81</v>
      </c>
      <c r="N189" s="818" t="s">
        <v>39</v>
      </c>
      <c r="O189" s="818" t="s">
        <v>81</v>
      </c>
      <c r="P189" s="818" t="s">
        <v>39</v>
      </c>
      <c r="Q189" s="996" t="s">
        <v>81</v>
      </c>
      <c r="R189" s="997" t="s">
        <v>39</v>
      </c>
    </row>
    <row r="190" spans="11:18" ht="16.5">
      <c r="K190" s="623">
        <v>1</v>
      </c>
      <c r="L190" s="612" t="s">
        <v>201</v>
      </c>
      <c r="M190" s="613">
        <v>28</v>
      </c>
      <c r="N190" s="614">
        <f>M190/M196*100</f>
        <v>11.6182572614108</v>
      </c>
      <c r="O190" s="613">
        <v>21</v>
      </c>
      <c r="P190" s="614">
        <f>O190/O196*100</f>
        <v>13.2911392405063</v>
      </c>
      <c r="Q190" s="613">
        <f t="shared" ref="Q190:Q195" si="17">O190+M190</f>
        <v>49</v>
      </c>
      <c r="R190" s="629">
        <f>Q190/Q196*100</f>
        <v>12.280701754386</v>
      </c>
    </row>
    <row r="191" spans="11:18" ht="16.5">
      <c r="K191" s="622">
        <v>2</v>
      </c>
      <c r="L191" s="609" t="s">
        <v>202</v>
      </c>
      <c r="M191" s="610">
        <v>5</v>
      </c>
      <c r="N191" s="611">
        <f>M191/M196*100</f>
        <v>2.0746887966804999</v>
      </c>
      <c r="O191" s="610">
        <v>6</v>
      </c>
      <c r="P191" s="611">
        <f>O191/O196*100</f>
        <v>3.79746835443038</v>
      </c>
      <c r="Q191" s="610">
        <f t="shared" si="17"/>
        <v>11</v>
      </c>
      <c r="R191" s="628">
        <f>Q191/Q196*100</f>
        <v>2.7568922305764398</v>
      </c>
    </row>
    <row r="192" spans="11:18" ht="16.5">
      <c r="K192" s="623">
        <v>3</v>
      </c>
      <c r="L192" s="612" t="s">
        <v>203</v>
      </c>
      <c r="M192" s="613">
        <v>43</v>
      </c>
      <c r="N192" s="614">
        <f>M192/M196*100</f>
        <v>17.8423236514523</v>
      </c>
      <c r="O192" s="613">
        <v>40</v>
      </c>
      <c r="P192" s="614">
        <f>O192/O196*100</f>
        <v>25.3164556962025</v>
      </c>
      <c r="Q192" s="613">
        <f t="shared" si="17"/>
        <v>83</v>
      </c>
      <c r="R192" s="629">
        <f>Q192/Q196*100</f>
        <v>20.8020050125313</v>
      </c>
    </row>
    <row r="193" spans="11:18" ht="16.5">
      <c r="K193" s="622">
        <v>4</v>
      </c>
      <c r="L193" s="609" t="s">
        <v>204</v>
      </c>
      <c r="M193" s="610">
        <v>106</v>
      </c>
      <c r="N193" s="611">
        <f>M193/M196*100</f>
        <v>43.983402489626599</v>
      </c>
      <c r="O193" s="610">
        <v>58</v>
      </c>
      <c r="P193" s="611">
        <f>O193/O196*100</f>
        <v>36.708860759493703</v>
      </c>
      <c r="Q193" s="610">
        <f t="shared" si="17"/>
        <v>164</v>
      </c>
      <c r="R193" s="628">
        <f>Q193/Q196*100</f>
        <v>41.102756892230602</v>
      </c>
    </row>
    <row r="194" spans="11:18" ht="16.5">
      <c r="K194" s="623">
        <v>5</v>
      </c>
      <c r="L194" s="612" t="s">
        <v>205</v>
      </c>
      <c r="M194" s="613">
        <v>19</v>
      </c>
      <c r="N194" s="614">
        <f>M194/M196*100</f>
        <v>7.8838174273858899</v>
      </c>
      <c r="O194" s="613">
        <v>14</v>
      </c>
      <c r="P194" s="614">
        <f>O194/O196*100</f>
        <v>8.8607594936708907</v>
      </c>
      <c r="Q194" s="613">
        <f t="shared" si="17"/>
        <v>33</v>
      </c>
      <c r="R194" s="629">
        <f>Q194/Q196*100</f>
        <v>8.2706766917293209</v>
      </c>
    </row>
    <row r="195" spans="11:18" ht="16.5">
      <c r="K195" s="650">
        <v>6</v>
      </c>
      <c r="L195" s="646" t="s">
        <v>206</v>
      </c>
      <c r="M195" s="647">
        <v>40</v>
      </c>
      <c r="N195" s="995">
        <f>M195/M196*100</f>
        <v>16.597510373443999</v>
      </c>
      <c r="O195" s="647">
        <v>19</v>
      </c>
      <c r="P195" s="995">
        <f>O195/O196*100</f>
        <v>12.025316455696199</v>
      </c>
      <c r="Q195" s="647">
        <f t="shared" si="17"/>
        <v>59</v>
      </c>
      <c r="R195" s="998">
        <f>Q195/Q196*100</f>
        <v>14.7869674185464</v>
      </c>
    </row>
    <row r="196" spans="11:18">
      <c r="K196" s="625"/>
      <c r="L196" s="687" t="s">
        <v>81</v>
      </c>
      <c r="M196" s="619">
        <f>SUM(M190:M195)</f>
        <v>241</v>
      </c>
      <c r="N196" s="620">
        <f>M196/M196*100</f>
        <v>100</v>
      </c>
      <c r="O196" s="619">
        <f>SUM(O190:O195)</f>
        <v>158</v>
      </c>
      <c r="P196" s="620">
        <f>O196/O196*100</f>
        <v>100</v>
      </c>
      <c r="Q196" s="619">
        <f>SUM(Q190:Q195)</f>
        <v>399</v>
      </c>
      <c r="R196" s="631">
        <f>Q196/Q196*100</f>
        <v>100</v>
      </c>
    </row>
    <row r="198" spans="11:18">
      <c r="K198" t="s">
        <v>21</v>
      </c>
    </row>
    <row r="199" spans="11:18">
      <c r="K199" s="1317" t="s">
        <v>0</v>
      </c>
      <c r="L199" s="1320" t="s">
        <v>209</v>
      </c>
      <c r="M199" s="1312" t="s">
        <v>2</v>
      </c>
      <c r="N199" s="1312"/>
      <c r="O199" s="1312"/>
      <c r="P199" s="1312"/>
      <c r="Q199" s="1323" t="s">
        <v>3</v>
      </c>
      <c r="R199" s="1324"/>
    </row>
    <row r="200" spans="11:18">
      <c r="K200" s="1318"/>
      <c r="L200" s="1321"/>
      <c r="M200" s="1313" t="s">
        <v>4</v>
      </c>
      <c r="N200" s="1314"/>
      <c r="O200" s="1313" t="s">
        <v>5</v>
      </c>
      <c r="P200" s="1314"/>
      <c r="Q200" s="1325"/>
      <c r="R200" s="1326"/>
    </row>
    <row r="201" spans="11:18">
      <c r="K201" s="1319"/>
      <c r="L201" s="1322"/>
      <c r="M201" s="818" t="s">
        <v>81</v>
      </c>
      <c r="N201" s="818" t="s">
        <v>39</v>
      </c>
      <c r="O201" s="818" t="s">
        <v>81</v>
      </c>
      <c r="P201" s="818" t="s">
        <v>39</v>
      </c>
      <c r="Q201" s="996" t="s">
        <v>81</v>
      </c>
      <c r="R201" s="997" t="s">
        <v>39</v>
      </c>
    </row>
    <row r="202" spans="11:18" ht="16.5">
      <c r="K202" s="623">
        <v>1</v>
      </c>
      <c r="L202" s="612" t="s">
        <v>201</v>
      </c>
      <c r="M202" s="613">
        <v>19</v>
      </c>
      <c r="N202" s="614">
        <f>M202/M208*100</f>
        <v>7.3643410852713203</v>
      </c>
      <c r="O202" s="613">
        <v>11</v>
      </c>
      <c r="P202" s="614">
        <f>O202/O208*100</f>
        <v>9.4827586206896495</v>
      </c>
      <c r="Q202" s="613">
        <f t="shared" ref="Q202:Q207" si="18">O202+M202</f>
        <v>30</v>
      </c>
      <c r="R202" s="629">
        <f>Q202/Q208*100</f>
        <v>8.0213903743315509</v>
      </c>
    </row>
    <row r="203" spans="11:18" ht="16.5">
      <c r="K203" s="622">
        <v>2</v>
      </c>
      <c r="L203" s="609" t="s">
        <v>202</v>
      </c>
      <c r="M203" s="610">
        <v>6</v>
      </c>
      <c r="N203" s="611">
        <f>M203/M208*100</f>
        <v>2.32558139534884</v>
      </c>
      <c r="O203" s="610">
        <v>2</v>
      </c>
      <c r="P203" s="611">
        <f>O203/O208*100</f>
        <v>1.72413793103448</v>
      </c>
      <c r="Q203" s="610">
        <f t="shared" si="18"/>
        <v>8</v>
      </c>
      <c r="R203" s="628">
        <f>Q203/Q208*100</f>
        <v>2.1390374331550799</v>
      </c>
    </row>
    <row r="204" spans="11:18" ht="16.5">
      <c r="K204" s="623">
        <v>3</v>
      </c>
      <c r="L204" s="612" t="s">
        <v>203</v>
      </c>
      <c r="M204" s="613">
        <v>26</v>
      </c>
      <c r="N204" s="614">
        <f>M204/M208*100</f>
        <v>10.077519379845</v>
      </c>
      <c r="O204" s="613">
        <v>14</v>
      </c>
      <c r="P204" s="614">
        <f>O204/O208*100</f>
        <v>12.0689655172414</v>
      </c>
      <c r="Q204" s="613">
        <f t="shared" si="18"/>
        <v>40</v>
      </c>
      <c r="R204" s="629">
        <f>Q204/Q208*100</f>
        <v>10.695187165775399</v>
      </c>
    </row>
    <row r="205" spans="11:18" ht="16.5">
      <c r="K205" s="622">
        <v>4</v>
      </c>
      <c r="L205" s="609" t="s">
        <v>204</v>
      </c>
      <c r="M205" s="610">
        <v>194</v>
      </c>
      <c r="N205" s="611">
        <f>M205/M208*100</f>
        <v>75.193798449612402</v>
      </c>
      <c r="O205" s="610">
        <v>84</v>
      </c>
      <c r="P205" s="611">
        <f>O205/O208*100</f>
        <v>72.413793103448299</v>
      </c>
      <c r="Q205" s="610">
        <f t="shared" si="18"/>
        <v>278</v>
      </c>
      <c r="R205" s="628">
        <f>Q205/Q208*100</f>
        <v>74.331550802139006</v>
      </c>
    </row>
    <row r="206" spans="11:18" ht="16.5">
      <c r="K206" s="623">
        <v>5</v>
      </c>
      <c r="L206" s="612" t="s">
        <v>205</v>
      </c>
      <c r="M206" s="613">
        <v>5</v>
      </c>
      <c r="N206" s="614">
        <f>M206/M208*100</f>
        <v>1.93798449612403</v>
      </c>
      <c r="O206" s="613">
        <v>2</v>
      </c>
      <c r="P206" s="614">
        <f>O206/O208*100</f>
        <v>1.72413793103448</v>
      </c>
      <c r="Q206" s="613">
        <f t="shared" si="18"/>
        <v>7</v>
      </c>
      <c r="R206" s="629">
        <f>Q206/Q208*100</f>
        <v>1.8716577540107</v>
      </c>
    </row>
    <row r="207" spans="11:18" ht="16.5">
      <c r="K207" s="650">
        <v>6</v>
      </c>
      <c r="L207" s="646" t="s">
        <v>206</v>
      </c>
      <c r="M207" s="647">
        <v>8</v>
      </c>
      <c r="N207" s="995">
        <f>M207/M208*100</f>
        <v>3.1007751937984498</v>
      </c>
      <c r="O207" s="647">
        <v>3</v>
      </c>
      <c r="P207" s="995">
        <f>O207/O208*100</f>
        <v>2.5862068965517202</v>
      </c>
      <c r="Q207" s="647">
        <f t="shared" si="18"/>
        <v>11</v>
      </c>
      <c r="R207" s="998">
        <f>Q207/Q208*100</f>
        <v>2.9411764705882302</v>
      </c>
    </row>
    <row r="208" spans="11:18">
      <c r="K208" s="625"/>
      <c r="L208" s="687" t="s">
        <v>81</v>
      </c>
      <c r="M208" s="619">
        <f>SUM(M202:M207)</f>
        <v>258</v>
      </c>
      <c r="N208" s="620">
        <f>M208/M208*100</f>
        <v>100</v>
      </c>
      <c r="O208" s="619">
        <f>SUM(O202:O207)</f>
        <v>116</v>
      </c>
      <c r="P208" s="620">
        <f>O208/O208*100</f>
        <v>100</v>
      </c>
      <c r="Q208" s="619">
        <f>SUM(Q202:Q207)</f>
        <v>374</v>
      </c>
      <c r="R208" s="631">
        <f>Q208/Q208*100</f>
        <v>100</v>
      </c>
    </row>
    <row r="210" spans="11:18">
      <c r="K210" t="s">
        <v>22</v>
      </c>
    </row>
    <row r="211" spans="11:18">
      <c r="K211" s="1317" t="s">
        <v>0</v>
      </c>
      <c r="L211" s="1320" t="s">
        <v>209</v>
      </c>
      <c r="M211" s="1312" t="s">
        <v>2</v>
      </c>
      <c r="N211" s="1312"/>
      <c r="O211" s="1312"/>
      <c r="P211" s="1312"/>
      <c r="Q211" s="1323" t="s">
        <v>3</v>
      </c>
      <c r="R211" s="1324"/>
    </row>
    <row r="212" spans="11:18">
      <c r="K212" s="1318"/>
      <c r="L212" s="1321"/>
      <c r="M212" s="1313" t="s">
        <v>4</v>
      </c>
      <c r="N212" s="1314"/>
      <c r="O212" s="1313" t="s">
        <v>5</v>
      </c>
      <c r="P212" s="1314"/>
      <c r="Q212" s="1325"/>
      <c r="R212" s="1326"/>
    </row>
    <row r="213" spans="11:18">
      <c r="K213" s="1319"/>
      <c r="L213" s="1322"/>
      <c r="M213" s="818" t="s">
        <v>81</v>
      </c>
      <c r="N213" s="818" t="s">
        <v>39</v>
      </c>
      <c r="O213" s="818" t="s">
        <v>81</v>
      </c>
      <c r="P213" s="818" t="s">
        <v>39</v>
      </c>
      <c r="Q213" s="996" t="s">
        <v>81</v>
      </c>
      <c r="R213" s="997" t="s">
        <v>39</v>
      </c>
    </row>
    <row r="214" spans="11:18" ht="16.5">
      <c r="K214" s="623">
        <v>1</v>
      </c>
      <c r="L214" s="612" t="s">
        <v>201</v>
      </c>
      <c r="M214" s="613">
        <v>19</v>
      </c>
      <c r="N214" s="614">
        <f>M214/M220*100</f>
        <v>6.2091503267973902</v>
      </c>
      <c r="O214" s="613">
        <v>12</v>
      </c>
      <c r="P214" s="614">
        <f>O214/O220*100</f>
        <v>6.8571428571428603</v>
      </c>
      <c r="Q214" s="613">
        <f t="shared" ref="Q214:Q219" si="19">O214+M214</f>
        <v>31</v>
      </c>
      <c r="R214" s="629">
        <f>Q214/Q220*100</f>
        <v>6.4449064449064499</v>
      </c>
    </row>
    <row r="215" spans="11:18" ht="16.5">
      <c r="K215" s="622">
        <v>2</v>
      </c>
      <c r="L215" s="609" t="s">
        <v>202</v>
      </c>
      <c r="M215" s="610">
        <v>15</v>
      </c>
      <c r="N215" s="611">
        <f>M215/M220*100</f>
        <v>4.9019607843137303</v>
      </c>
      <c r="O215" s="610">
        <v>13</v>
      </c>
      <c r="P215" s="611">
        <f>O215/O220*100</f>
        <v>7.4285714285714297</v>
      </c>
      <c r="Q215" s="610">
        <f t="shared" si="19"/>
        <v>28</v>
      </c>
      <c r="R215" s="628">
        <f>Q215/Q220*100</f>
        <v>5.8212058212058198</v>
      </c>
    </row>
    <row r="216" spans="11:18" ht="16.5">
      <c r="K216" s="623">
        <v>3</v>
      </c>
      <c r="L216" s="612" t="s">
        <v>203</v>
      </c>
      <c r="M216" s="613">
        <v>16</v>
      </c>
      <c r="N216" s="614">
        <f>M216/M220*100</f>
        <v>5.2287581699346397</v>
      </c>
      <c r="O216" s="613">
        <v>20</v>
      </c>
      <c r="P216" s="614">
        <f>O216/O220*100</f>
        <v>11.4285714285714</v>
      </c>
      <c r="Q216" s="613">
        <f t="shared" si="19"/>
        <v>36</v>
      </c>
      <c r="R216" s="629">
        <f>Q216/Q220*100</f>
        <v>7.4844074844074804</v>
      </c>
    </row>
    <row r="217" spans="11:18" ht="16.5">
      <c r="K217" s="622">
        <v>4</v>
      </c>
      <c r="L217" s="609" t="s">
        <v>204</v>
      </c>
      <c r="M217" s="610">
        <v>231</v>
      </c>
      <c r="N217" s="611">
        <f>M217/M220*100</f>
        <v>75.490196078431396</v>
      </c>
      <c r="O217" s="610">
        <v>120</v>
      </c>
      <c r="P217" s="611">
        <f>O217/O220*100</f>
        <v>68.571428571428598</v>
      </c>
      <c r="Q217" s="610">
        <f t="shared" si="19"/>
        <v>351</v>
      </c>
      <c r="R217" s="628">
        <f>Q217/Q220*100</f>
        <v>72.972972972972997</v>
      </c>
    </row>
    <row r="218" spans="11:18" ht="16.5">
      <c r="K218" s="623">
        <v>5</v>
      </c>
      <c r="L218" s="612" t="s">
        <v>205</v>
      </c>
      <c r="M218" s="613">
        <v>11</v>
      </c>
      <c r="N218" s="614">
        <f>M218/M220*100</f>
        <v>3.5947712418300601</v>
      </c>
      <c r="O218" s="613">
        <v>3</v>
      </c>
      <c r="P218" s="614">
        <f>O218/O220*100</f>
        <v>1.71428571428571</v>
      </c>
      <c r="Q218" s="613">
        <f t="shared" si="19"/>
        <v>14</v>
      </c>
      <c r="R218" s="629">
        <f>Q218/Q220*100</f>
        <v>2.9106029106029099</v>
      </c>
    </row>
    <row r="219" spans="11:18" ht="16.5">
      <c r="K219" s="650">
        <v>6</v>
      </c>
      <c r="L219" s="646" t="s">
        <v>206</v>
      </c>
      <c r="M219" s="647">
        <v>14</v>
      </c>
      <c r="N219" s="995">
        <f>M219/M220*100</f>
        <v>4.5751633986928102</v>
      </c>
      <c r="O219" s="647">
        <v>7</v>
      </c>
      <c r="P219" s="995">
        <f>O219/O220*100</f>
        <v>4</v>
      </c>
      <c r="Q219" s="647">
        <f t="shared" si="19"/>
        <v>21</v>
      </c>
      <c r="R219" s="998">
        <f>Q219/Q220*100</f>
        <v>4.3659043659043704</v>
      </c>
    </row>
    <row r="220" spans="11:18">
      <c r="K220" s="625"/>
      <c r="L220" s="687" t="s">
        <v>81</v>
      </c>
      <c r="M220" s="619">
        <f>SUM(M214:M219)</f>
        <v>306</v>
      </c>
      <c r="N220" s="620">
        <f>M220/M220*100</f>
        <v>100</v>
      </c>
      <c r="O220" s="619">
        <f>SUM(O214:O219)</f>
        <v>175</v>
      </c>
      <c r="P220" s="620">
        <f>O220/O220*100</f>
        <v>100</v>
      </c>
      <c r="Q220" s="619">
        <f>SUM(Q214:Q219)</f>
        <v>481</v>
      </c>
      <c r="R220" s="631">
        <f>Q220/Q220*100</f>
        <v>100</v>
      </c>
    </row>
    <row r="222" spans="11:18">
      <c r="K222" t="s">
        <v>23</v>
      </c>
    </row>
    <row r="223" spans="11:18">
      <c r="K223" s="1317" t="s">
        <v>0</v>
      </c>
      <c r="L223" s="1320" t="s">
        <v>209</v>
      </c>
      <c r="M223" s="1312" t="s">
        <v>2</v>
      </c>
      <c r="N223" s="1312"/>
      <c r="O223" s="1312"/>
      <c r="P223" s="1312"/>
      <c r="Q223" s="1323" t="s">
        <v>3</v>
      </c>
      <c r="R223" s="1324"/>
    </row>
    <row r="224" spans="11:18">
      <c r="K224" s="1318"/>
      <c r="L224" s="1321"/>
      <c r="M224" s="1313" t="s">
        <v>4</v>
      </c>
      <c r="N224" s="1314"/>
      <c r="O224" s="1313" t="s">
        <v>5</v>
      </c>
      <c r="P224" s="1314"/>
      <c r="Q224" s="1325"/>
      <c r="R224" s="1326"/>
    </row>
    <row r="225" spans="11:18">
      <c r="K225" s="1319"/>
      <c r="L225" s="1322"/>
      <c r="M225" s="818" t="s">
        <v>81</v>
      </c>
      <c r="N225" s="818" t="s">
        <v>39</v>
      </c>
      <c r="O225" s="818" t="s">
        <v>81</v>
      </c>
      <c r="P225" s="818" t="s">
        <v>39</v>
      </c>
      <c r="Q225" s="996" t="s">
        <v>81</v>
      </c>
      <c r="R225" s="997" t="s">
        <v>39</v>
      </c>
    </row>
    <row r="226" spans="11:18" ht="16.5">
      <c r="K226" s="623">
        <v>1</v>
      </c>
      <c r="L226" s="612" t="s">
        <v>201</v>
      </c>
      <c r="M226" s="613">
        <v>17</v>
      </c>
      <c r="N226" s="614">
        <f>M226/M232*100</f>
        <v>5.8219178082191796</v>
      </c>
      <c r="O226" s="613">
        <v>10</v>
      </c>
      <c r="P226" s="614">
        <f>O226/O232*100</f>
        <v>5.2631578947368398</v>
      </c>
      <c r="Q226" s="613">
        <f t="shared" ref="Q226:Q231" si="20">O226+M226</f>
        <v>27</v>
      </c>
      <c r="R226" s="629">
        <f>Q226/Q232*100</f>
        <v>5.6016597510373396</v>
      </c>
    </row>
    <row r="227" spans="11:18" ht="16.5">
      <c r="K227" s="622">
        <v>2</v>
      </c>
      <c r="L227" s="609" t="s">
        <v>202</v>
      </c>
      <c r="M227" s="610">
        <v>7</v>
      </c>
      <c r="N227" s="611">
        <f>M227/M232*100</f>
        <v>2.3972602739725999</v>
      </c>
      <c r="O227" s="610">
        <v>4</v>
      </c>
      <c r="P227" s="611">
        <f>O227/O232*100</f>
        <v>2.1052631578947398</v>
      </c>
      <c r="Q227" s="610">
        <f t="shared" si="20"/>
        <v>11</v>
      </c>
      <c r="R227" s="628">
        <f>Q227/Q232*100</f>
        <v>2.2821576763485498</v>
      </c>
    </row>
    <row r="228" spans="11:18" ht="16.5">
      <c r="K228" s="623">
        <v>3</v>
      </c>
      <c r="L228" s="612" t="s">
        <v>203</v>
      </c>
      <c r="M228" s="613">
        <v>24</v>
      </c>
      <c r="N228" s="614">
        <f>M228/M232*100</f>
        <v>8.2191780821917799</v>
      </c>
      <c r="O228" s="613">
        <v>27</v>
      </c>
      <c r="P228" s="614">
        <f>O228/O232*100</f>
        <v>14.210526315789499</v>
      </c>
      <c r="Q228" s="613">
        <f t="shared" si="20"/>
        <v>51</v>
      </c>
      <c r="R228" s="629">
        <f>Q228/Q232*100</f>
        <v>10.5809128630705</v>
      </c>
    </row>
    <row r="229" spans="11:18" ht="16.5">
      <c r="K229" s="622">
        <v>4</v>
      </c>
      <c r="L229" s="609" t="s">
        <v>204</v>
      </c>
      <c r="M229" s="610">
        <v>234</v>
      </c>
      <c r="N229" s="611">
        <f>M229/M232*100</f>
        <v>80.136986301369902</v>
      </c>
      <c r="O229" s="610">
        <v>147</v>
      </c>
      <c r="P229" s="611">
        <f>O229/O232*100</f>
        <v>77.368421052631604</v>
      </c>
      <c r="Q229" s="610">
        <f t="shared" si="20"/>
        <v>381</v>
      </c>
      <c r="R229" s="628">
        <f>Q229/Q232*100</f>
        <v>79.045643153526996</v>
      </c>
    </row>
    <row r="230" spans="11:18" ht="16.5">
      <c r="K230" s="623">
        <v>5</v>
      </c>
      <c r="L230" s="612" t="s">
        <v>205</v>
      </c>
      <c r="M230" s="613">
        <v>6</v>
      </c>
      <c r="N230" s="614">
        <f>M230/M232*100</f>
        <v>2.0547945205479401</v>
      </c>
      <c r="O230" s="613">
        <v>1</v>
      </c>
      <c r="P230" s="614">
        <f>O230/O232*100</f>
        <v>0.52631578947368396</v>
      </c>
      <c r="Q230" s="613">
        <f t="shared" si="20"/>
        <v>7</v>
      </c>
      <c r="R230" s="629">
        <f>Q230/Q232*100</f>
        <v>1.45228215767635</v>
      </c>
    </row>
    <row r="231" spans="11:18" ht="16.5">
      <c r="K231" s="650">
        <v>6</v>
      </c>
      <c r="L231" s="646" t="s">
        <v>206</v>
      </c>
      <c r="M231" s="647">
        <v>4</v>
      </c>
      <c r="N231" s="995">
        <f>M231/M232*100</f>
        <v>1.3698630136986301</v>
      </c>
      <c r="O231" s="647">
        <v>1</v>
      </c>
      <c r="P231" s="995">
        <f>O231/O232*100</f>
        <v>0.52631578947368396</v>
      </c>
      <c r="Q231" s="647">
        <f t="shared" si="20"/>
        <v>5</v>
      </c>
      <c r="R231" s="998">
        <f>Q231/Q232*100</f>
        <v>1.0373443983402499</v>
      </c>
    </row>
    <row r="232" spans="11:18">
      <c r="K232" s="625"/>
      <c r="L232" s="687" t="s">
        <v>81</v>
      </c>
      <c r="M232" s="619">
        <f>SUM(M226:M231)</f>
        <v>292</v>
      </c>
      <c r="N232" s="620">
        <f>M232/M232*100</f>
        <v>100</v>
      </c>
      <c r="O232" s="619">
        <f>SUM(O226:O231)</f>
        <v>190</v>
      </c>
      <c r="P232" s="620">
        <f>O232/O232*100</f>
        <v>100</v>
      </c>
      <c r="Q232" s="619">
        <f>SUM(Q226:Q231)</f>
        <v>482</v>
      </c>
      <c r="R232" s="631">
        <f>Q232/Q232*100</f>
        <v>100</v>
      </c>
    </row>
    <row r="234" spans="11:18">
      <c r="K234" t="s">
        <v>24</v>
      </c>
    </row>
    <row r="235" spans="11:18">
      <c r="K235" s="1317" t="s">
        <v>0</v>
      </c>
      <c r="L235" s="1320" t="s">
        <v>209</v>
      </c>
      <c r="M235" s="1312" t="s">
        <v>2</v>
      </c>
      <c r="N235" s="1312"/>
      <c r="O235" s="1312"/>
      <c r="P235" s="1312"/>
      <c r="Q235" s="1323" t="s">
        <v>3</v>
      </c>
      <c r="R235" s="1324"/>
    </row>
    <row r="236" spans="11:18">
      <c r="K236" s="1318"/>
      <c r="L236" s="1321"/>
      <c r="M236" s="1313" t="s">
        <v>4</v>
      </c>
      <c r="N236" s="1314"/>
      <c r="O236" s="1313" t="s">
        <v>5</v>
      </c>
      <c r="P236" s="1314"/>
      <c r="Q236" s="1325"/>
      <c r="R236" s="1326"/>
    </row>
    <row r="237" spans="11:18">
      <c r="K237" s="1319"/>
      <c r="L237" s="1322"/>
      <c r="M237" s="818" t="s">
        <v>81</v>
      </c>
      <c r="N237" s="818" t="s">
        <v>39</v>
      </c>
      <c r="O237" s="818" t="s">
        <v>81</v>
      </c>
      <c r="P237" s="818" t="s">
        <v>39</v>
      </c>
      <c r="Q237" s="996" t="s">
        <v>81</v>
      </c>
      <c r="R237" s="997" t="s">
        <v>39</v>
      </c>
    </row>
    <row r="238" spans="11:18" ht="16.5">
      <c r="K238" s="623">
        <v>1</v>
      </c>
      <c r="L238" s="612" t="s">
        <v>201</v>
      </c>
      <c r="M238" s="613">
        <v>32</v>
      </c>
      <c r="N238" s="614">
        <f>M238/M244*100</f>
        <v>12.307692307692299</v>
      </c>
      <c r="O238" s="613">
        <v>24</v>
      </c>
      <c r="P238" s="614">
        <f>O238/O244*100</f>
        <v>12.565445026178001</v>
      </c>
      <c r="Q238" s="613">
        <f t="shared" ref="Q238:Q243" si="21">O238+M238</f>
        <v>56</v>
      </c>
      <c r="R238" s="629">
        <f>Q238/Q244*100</f>
        <v>12.4168514412417</v>
      </c>
    </row>
    <row r="239" spans="11:18" ht="16.5">
      <c r="K239" s="622">
        <v>2</v>
      </c>
      <c r="L239" s="609" t="s">
        <v>202</v>
      </c>
      <c r="M239" s="610">
        <v>15</v>
      </c>
      <c r="N239" s="611">
        <f>M239/M244*100</f>
        <v>5.7692307692307701</v>
      </c>
      <c r="O239" s="610">
        <v>14</v>
      </c>
      <c r="P239" s="611">
        <f>O239/O244*100</f>
        <v>7.3298429319371703</v>
      </c>
      <c r="Q239" s="610">
        <f t="shared" si="21"/>
        <v>29</v>
      </c>
      <c r="R239" s="628">
        <f>Q239/Q244*100</f>
        <v>6.4301552106430204</v>
      </c>
    </row>
    <row r="240" spans="11:18" ht="16.5">
      <c r="K240" s="623">
        <v>3</v>
      </c>
      <c r="L240" s="612" t="s">
        <v>203</v>
      </c>
      <c r="M240" s="613">
        <v>27</v>
      </c>
      <c r="N240" s="614">
        <f>M240/M244*100</f>
        <v>10.384615384615399</v>
      </c>
      <c r="O240" s="613">
        <v>30</v>
      </c>
      <c r="P240" s="614">
        <f>O240/O244*100</f>
        <v>15.7068062827225</v>
      </c>
      <c r="Q240" s="613">
        <f t="shared" si="21"/>
        <v>57</v>
      </c>
      <c r="R240" s="629">
        <f>Q240/Q244*100</f>
        <v>12.638580931263901</v>
      </c>
    </row>
    <row r="241" spans="11:18" ht="16.5">
      <c r="K241" s="622">
        <v>4</v>
      </c>
      <c r="L241" s="609" t="s">
        <v>204</v>
      </c>
      <c r="M241" s="610">
        <v>146</v>
      </c>
      <c r="N241" s="611">
        <f>M241/M244*100</f>
        <v>56.153846153846203</v>
      </c>
      <c r="O241" s="610">
        <v>90</v>
      </c>
      <c r="P241" s="611">
        <f>O241/O244*100</f>
        <v>47.120418848167503</v>
      </c>
      <c r="Q241" s="610">
        <f t="shared" si="21"/>
        <v>236</v>
      </c>
      <c r="R241" s="628">
        <f>Q241/Q244*100</f>
        <v>52.328159645232802</v>
      </c>
    </row>
    <row r="242" spans="11:18" ht="16.5">
      <c r="K242" s="623">
        <v>5</v>
      </c>
      <c r="L242" s="612" t="s">
        <v>205</v>
      </c>
      <c r="M242" s="613">
        <v>14</v>
      </c>
      <c r="N242" s="614">
        <f>M242/M244*100</f>
        <v>5.3846153846153904</v>
      </c>
      <c r="O242" s="613">
        <v>12</v>
      </c>
      <c r="P242" s="614">
        <f>O242/O244*100</f>
        <v>6.2827225130890003</v>
      </c>
      <c r="Q242" s="613">
        <f t="shared" si="21"/>
        <v>26</v>
      </c>
      <c r="R242" s="629">
        <f>Q242/Q244*100</f>
        <v>5.7649667405764999</v>
      </c>
    </row>
    <row r="243" spans="11:18" ht="16.5">
      <c r="K243" s="650">
        <v>6</v>
      </c>
      <c r="L243" s="646" t="s">
        <v>206</v>
      </c>
      <c r="M243" s="647">
        <v>26</v>
      </c>
      <c r="N243" s="995">
        <f>M243/M244*100</f>
        <v>10</v>
      </c>
      <c r="O243" s="647">
        <v>21</v>
      </c>
      <c r="P243" s="995">
        <f>O243/O244*100</f>
        <v>10.994764397905801</v>
      </c>
      <c r="Q243" s="647">
        <f t="shared" si="21"/>
        <v>47</v>
      </c>
      <c r="R243" s="998">
        <f>Q243/Q244*100</f>
        <v>10.421286031042101</v>
      </c>
    </row>
    <row r="244" spans="11:18">
      <c r="K244" s="625"/>
      <c r="L244" s="687" t="s">
        <v>81</v>
      </c>
      <c r="M244" s="619">
        <f>SUM(M238:M243)</f>
        <v>260</v>
      </c>
      <c r="N244" s="620">
        <f>M244/M244*100</f>
        <v>100</v>
      </c>
      <c r="O244" s="619">
        <f>SUM(O238:O243)</f>
        <v>191</v>
      </c>
      <c r="P244" s="620">
        <f>O244/O244*100</f>
        <v>100</v>
      </c>
      <c r="Q244" s="619">
        <f>SUM(Q238:Q243)</f>
        <v>451</v>
      </c>
      <c r="R244" s="631">
        <f>Q244/Q244*100</f>
        <v>100</v>
      </c>
    </row>
  </sheetData>
  <mergeCells count="120">
    <mergeCell ref="Q88:R89"/>
    <mergeCell ref="Q101:R102"/>
    <mergeCell ref="Q64:R65"/>
    <mergeCell ref="Q76:R77"/>
    <mergeCell ref="Q14:R15"/>
    <mergeCell ref="Q27:R28"/>
    <mergeCell ref="Q138:R139"/>
    <mergeCell ref="Q39:R40"/>
    <mergeCell ref="Q52:R53"/>
    <mergeCell ref="Q162:R163"/>
    <mergeCell ref="Q150:R151"/>
    <mergeCell ref="Q187:R188"/>
    <mergeCell ref="Q174:R175"/>
    <mergeCell ref="Q211:R212"/>
    <mergeCell ref="Q199:R200"/>
    <mergeCell ref="Q235:R236"/>
    <mergeCell ref="Q223:R224"/>
    <mergeCell ref="Q114:R115"/>
    <mergeCell ref="Q126:R127"/>
    <mergeCell ref="K211:K213"/>
    <mergeCell ref="K223:K225"/>
    <mergeCell ref="K235:K237"/>
    <mergeCell ref="L14:L16"/>
    <mergeCell ref="L27:L29"/>
    <mergeCell ref="L39:L41"/>
    <mergeCell ref="L52:L54"/>
    <mergeCell ref="L64:L66"/>
    <mergeCell ref="L76:L78"/>
    <mergeCell ref="L88:L90"/>
    <mergeCell ref="L101:L103"/>
    <mergeCell ref="L114:L116"/>
    <mergeCell ref="L126:L128"/>
    <mergeCell ref="L138:L140"/>
    <mergeCell ref="L150:L152"/>
    <mergeCell ref="L162:L164"/>
    <mergeCell ref="L174:L176"/>
    <mergeCell ref="L187:L189"/>
    <mergeCell ref="L199:L201"/>
    <mergeCell ref="L211:L213"/>
    <mergeCell ref="L223:L225"/>
    <mergeCell ref="L235:L237"/>
    <mergeCell ref="M223:P223"/>
    <mergeCell ref="M224:N224"/>
    <mergeCell ref="O224:P224"/>
    <mergeCell ref="M235:P235"/>
    <mergeCell ref="M236:N236"/>
    <mergeCell ref="O236:P236"/>
    <mergeCell ref="A2:A4"/>
    <mergeCell ref="B2:B4"/>
    <mergeCell ref="K14:K16"/>
    <mergeCell ref="K27:K29"/>
    <mergeCell ref="K39:K41"/>
    <mergeCell ref="K52:K54"/>
    <mergeCell ref="K64:K66"/>
    <mergeCell ref="K76:K78"/>
    <mergeCell ref="K88:K90"/>
    <mergeCell ref="K101:K103"/>
    <mergeCell ref="K114:K116"/>
    <mergeCell ref="K126:K128"/>
    <mergeCell ref="K138:K140"/>
    <mergeCell ref="K150:K152"/>
    <mergeCell ref="K162:K164"/>
    <mergeCell ref="K174:K176"/>
    <mergeCell ref="K187:K189"/>
    <mergeCell ref="K199:K201"/>
    <mergeCell ref="M187:P187"/>
    <mergeCell ref="M188:N188"/>
    <mergeCell ref="O188:P188"/>
    <mergeCell ref="M199:P199"/>
    <mergeCell ref="M200:N200"/>
    <mergeCell ref="O200:P200"/>
    <mergeCell ref="M211:P211"/>
    <mergeCell ref="M212:N212"/>
    <mergeCell ref="O212:P212"/>
    <mergeCell ref="M150:P150"/>
    <mergeCell ref="M151:N151"/>
    <mergeCell ref="O151:P151"/>
    <mergeCell ref="M162:P162"/>
    <mergeCell ref="M163:N163"/>
    <mergeCell ref="O163:P163"/>
    <mergeCell ref="M174:P174"/>
    <mergeCell ref="M175:N175"/>
    <mergeCell ref="O175:P175"/>
    <mergeCell ref="M114:P114"/>
    <mergeCell ref="M115:N115"/>
    <mergeCell ref="O115:P115"/>
    <mergeCell ref="M126:P126"/>
    <mergeCell ref="M127:N127"/>
    <mergeCell ref="O127:P127"/>
    <mergeCell ref="M138:P138"/>
    <mergeCell ref="M139:N139"/>
    <mergeCell ref="O139:P139"/>
    <mergeCell ref="M76:P76"/>
    <mergeCell ref="M77:N77"/>
    <mergeCell ref="O77:P77"/>
    <mergeCell ref="M88:P88"/>
    <mergeCell ref="M89:N89"/>
    <mergeCell ref="O89:P89"/>
    <mergeCell ref="M101:P101"/>
    <mergeCell ref="M102:N102"/>
    <mergeCell ref="O102:P102"/>
    <mergeCell ref="M39:P39"/>
    <mergeCell ref="M40:N40"/>
    <mergeCell ref="O40:P40"/>
    <mergeCell ref="M52:P52"/>
    <mergeCell ref="M53:N53"/>
    <mergeCell ref="O53:P53"/>
    <mergeCell ref="M64:P64"/>
    <mergeCell ref="M65:N65"/>
    <mergeCell ref="O65:P65"/>
    <mergeCell ref="C2:F2"/>
    <mergeCell ref="C3:D3"/>
    <mergeCell ref="E3:F3"/>
    <mergeCell ref="M14:P14"/>
    <mergeCell ref="M15:N15"/>
    <mergeCell ref="O15:P15"/>
    <mergeCell ref="M27:P27"/>
    <mergeCell ref="M28:N28"/>
    <mergeCell ref="O28:P28"/>
    <mergeCell ref="G2:H3"/>
  </mergeCells>
  <pageMargins left="0.7" right="0.7" top="0.75" bottom="0.75" header="0.3" footer="0.3"/>
  <pageSetup paperSize="9" orientation="portrait"/>
  <ignoredErrors>
    <ignoredError sqref="D11:F11 G5:G11"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70C0"/>
  </sheetPr>
  <dimension ref="A2:E25"/>
  <sheetViews>
    <sheetView workbookViewId="0">
      <selection activeCell="G15" sqref="G15"/>
    </sheetView>
  </sheetViews>
  <sheetFormatPr defaultColWidth="9" defaultRowHeight="15"/>
  <cols>
    <col min="1" max="1" width="4.7109375" customWidth="1"/>
    <col min="2" max="2" width="22.7109375" customWidth="1"/>
    <col min="3" max="3" width="12.7109375" customWidth="1"/>
    <col min="4" max="5" width="11.7109375" customWidth="1"/>
  </cols>
  <sheetData>
    <row r="2" spans="1:5" ht="12.75" customHeight="1">
      <c r="A2" s="1327" t="s">
        <v>0</v>
      </c>
      <c r="B2" s="1327" t="s">
        <v>209</v>
      </c>
      <c r="C2" s="1267" t="s">
        <v>221</v>
      </c>
      <c r="D2" s="1267"/>
      <c r="E2" s="1274" t="s">
        <v>222</v>
      </c>
    </row>
    <row r="3" spans="1:5" ht="45" customHeight="1">
      <c r="A3" s="1327"/>
      <c r="B3" s="1327"/>
      <c r="C3" s="185" t="s">
        <v>223</v>
      </c>
      <c r="D3" s="185" t="s">
        <v>224</v>
      </c>
      <c r="E3" s="1274"/>
    </row>
    <row r="4" spans="1:5" ht="12.75" customHeight="1">
      <c r="A4" s="51">
        <v>1</v>
      </c>
      <c r="B4" s="52" t="s">
        <v>6</v>
      </c>
      <c r="C4" s="343">
        <v>381</v>
      </c>
      <c r="D4" s="343">
        <v>2429</v>
      </c>
      <c r="E4" s="343">
        <f t="shared" ref="E4:E22" si="0">D4+C4</f>
        <v>2810</v>
      </c>
    </row>
    <row r="5" spans="1:5" ht="12.75" customHeight="1">
      <c r="A5" s="46">
        <v>2</v>
      </c>
      <c r="B5" s="47" t="s">
        <v>7</v>
      </c>
      <c r="C5" s="340">
        <v>235</v>
      </c>
      <c r="D5" s="340">
        <v>782</v>
      </c>
      <c r="E5" s="340">
        <f t="shared" si="0"/>
        <v>1017</v>
      </c>
    </row>
    <row r="6" spans="1:5" ht="12.75" customHeight="1">
      <c r="A6" s="51">
        <v>3</v>
      </c>
      <c r="B6" s="52" t="s">
        <v>8</v>
      </c>
      <c r="C6" s="343">
        <v>280</v>
      </c>
      <c r="D6" s="343">
        <v>1026</v>
      </c>
      <c r="E6" s="343">
        <f t="shared" si="0"/>
        <v>1306</v>
      </c>
    </row>
    <row r="7" spans="1:5" ht="12.75" customHeight="1">
      <c r="A7" s="46">
        <v>4</v>
      </c>
      <c r="B7" s="47" t="s">
        <v>9</v>
      </c>
      <c r="C7" s="340">
        <v>561</v>
      </c>
      <c r="D7" s="340">
        <v>1607</v>
      </c>
      <c r="E7" s="340">
        <f t="shared" si="0"/>
        <v>2168</v>
      </c>
    </row>
    <row r="8" spans="1:5" ht="12.75" customHeight="1">
      <c r="A8" s="51">
        <v>5</v>
      </c>
      <c r="B8" s="52" t="s">
        <v>10</v>
      </c>
      <c r="C8" s="343">
        <v>10</v>
      </c>
      <c r="D8" s="343">
        <v>33</v>
      </c>
      <c r="E8" s="343">
        <f t="shared" si="0"/>
        <v>43</v>
      </c>
    </row>
    <row r="9" spans="1:5" ht="12.75" customHeight="1">
      <c r="A9" s="46">
        <v>6</v>
      </c>
      <c r="B9" s="47" t="s">
        <v>11</v>
      </c>
      <c r="C9" s="340">
        <v>20</v>
      </c>
      <c r="D9" s="340">
        <v>2140</v>
      </c>
      <c r="E9" s="340">
        <f t="shared" si="0"/>
        <v>2160</v>
      </c>
    </row>
    <row r="10" spans="1:5" ht="12.75" customHeight="1">
      <c r="A10" s="51">
        <v>7</v>
      </c>
      <c r="B10" s="52" t="s">
        <v>12</v>
      </c>
      <c r="C10" s="343">
        <v>854</v>
      </c>
      <c r="D10" s="343">
        <v>3584</v>
      </c>
      <c r="E10" s="343">
        <f t="shared" si="0"/>
        <v>4438</v>
      </c>
    </row>
    <row r="11" spans="1:5" ht="12.75" customHeight="1">
      <c r="A11" s="46">
        <v>8</v>
      </c>
      <c r="B11" s="47" t="s">
        <v>13</v>
      </c>
      <c r="C11" s="340">
        <v>249</v>
      </c>
      <c r="D11" s="340">
        <v>696</v>
      </c>
      <c r="E11" s="340">
        <f t="shared" si="0"/>
        <v>945</v>
      </c>
    </row>
    <row r="12" spans="1:5" ht="12.75" customHeight="1">
      <c r="A12" s="51">
        <v>9</v>
      </c>
      <c r="B12" s="52" t="s">
        <v>14</v>
      </c>
      <c r="C12" s="343">
        <v>0</v>
      </c>
      <c r="D12" s="343">
        <v>18</v>
      </c>
      <c r="E12" s="343">
        <f t="shared" si="0"/>
        <v>18</v>
      </c>
    </row>
    <row r="13" spans="1:5" ht="12.75" customHeight="1">
      <c r="A13" s="46">
        <v>10</v>
      </c>
      <c r="B13" s="47" t="s">
        <v>15</v>
      </c>
      <c r="C13" s="340">
        <v>0</v>
      </c>
      <c r="D13" s="340">
        <v>397</v>
      </c>
      <c r="E13" s="340">
        <f t="shared" si="0"/>
        <v>397</v>
      </c>
    </row>
    <row r="14" spans="1:5" ht="12.75" customHeight="1">
      <c r="A14" s="51">
        <v>11</v>
      </c>
      <c r="B14" s="52" t="s">
        <v>16</v>
      </c>
      <c r="C14" s="343">
        <v>0</v>
      </c>
      <c r="D14" s="343">
        <v>857</v>
      </c>
      <c r="E14" s="343">
        <f t="shared" si="0"/>
        <v>857</v>
      </c>
    </row>
    <row r="15" spans="1:5" ht="12.75" customHeight="1">
      <c r="A15" s="46">
        <v>12</v>
      </c>
      <c r="B15" s="47" t="s">
        <v>17</v>
      </c>
      <c r="C15" s="340">
        <v>202</v>
      </c>
      <c r="D15" s="340">
        <v>552</v>
      </c>
      <c r="E15" s="340">
        <f t="shared" si="0"/>
        <v>754</v>
      </c>
    </row>
    <row r="16" spans="1:5" ht="12.75" customHeight="1">
      <c r="A16" s="51">
        <v>13</v>
      </c>
      <c r="B16" s="52" t="s">
        <v>18</v>
      </c>
      <c r="C16" s="343">
        <v>1625</v>
      </c>
      <c r="D16" s="343">
        <v>3187</v>
      </c>
      <c r="E16" s="343">
        <f t="shared" si="0"/>
        <v>4812</v>
      </c>
    </row>
    <row r="17" spans="1:5" ht="12.75" customHeight="1">
      <c r="A17" s="46">
        <v>14</v>
      </c>
      <c r="B17" s="47" t="s">
        <v>19</v>
      </c>
      <c r="C17" s="340">
        <v>50</v>
      </c>
      <c r="D17" s="340">
        <v>259</v>
      </c>
      <c r="E17" s="340">
        <f t="shared" si="0"/>
        <v>309</v>
      </c>
    </row>
    <row r="18" spans="1:5" ht="12.75" customHeight="1">
      <c r="A18" s="51">
        <v>15</v>
      </c>
      <c r="B18" s="52" t="s">
        <v>20</v>
      </c>
      <c r="C18" s="343">
        <v>13</v>
      </c>
      <c r="D18" s="343">
        <v>387</v>
      </c>
      <c r="E18" s="343">
        <f t="shared" si="0"/>
        <v>400</v>
      </c>
    </row>
    <row r="19" spans="1:5" ht="12.75" customHeight="1">
      <c r="A19" s="46">
        <v>16</v>
      </c>
      <c r="B19" s="47" t="s">
        <v>21</v>
      </c>
      <c r="C19" s="340">
        <v>98</v>
      </c>
      <c r="D19" s="340">
        <v>224</v>
      </c>
      <c r="E19" s="340">
        <f t="shared" si="0"/>
        <v>322</v>
      </c>
    </row>
    <row r="20" spans="1:5" ht="12.75" customHeight="1">
      <c r="A20" s="51">
        <v>17</v>
      </c>
      <c r="B20" s="52" t="s">
        <v>22</v>
      </c>
      <c r="C20" s="343">
        <v>33</v>
      </c>
      <c r="D20" s="343">
        <v>181</v>
      </c>
      <c r="E20" s="343">
        <f t="shared" si="0"/>
        <v>214</v>
      </c>
    </row>
    <row r="21" spans="1:5" ht="12.75" customHeight="1">
      <c r="A21" s="46">
        <v>18</v>
      </c>
      <c r="B21" s="47" t="s">
        <v>23</v>
      </c>
      <c r="C21" s="340">
        <v>216</v>
      </c>
      <c r="D21" s="340">
        <v>517</v>
      </c>
      <c r="E21" s="340">
        <f t="shared" si="0"/>
        <v>733</v>
      </c>
    </row>
    <row r="22" spans="1:5" ht="12.75" customHeight="1">
      <c r="A22" s="51">
        <v>19</v>
      </c>
      <c r="B22" s="52" t="s">
        <v>24</v>
      </c>
      <c r="C22" s="343">
        <v>47</v>
      </c>
      <c r="D22" s="343">
        <v>173</v>
      </c>
      <c r="E22" s="343">
        <f t="shared" si="0"/>
        <v>220</v>
      </c>
    </row>
    <row r="23" spans="1:5" ht="12.75" customHeight="1">
      <c r="A23" s="984"/>
      <c r="B23" s="984" t="s">
        <v>25</v>
      </c>
      <c r="C23" s="985">
        <f>SUM(C4:C22)</f>
        <v>4874</v>
      </c>
      <c r="D23" s="985">
        <f>SUM(D4:D22)</f>
        <v>19049</v>
      </c>
      <c r="E23" s="985">
        <f>SUM(E4:E22)</f>
        <v>23923</v>
      </c>
    </row>
    <row r="24" spans="1:5" ht="6.75" customHeight="1">
      <c r="A24" s="986"/>
      <c r="B24" s="986"/>
      <c r="C24" s="986"/>
      <c r="D24" s="986"/>
      <c r="E24" s="986"/>
    </row>
    <row r="25" spans="1:5" ht="10.5" customHeight="1">
      <c r="A25" s="36" t="s">
        <v>225</v>
      </c>
      <c r="B25" s="702"/>
      <c r="C25" s="702"/>
      <c r="D25" s="987"/>
      <c r="E25" s="986"/>
    </row>
  </sheetData>
  <mergeCells count="4">
    <mergeCell ref="C2:D2"/>
    <mergeCell ref="A2:A3"/>
    <mergeCell ref="B2:B3"/>
    <mergeCell ref="E2:E3"/>
  </mergeCells>
  <pageMargins left="0.69930555555555596" right="0.69930555555555596"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H448"/>
  <sheetViews>
    <sheetView zoomScale="110" zoomScaleNormal="110" workbookViewId="0">
      <selection activeCell="M24" sqref="M24"/>
    </sheetView>
  </sheetViews>
  <sheetFormatPr defaultColWidth="9" defaultRowHeight="15"/>
  <cols>
    <col min="1" max="1" width="4.140625" customWidth="1"/>
    <col min="2" max="2" width="28.140625" customWidth="1"/>
    <col min="3" max="3" width="9.85546875" customWidth="1"/>
    <col min="4" max="4" width="11.85546875" customWidth="1"/>
    <col min="5" max="5" width="11.7109375" customWidth="1"/>
    <col min="6" max="7" width="13.7109375" customWidth="1"/>
    <col min="8" max="16380" width="9.140625"/>
  </cols>
  <sheetData>
    <row r="1" spans="1:8" ht="9.75" customHeight="1">
      <c r="A1" s="27"/>
      <c r="B1" s="27"/>
      <c r="C1" s="27"/>
      <c r="D1" s="27"/>
      <c r="E1" s="27"/>
      <c r="F1" s="27"/>
      <c r="G1" s="27"/>
      <c r="H1" s="1"/>
    </row>
    <row r="2" spans="1:8" ht="15" customHeight="1">
      <c r="A2" s="1215" t="s">
        <v>27</v>
      </c>
      <c r="B2" s="1217" t="s">
        <v>1</v>
      </c>
      <c r="C2" s="1219" t="s">
        <v>28</v>
      </c>
      <c r="D2" s="1217" t="s">
        <v>29</v>
      </c>
      <c r="E2" s="1221" t="s">
        <v>30</v>
      </c>
      <c r="F2" s="1144"/>
      <c r="G2" s="1144"/>
      <c r="H2" s="1"/>
    </row>
    <row r="3" spans="1:8" ht="15" customHeight="1">
      <c r="A3" s="1216"/>
      <c r="B3" s="1218"/>
      <c r="C3" s="1220"/>
      <c r="D3" s="1218"/>
      <c r="E3" s="1222"/>
      <c r="F3" s="1144"/>
      <c r="G3" s="1144"/>
      <c r="H3" s="1"/>
    </row>
    <row r="4" spans="1:8" ht="15" customHeight="1">
      <c r="A4" s="301">
        <v>1</v>
      </c>
      <c r="B4" s="42" t="s">
        <v>6</v>
      </c>
      <c r="C4" s="42">
        <v>533786</v>
      </c>
      <c r="D4" s="1145">
        <v>6045.6490000000003</v>
      </c>
      <c r="E4" s="896">
        <f>C4/D4</f>
        <v>88.292588603804106</v>
      </c>
      <c r="F4" s="1146"/>
      <c r="G4" s="1146"/>
      <c r="H4" s="1"/>
    </row>
    <row r="5" spans="1:8" ht="15" customHeight="1">
      <c r="A5" s="305">
        <v>2</v>
      </c>
      <c r="B5" s="47" t="s">
        <v>7</v>
      </c>
      <c r="C5" s="47">
        <v>413075</v>
      </c>
      <c r="D5" s="1147">
        <v>3590.404</v>
      </c>
      <c r="E5" s="1148">
        <f t="shared" ref="E5:E23" si="0">C5/D5</f>
        <v>115.049726994511</v>
      </c>
      <c r="F5" s="1146"/>
      <c r="G5" s="1146"/>
      <c r="H5" s="1"/>
    </row>
    <row r="6" spans="1:8" ht="15" customHeight="1">
      <c r="A6" s="308">
        <v>3</v>
      </c>
      <c r="B6" s="52" t="s">
        <v>8</v>
      </c>
      <c r="C6" s="52">
        <v>247323</v>
      </c>
      <c r="D6" s="1149">
        <v>3150.58</v>
      </c>
      <c r="E6" s="1150">
        <f t="shared" si="0"/>
        <v>78.500783982631802</v>
      </c>
      <c r="F6" s="1146"/>
      <c r="G6" s="1146"/>
      <c r="H6" s="1"/>
    </row>
    <row r="7" spans="1:8" ht="15" customHeight="1">
      <c r="A7" s="305">
        <v>4</v>
      </c>
      <c r="B7" s="47" t="s">
        <v>9</v>
      </c>
      <c r="C7" s="47">
        <v>382674</v>
      </c>
      <c r="D7" s="1147">
        <v>1377.1859999999999</v>
      </c>
      <c r="E7" s="1151">
        <f t="shared" si="0"/>
        <v>277.86660625362202</v>
      </c>
      <c r="F7" s="1146"/>
      <c r="G7" s="1146"/>
      <c r="H7" s="1"/>
    </row>
    <row r="8" spans="1:8" ht="15" customHeight="1">
      <c r="A8" s="1152">
        <v>5</v>
      </c>
      <c r="B8" s="1153" t="s">
        <v>10</v>
      </c>
      <c r="C8" s="1153">
        <v>458310</v>
      </c>
      <c r="D8" s="1154">
        <v>1342.2660000000001</v>
      </c>
      <c r="E8" s="896">
        <f t="shared" si="0"/>
        <v>341.44498929422298</v>
      </c>
      <c r="F8" s="1146"/>
      <c r="G8" s="1146"/>
      <c r="H8" s="1"/>
    </row>
    <row r="9" spans="1:8" ht="15" customHeight="1">
      <c r="A9" s="1155">
        <v>6</v>
      </c>
      <c r="B9" s="1051" t="s">
        <v>11</v>
      </c>
      <c r="C9" s="1051">
        <v>533254</v>
      </c>
      <c r="D9" s="1156">
        <v>2226.27</v>
      </c>
      <c r="E9" s="1148">
        <f t="shared" si="0"/>
        <v>239.527999748458</v>
      </c>
      <c r="F9" s="1146"/>
      <c r="G9" s="1146"/>
      <c r="H9" s="1"/>
    </row>
    <row r="10" spans="1:8" ht="15" customHeight="1">
      <c r="A10" s="1152">
        <v>7</v>
      </c>
      <c r="B10" s="1153" t="s">
        <v>12</v>
      </c>
      <c r="C10" s="1153">
        <v>402788</v>
      </c>
      <c r="D10" s="1154">
        <v>3273.4050000000002</v>
      </c>
      <c r="E10" s="896">
        <f t="shared" si="0"/>
        <v>123.048629790692</v>
      </c>
      <c r="F10" s="1146"/>
      <c r="G10" s="1146"/>
      <c r="H10" s="1"/>
    </row>
    <row r="11" spans="1:8" ht="15" customHeight="1">
      <c r="A11" s="1155">
        <v>8</v>
      </c>
      <c r="B11" s="1051" t="s">
        <v>13</v>
      </c>
      <c r="C11" s="1051">
        <v>313837</v>
      </c>
      <c r="D11" s="1156">
        <v>3902.444</v>
      </c>
      <c r="E11" s="1148">
        <f t="shared" si="0"/>
        <v>80.420628713698406</v>
      </c>
      <c r="F11" s="1146"/>
      <c r="G11" s="1146"/>
      <c r="H11" s="1"/>
    </row>
    <row r="12" spans="1:8" ht="15" customHeight="1">
      <c r="A12" s="1152">
        <v>9</v>
      </c>
      <c r="B12" s="1153" t="s">
        <v>31</v>
      </c>
      <c r="C12" s="1153">
        <v>97837</v>
      </c>
      <c r="D12" s="1154">
        <v>5983.2219999999998</v>
      </c>
      <c r="E12" s="896">
        <f t="shared" si="0"/>
        <v>16.3518920073499</v>
      </c>
      <c r="F12" s="1146"/>
      <c r="G12" s="1146"/>
      <c r="H12" s="1"/>
    </row>
    <row r="13" spans="1:8" ht="15" customHeight="1">
      <c r="A13" s="1155">
        <v>10</v>
      </c>
      <c r="B13" s="1051" t="s">
        <v>15</v>
      </c>
      <c r="C13" s="1051">
        <v>242192</v>
      </c>
      <c r="D13" s="1156">
        <v>2920.9250000000002</v>
      </c>
      <c r="E13" s="1148">
        <f t="shared" si="0"/>
        <v>82.9161994915994</v>
      </c>
      <c r="F13" s="1146"/>
      <c r="G13" s="1146"/>
      <c r="H13" s="1"/>
    </row>
    <row r="14" spans="1:8" ht="15" customHeight="1">
      <c r="A14" s="1152">
        <v>11</v>
      </c>
      <c r="B14" s="1153" t="s">
        <v>16</v>
      </c>
      <c r="C14" s="1153">
        <v>181525</v>
      </c>
      <c r="D14" s="1154">
        <v>3282.1439999999998</v>
      </c>
      <c r="E14" s="896">
        <f t="shared" si="0"/>
        <v>55.306836019382501</v>
      </c>
      <c r="F14" s="1146"/>
      <c r="G14" s="1146"/>
      <c r="H14" s="1"/>
    </row>
    <row r="15" spans="1:8" ht="15" customHeight="1">
      <c r="A15" s="1155">
        <v>12</v>
      </c>
      <c r="B15" s="1051" t="s">
        <v>17</v>
      </c>
      <c r="C15" s="1051">
        <v>454053</v>
      </c>
      <c r="D15" s="1156">
        <v>3852.9929999999999</v>
      </c>
      <c r="E15" s="1148">
        <f t="shared" si="0"/>
        <v>117.844231743997</v>
      </c>
      <c r="F15" s="1146"/>
      <c r="G15" s="1146"/>
      <c r="H15" s="1"/>
    </row>
    <row r="16" spans="1:8" ht="15" customHeight="1">
      <c r="A16" s="1152">
        <v>13</v>
      </c>
      <c r="B16" s="1153" t="s">
        <v>18</v>
      </c>
      <c r="C16" s="1153">
        <v>946982</v>
      </c>
      <c r="D16" s="1154">
        <v>694.33699999999999</v>
      </c>
      <c r="E16" s="896">
        <f t="shared" si="0"/>
        <v>1363.8650972078401</v>
      </c>
      <c r="F16" s="1146"/>
      <c r="G16" s="1146"/>
      <c r="H16" s="1"/>
    </row>
    <row r="17" spans="1:8" ht="15" customHeight="1">
      <c r="A17" s="1155">
        <v>14</v>
      </c>
      <c r="B17" s="1051" t="s">
        <v>19</v>
      </c>
      <c r="C17" s="1051">
        <v>85553</v>
      </c>
      <c r="D17" s="1156">
        <v>58.72</v>
      </c>
      <c r="E17" s="1148">
        <f t="shared" si="0"/>
        <v>1456.96525885559</v>
      </c>
      <c r="F17" s="1146"/>
      <c r="G17" s="1146">
        <v>1</v>
      </c>
      <c r="H17" s="1"/>
    </row>
    <row r="18" spans="1:8" ht="15" customHeight="1">
      <c r="A18" s="1152">
        <v>15</v>
      </c>
      <c r="B18" s="1153" t="s">
        <v>20</v>
      </c>
      <c r="C18" s="1153">
        <v>68559</v>
      </c>
      <c r="D18" s="1154">
        <v>231.94499999999999</v>
      </c>
      <c r="E18" s="1157">
        <f t="shared" si="0"/>
        <v>295.58300459160603</v>
      </c>
      <c r="F18" s="1146"/>
      <c r="G18" s="1146"/>
      <c r="H18" s="1"/>
    </row>
    <row r="19" spans="1:8" ht="15" customHeight="1">
      <c r="A19" s="1155">
        <v>16</v>
      </c>
      <c r="B19" s="1051" t="s">
        <v>21</v>
      </c>
      <c r="C19" s="1051">
        <v>63895</v>
      </c>
      <c r="D19" s="1156">
        <v>23.56</v>
      </c>
      <c r="E19" s="897">
        <f t="shared" si="0"/>
        <v>2712.0118845500901</v>
      </c>
      <c r="F19" s="1146"/>
      <c r="G19" s="1146"/>
      <c r="H19" s="1"/>
    </row>
    <row r="20" spans="1:8" ht="15" customHeight="1">
      <c r="A20" s="1152">
        <v>17</v>
      </c>
      <c r="B20" s="1153" t="s">
        <v>22</v>
      </c>
      <c r="C20" s="1153">
        <v>141804</v>
      </c>
      <c r="D20" s="1154">
        <v>24.172999999999998</v>
      </c>
      <c r="E20" s="1157">
        <f t="shared" si="0"/>
        <v>5866.2143714061103</v>
      </c>
      <c r="F20" s="1146"/>
      <c r="G20" s="1146"/>
      <c r="H20" s="1"/>
    </row>
    <row r="21" spans="1:8" ht="15" customHeight="1">
      <c r="A21" s="1155">
        <v>18</v>
      </c>
      <c r="B21" s="1051" t="s">
        <v>23</v>
      </c>
      <c r="C21" s="1051">
        <v>149077</v>
      </c>
      <c r="D21" s="1156">
        <v>74.552000000000007</v>
      </c>
      <c r="E21" s="897">
        <f t="shared" si="0"/>
        <v>1999.6378366777501</v>
      </c>
      <c r="F21" s="1146"/>
      <c r="G21" s="1146"/>
      <c r="H21" s="1"/>
    </row>
    <row r="22" spans="1:8" ht="15" customHeight="1">
      <c r="A22" s="308">
        <v>19</v>
      </c>
      <c r="B22" s="52" t="s">
        <v>24</v>
      </c>
      <c r="C22" s="52">
        <v>103835</v>
      </c>
      <c r="D22" s="1149">
        <v>64.766999999999996</v>
      </c>
      <c r="E22" s="1157">
        <f t="shared" si="0"/>
        <v>1603.20842404311</v>
      </c>
      <c r="F22" s="1146"/>
      <c r="G22" s="1146"/>
      <c r="H22" s="1"/>
    </row>
    <row r="23" spans="1:8" ht="15" customHeight="1">
      <c r="A23" s="312"/>
      <c r="B23" s="566" t="s">
        <v>32</v>
      </c>
      <c r="C23" s="1158">
        <f>SUM(C4:C22)</f>
        <v>5820359</v>
      </c>
      <c r="D23" s="1159">
        <f>SUM(D4:D22)</f>
        <v>42119.542000000001</v>
      </c>
      <c r="E23" s="1160">
        <f t="shared" si="0"/>
        <v>138.186664043023</v>
      </c>
      <c r="F23" s="1161"/>
      <c r="G23" s="1161"/>
      <c r="H23" s="1"/>
    </row>
    <row r="24" spans="1:8" ht="9" customHeight="1">
      <c r="A24" s="1162"/>
      <c r="B24" s="1162"/>
      <c r="C24" s="1162"/>
      <c r="D24" s="1162"/>
      <c r="E24" s="1162"/>
      <c r="F24" s="27"/>
      <c r="G24" s="27"/>
      <c r="H24" s="1"/>
    </row>
    <row r="25" spans="1:8" ht="9.75" customHeight="1">
      <c r="A25" s="1163" t="s">
        <v>26</v>
      </c>
      <c r="B25" s="1163"/>
      <c r="C25" s="1163"/>
      <c r="D25" s="1163"/>
      <c r="E25" s="894"/>
      <c r="F25" s="27"/>
      <c r="G25" s="27"/>
      <c r="H25" s="1"/>
    </row>
    <row r="26" spans="1:8" ht="16.5">
      <c r="A26" s="1"/>
      <c r="B26" s="1"/>
      <c r="C26" s="1"/>
      <c r="D26" s="1"/>
      <c r="E26" s="1"/>
      <c r="F26" s="1"/>
      <c r="G26" s="1"/>
      <c r="H26" s="1"/>
    </row>
    <row r="27" spans="1:8" ht="16.5">
      <c r="A27" s="1"/>
      <c r="B27" s="1"/>
      <c r="C27" s="1"/>
      <c r="D27" s="1"/>
      <c r="E27" s="1"/>
      <c r="F27" s="1"/>
      <c r="G27" s="1"/>
      <c r="H27" s="1"/>
    </row>
    <row r="28" spans="1:8" ht="16.5">
      <c r="A28" s="1"/>
      <c r="B28" s="1"/>
      <c r="C28" s="1"/>
      <c r="D28" s="1"/>
      <c r="E28" s="1"/>
      <c r="F28" s="1"/>
      <c r="G28" s="1"/>
      <c r="H28" s="1"/>
    </row>
    <row r="29" spans="1:8" ht="16.5">
      <c r="A29" s="1"/>
      <c r="B29" s="1"/>
      <c r="C29" s="1"/>
      <c r="D29" s="1"/>
      <c r="E29" s="1"/>
      <c r="F29" s="1"/>
      <c r="G29" s="1"/>
      <c r="H29" s="1"/>
    </row>
    <row r="30" spans="1:8" ht="16.5">
      <c r="A30" s="1"/>
      <c r="B30" s="1"/>
      <c r="C30" s="1"/>
      <c r="D30" s="1"/>
      <c r="E30" s="1"/>
      <c r="F30" s="1"/>
      <c r="G30" s="1"/>
      <c r="H30" s="1"/>
    </row>
    <row r="31" spans="1:8" ht="16.5">
      <c r="A31" s="1"/>
      <c r="B31" s="1"/>
      <c r="C31" s="1"/>
      <c r="D31" s="1"/>
      <c r="E31" s="1"/>
      <c r="F31" s="1"/>
      <c r="G31" s="1"/>
      <c r="H31" s="1"/>
    </row>
    <row r="32" spans="1:8" ht="16.5">
      <c r="A32" s="1"/>
      <c r="B32" s="1"/>
      <c r="C32" s="1"/>
      <c r="D32" s="1"/>
      <c r="E32" s="1"/>
      <c r="F32" s="1"/>
      <c r="G32" s="1"/>
      <c r="H32" s="1"/>
    </row>
    <row r="33" spans="1:8" ht="16.5">
      <c r="A33" s="1"/>
      <c r="B33" s="1"/>
      <c r="C33" s="1"/>
      <c r="D33" s="1"/>
      <c r="E33" s="1"/>
      <c r="F33" s="1"/>
      <c r="G33" s="1"/>
      <c r="H33" s="1"/>
    </row>
    <row r="34" spans="1:8" ht="16.5">
      <c r="A34" s="1"/>
      <c r="B34" s="1"/>
      <c r="C34" s="1"/>
      <c r="D34" s="1"/>
      <c r="E34" s="1"/>
      <c r="F34" s="1"/>
      <c r="G34" s="1"/>
      <c r="H34" s="1"/>
    </row>
    <row r="35" spans="1:8" ht="16.5">
      <c r="A35" s="1"/>
      <c r="B35" s="1"/>
      <c r="C35" s="1"/>
      <c r="D35" s="1"/>
      <c r="E35" s="1"/>
      <c r="F35" s="1"/>
      <c r="G35" s="1"/>
      <c r="H35" s="1"/>
    </row>
    <row r="36" spans="1:8" ht="16.5">
      <c r="A36" s="1"/>
      <c r="B36" s="1"/>
      <c r="C36" s="1"/>
      <c r="D36" s="1"/>
      <c r="E36" s="1"/>
      <c r="F36" s="1"/>
      <c r="G36" s="1"/>
      <c r="H36" s="1"/>
    </row>
    <row r="37" spans="1:8" ht="16.5">
      <c r="A37" s="1"/>
      <c r="B37" s="1"/>
      <c r="C37" s="1"/>
      <c r="D37" s="1"/>
      <c r="E37" s="1"/>
      <c r="F37" s="1"/>
      <c r="G37" s="1"/>
      <c r="H37" s="1"/>
    </row>
    <row r="38" spans="1:8" ht="16.5">
      <c r="A38" s="1"/>
      <c r="B38" s="1"/>
      <c r="C38" s="1"/>
      <c r="D38" s="1"/>
      <c r="E38" s="1"/>
      <c r="F38" s="1"/>
      <c r="G38" s="1"/>
      <c r="H38" s="1"/>
    </row>
    <row r="39" spans="1:8" ht="16.5">
      <c r="A39" s="1"/>
      <c r="B39" s="1"/>
      <c r="C39" s="1"/>
      <c r="D39" s="1"/>
      <c r="E39" s="1"/>
      <c r="F39" s="1"/>
      <c r="G39" s="1"/>
      <c r="H39" s="1"/>
    </row>
    <row r="40" spans="1:8" ht="16.5">
      <c r="A40" s="1"/>
      <c r="B40" s="1"/>
      <c r="C40" s="1"/>
      <c r="D40" s="1"/>
      <c r="E40" s="1"/>
      <c r="F40" s="1"/>
      <c r="G40" s="1"/>
      <c r="H40" s="1"/>
    </row>
    <row r="41" spans="1:8" ht="16.5">
      <c r="A41" s="1"/>
      <c r="B41" s="1"/>
      <c r="C41" s="1"/>
      <c r="D41" s="1"/>
      <c r="E41" s="1"/>
      <c r="F41" s="1"/>
      <c r="G41" s="1"/>
      <c r="H41" s="1"/>
    </row>
    <row r="42" spans="1:8" ht="16.5">
      <c r="A42" s="1"/>
      <c r="B42" s="1"/>
      <c r="C42" s="1"/>
      <c r="D42" s="1"/>
      <c r="E42" s="1"/>
      <c r="F42" s="1"/>
      <c r="G42" s="1"/>
      <c r="H42" s="1"/>
    </row>
    <row r="43" spans="1:8" ht="16.5">
      <c r="A43" s="1"/>
      <c r="B43" s="1"/>
      <c r="C43" s="1"/>
      <c r="D43" s="1"/>
      <c r="E43" s="1"/>
      <c r="F43" s="1"/>
      <c r="G43" s="1"/>
      <c r="H43" s="1"/>
    </row>
    <row r="44" spans="1:8" ht="16.5">
      <c r="A44" s="1"/>
      <c r="B44" s="1"/>
      <c r="C44" s="1"/>
      <c r="D44" s="1"/>
      <c r="E44" s="1"/>
      <c r="F44" s="1"/>
      <c r="G44" s="1"/>
      <c r="H44" s="1"/>
    </row>
    <row r="45" spans="1:8" ht="16.5">
      <c r="A45" s="1"/>
      <c r="B45" s="1"/>
      <c r="C45" s="1"/>
      <c r="D45" s="1"/>
      <c r="E45" s="1"/>
      <c r="F45" s="1"/>
      <c r="G45" s="1"/>
      <c r="H45" s="1"/>
    </row>
    <row r="46" spans="1:8" ht="16.5">
      <c r="A46" s="1"/>
      <c r="B46" s="1"/>
      <c r="C46" s="1"/>
      <c r="D46" s="1"/>
      <c r="E46" s="1"/>
      <c r="F46" s="1"/>
      <c r="G46" s="1"/>
      <c r="H46" s="1"/>
    </row>
    <row r="47" spans="1:8" ht="16.5">
      <c r="A47" s="1"/>
      <c r="B47" s="1"/>
      <c r="C47" s="1"/>
      <c r="D47" s="1"/>
      <c r="E47" s="1"/>
      <c r="F47" s="1"/>
      <c r="G47" s="1"/>
      <c r="H47" s="1"/>
    </row>
    <row r="48" spans="1:8" ht="16.5">
      <c r="A48" s="1"/>
      <c r="B48" s="1"/>
      <c r="C48" s="1"/>
      <c r="D48" s="1"/>
      <c r="E48" s="1"/>
      <c r="F48" s="1"/>
      <c r="G48" s="1"/>
      <c r="H48" s="1"/>
    </row>
    <row r="49" spans="1:8" ht="16.5">
      <c r="A49" s="1"/>
      <c r="B49" s="1"/>
      <c r="C49" s="1"/>
      <c r="D49" s="1"/>
      <c r="E49" s="1"/>
      <c r="F49" s="1"/>
      <c r="G49" s="1"/>
      <c r="H49" s="1"/>
    </row>
    <row r="50" spans="1:8" ht="16.5">
      <c r="A50" s="1"/>
      <c r="B50" s="1"/>
      <c r="C50" s="1"/>
      <c r="D50" s="1"/>
      <c r="E50" s="1"/>
      <c r="F50" s="1"/>
      <c r="G50" s="1"/>
      <c r="H50" s="1"/>
    </row>
    <row r="51" spans="1:8" ht="16.5">
      <c r="A51" s="1"/>
      <c r="B51" s="1"/>
      <c r="C51" s="1"/>
      <c r="D51" s="1"/>
      <c r="E51" s="1"/>
      <c r="F51" s="1"/>
      <c r="G51" s="1"/>
      <c r="H51" s="1"/>
    </row>
    <row r="52" spans="1:8" ht="16.5">
      <c r="A52" s="1"/>
      <c r="B52" s="1"/>
      <c r="C52" s="1"/>
      <c r="D52" s="1"/>
      <c r="E52" s="1"/>
      <c r="F52" s="1"/>
      <c r="G52" s="1"/>
      <c r="H52" s="1"/>
    </row>
    <row r="53" spans="1:8" ht="16.5">
      <c r="A53" s="1"/>
      <c r="B53" s="1"/>
      <c r="C53" s="1"/>
      <c r="D53" s="1"/>
      <c r="E53" s="1"/>
      <c r="F53" s="1"/>
      <c r="G53" s="1"/>
      <c r="H53" s="1"/>
    </row>
    <row r="54" spans="1:8" ht="16.5">
      <c r="A54" s="1"/>
      <c r="B54" s="1"/>
      <c r="C54" s="1"/>
      <c r="D54" s="1"/>
      <c r="E54" s="1"/>
      <c r="F54" s="1"/>
      <c r="G54" s="1"/>
      <c r="H54" s="1"/>
    </row>
    <row r="55" spans="1:8" ht="16.5">
      <c r="A55" s="1"/>
      <c r="B55" s="1"/>
      <c r="C55" s="1"/>
      <c r="D55" s="1"/>
      <c r="E55" s="1"/>
      <c r="F55" s="1"/>
      <c r="G55" s="1"/>
      <c r="H55" s="1"/>
    </row>
    <row r="56" spans="1:8" ht="16.5">
      <c r="A56" s="1"/>
      <c r="B56" s="1"/>
      <c r="C56" s="1"/>
      <c r="D56" s="1"/>
      <c r="E56" s="1"/>
      <c r="F56" s="1"/>
      <c r="G56" s="1"/>
      <c r="H56" s="1"/>
    </row>
    <row r="57" spans="1:8" ht="16.5">
      <c r="A57" s="1"/>
      <c r="B57" s="1"/>
      <c r="C57" s="1"/>
      <c r="D57" s="1"/>
      <c r="E57" s="1"/>
      <c r="F57" s="1"/>
      <c r="G57" s="1"/>
      <c r="H57" s="1"/>
    </row>
    <row r="58" spans="1:8" ht="16.5">
      <c r="A58" s="1"/>
      <c r="B58" s="1"/>
      <c r="C58" s="1"/>
      <c r="D58" s="1"/>
      <c r="E58" s="1"/>
      <c r="F58" s="1"/>
      <c r="G58" s="1"/>
      <c r="H58" s="1"/>
    </row>
    <row r="59" spans="1:8" ht="16.5">
      <c r="A59" s="1"/>
      <c r="B59" s="1"/>
      <c r="C59" s="1"/>
      <c r="D59" s="1"/>
      <c r="E59" s="1"/>
      <c r="F59" s="1"/>
      <c r="G59" s="1"/>
      <c r="H59" s="1"/>
    </row>
    <row r="60" spans="1:8" ht="16.5">
      <c r="A60" s="1"/>
      <c r="B60" s="1"/>
      <c r="C60" s="1"/>
      <c r="D60" s="1"/>
      <c r="E60" s="1"/>
      <c r="F60" s="1"/>
      <c r="G60" s="1"/>
      <c r="H60" s="1"/>
    </row>
    <row r="61" spans="1:8" ht="16.5">
      <c r="A61" s="1"/>
      <c r="B61" s="1"/>
      <c r="C61" s="1"/>
      <c r="D61" s="1"/>
      <c r="E61" s="1"/>
      <c r="F61" s="1"/>
      <c r="G61" s="1"/>
      <c r="H61" s="1"/>
    </row>
    <row r="62" spans="1:8" ht="16.5">
      <c r="A62" s="1"/>
      <c r="B62" s="1"/>
      <c r="C62" s="1"/>
      <c r="D62" s="1"/>
      <c r="E62" s="1"/>
      <c r="F62" s="1"/>
      <c r="G62" s="1"/>
      <c r="H62" s="1"/>
    </row>
    <row r="63" spans="1:8" ht="16.5">
      <c r="A63" s="1"/>
      <c r="B63" s="1"/>
      <c r="C63" s="1"/>
      <c r="D63" s="1"/>
      <c r="E63" s="1"/>
      <c r="F63" s="1"/>
      <c r="G63" s="1"/>
      <c r="H63" s="1"/>
    </row>
    <row r="64" spans="1:8" ht="16.5">
      <c r="A64" s="1"/>
      <c r="B64" s="1"/>
      <c r="C64" s="1"/>
      <c r="D64" s="1"/>
      <c r="E64" s="1"/>
      <c r="F64" s="1"/>
      <c r="G64" s="1"/>
      <c r="H64" s="1"/>
    </row>
    <row r="65" spans="1:8" ht="16.5">
      <c r="A65" s="1"/>
      <c r="B65" s="1"/>
      <c r="C65" s="1"/>
      <c r="D65" s="1"/>
      <c r="E65" s="1"/>
      <c r="F65" s="1"/>
      <c r="G65" s="1"/>
      <c r="H65" s="1"/>
    </row>
    <row r="66" spans="1:8" ht="16.5">
      <c r="A66" s="1"/>
      <c r="B66" s="1"/>
      <c r="C66" s="1"/>
      <c r="D66" s="1"/>
      <c r="E66" s="1"/>
      <c r="F66" s="1"/>
      <c r="G66" s="1"/>
      <c r="H66" s="1"/>
    </row>
    <row r="67" spans="1:8" ht="16.5">
      <c r="A67" s="1"/>
      <c r="B67" s="1"/>
      <c r="C67" s="1"/>
      <c r="D67" s="1"/>
      <c r="E67" s="1"/>
      <c r="F67" s="1"/>
      <c r="G67" s="1"/>
      <c r="H67" s="1"/>
    </row>
    <row r="68" spans="1:8" ht="16.5">
      <c r="A68" s="1"/>
      <c r="B68" s="1"/>
      <c r="C68" s="1"/>
      <c r="D68" s="1"/>
      <c r="E68" s="1"/>
      <c r="F68" s="1"/>
      <c r="G68" s="1"/>
      <c r="H68" s="1"/>
    </row>
    <row r="69" spans="1:8" ht="16.5">
      <c r="A69" s="1"/>
      <c r="B69" s="1"/>
      <c r="C69" s="1"/>
      <c r="D69" s="1"/>
      <c r="E69" s="1"/>
      <c r="F69" s="1"/>
      <c r="G69" s="1"/>
      <c r="H69" s="1"/>
    </row>
    <row r="70" spans="1:8" ht="16.5">
      <c r="A70" s="1"/>
      <c r="B70" s="1"/>
      <c r="C70" s="1"/>
      <c r="D70" s="1"/>
      <c r="E70" s="1"/>
      <c r="F70" s="1"/>
      <c r="G70" s="1"/>
      <c r="H70" s="1"/>
    </row>
    <row r="71" spans="1:8" ht="16.5">
      <c r="A71" s="1"/>
      <c r="B71" s="1"/>
      <c r="C71" s="1"/>
      <c r="D71" s="1"/>
      <c r="E71" s="1"/>
      <c r="F71" s="1"/>
      <c r="G71" s="1"/>
      <c r="H71" s="1"/>
    </row>
    <row r="72" spans="1:8" ht="16.5">
      <c r="A72" s="1"/>
      <c r="B72" s="1"/>
      <c r="C72" s="1"/>
      <c r="D72" s="1"/>
      <c r="E72" s="1"/>
      <c r="F72" s="1"/>
      <c r="G72" s="1"/>
      <c r="H72" s="1"/>
    </row>
    <row r="73" spans="1:8" ht="16.5">
      <c r="A73" s="1"/>
      <c r="B73" s="1"/>
      <c r="C73" s="1"/>
      <c r="D73" s="1"/>
      <c r="E73" s="1"/>
      <c r="F73" s="1"/>
      <c r="G73" s="1"/>
      <c r="H73" s="1"/>
    </row>
    <row r="74" spans="1:8" ht="16.5">
      <c r="A74" s="1"/>
      <c r="B74" s="1"/>
      <c r="C74" s="1"/>
      <c r="D74" s="1"/>
      <c r="E74" s="1"/>
      <c r="F74" s="1"/>
      <c r="G74" s="1"/>
      <c r="H74" s="1"/>
    </row>
    <row r="75" spans="1:8" ht="16.5">
      <c r="A75" s="1"/>
      <c r="B75" s="1"/>
      <c r="C75" s="1"/>
      <c r="D75" s="1"/>
      <c r="E75" s="1"/>
      <c r="F75" s="1"/>
      <c r="G75" s="1"/>
      <c r="H75" s="1"/>
    </row>
    <row r="76" spans="1:8" ht="16.5">
      <c r="A76" s="1"/>
      <c r="B76" s="1"/>
      <c r="C76" s="1"/>
      <c r="D76" s="1"/>
      <c r="E76" s="1"/>
      <c r="F76" s="1"/>
      <c r="G76" s="1"/>
      <c r="H76" s="1"/>
    </row>
    <row r="77" spans="1:8" ht="16.5">
      <c r="A77" s="1"/>
      <c r="B77" s="1"/>
      <c r="C77" s="1"/>
      <c r="D77" s="1"/>
      <c r="E77" s="1"/>
      <c r="F77" s="1"/>
      <c r="G77" s="1"/>
      <c r="H77" s="1"/>
    </row>
    <row r="78" spans="1:8" ht="16.5">
      <c r="A78" s="1"/>
      <c r="B78" s="1"/>
      <c r="C78" s="1"/>
      <c r="D78" s="1"/>
      <c r="E78" s="1"/>
      <c r="F78" s="1"/>
      <c r="G78" s="1"/>
      <c r="H78" s="1"/>
    </row>
    <row r="79" spans="1:8" ht="16.5">
      <c r="A79" s="1"/>
      <c r="B79" s="1"/>
      <c r="C79" s="1"/>
      <c r="D79" s="1"/>
      <c r="E79" s="1"/>
      <c r="F79" s="1"/>
      <c r="G79" s="1"/>
      <c r="H79" s="1"/>
    </row>
    <row r="80" spans="1:8" ht="16.5">
      <c r="A80" s="1"/>
      <c r="B80" s="1"/>
      <c r="C80" s="1"/>
      <c r="D80" s="1"/>
      <c r="E80" s="1"/>
      <c r="F80" s="1"/>
      <c r="G80" s="1"/>
      <c r="H80" s="1"/>
    </row>
    <row r="81" spans="1:8" ht="16.5">
      <c r="A81" s="1"/>
      <c r="B81" s="1"/>
      <c r="C81" s="1"/>
      <c r="D81" s="1"/>
      <c r="E81" s="1"/>
      <c r="F81" s="1"/>
      <c r="G81" s="1"/>
      <c r="H81" s="1"/>
    </row>
    <row r="82" spans="1:8" ht="16.5">
      <c r="A82" s="1"/>
      <c r="B82" s="1"/>
      <c r="C82" s="1"/>
      <c r="D82" s="1"/>
      <c r="E82" s="1"/>
      <c r="F82" s="1"/>
      <c r="G82" s="1"/>
      <c r="H82" s="1"/>
    </row>
    <row r="83" spans="1:8" ht="16.5">
      <c r="A83" s="1"/>
      <c r="B83" s="1"/>
      <c r="C83" s="1"/>
      <c r="D83" s="1"/>
      <c r="E83" s="1"/>
      <c r="F83" s="1"/>
      <c r="G83" s="1"/>
      <c r="H83" s="1"/>
    </row>
    <row r="84" spans="1:8" ht="16.5">
      <c r="A84" s="1"/>
      <c r="B84" s="1"/>
      <c r="C84" s="1"/>
      <c r="D84" s="1"/>
      <c r="E84" s="1"/>
      <c r="F84" s="1"/>
      <c r="G84" s="1"/>
      <c r="H84" s="1"/>
    </row>
    <row r="85" spans="1:8" ht="16.5">
      <c r="A85" s="1"/>
      <c r="B85" s="1"/>
      <c r="C85" s="1"/>
      <c r="D85" s="1"/>
      <c r="E85" s="1"/>
      <c r="F85" s="1"/>
      <c r="G85" s="1"/>
      <c r="H85" s="1"/>
    </row>
    <row r="86" spans="1:8" ht="16.5">
      <c r="A86" s="1"/>
      <c r="B86" s="1"/>
      <c r="C86" s="1"/>
      <c r="D86" s="1"/>
      <c r="E86" s="1"/>
      <c r="F86" s="1"/>
      <c r="G86" s="1"/>
      <c r="H86" s="1"/>
    </row>
    <row r="87" spans="1:8" ht="16.5">
      <c r="A87" s="1"/>
      <c r="B87" s="1"/>
      <c r="C87" s="1"/>
      <c r="D87" s="1"/>
      <c r="E87" s="1"/>
      <c r="F87" s="1"/>
      <c r="G87" s="1"/>
      <c r="H87" s="1"/>
    </row>
    <row r="88" spans="1:8" ht="16.5">
      <c r="A88" s="1"/>
      <c r="B88" s="1"/>
      <c r="C88" s="1"/>
      <c r="D88" s="1"/>
      <c r="E88" s="1"/>
      <c r="F88" s="1"/>
      <c r="G88" s="1"/>
      <c r="H88" s="1"/>
    </row>
    <row r="89" spans="1:8" ht="16.5">
      <c r="A89" s="1"/>
      <c r="B89" s="1"/>
      <c r="C89" s="1"/>
      <c r="D89" s="1"/>
      <c r="E89" s="1"/>
      <c r="F89" s="1"/>
      <c r="G89" s="1"/>
      <c r="H89" s="1"/>
    </row>
    <row r="90" spans="1:8" ht="16.5">
      <c r="A90" s="1"/>
      <c r="B90" s="1"/>
      <c r="C90" s="1"/>
      <c r="D90" s="1"/>
      <c r="E90" s="1"/>
      <c r="F90" s="1"/>
      <c r="G90" s="1"/>
      <c r="H90" s="1"/>
    </row>
    <row r="91" spans="1:8" ht="16.5">
      <c r="A91" s="1"/>
      <c r="B91" s="1"/>
      <c r="C91" s="1"/>
      <c r="D91" s="1"/>
      <c r="E91" s="1"/>
      <c r="F91" s="1"/>
      <c r="G91" s="1"/>
      <c r="H91" s="1"/>
    </row>
    <row r="92" spans="1:8" ht="16.5">
      <c r="A92" s="1"/>
      <c r="B92" s="1"/>
      <c r="C92" s="1"/>
      <c r="D92" s="1"/>
      <c r="E92" s="1"/>
      <c r="F92" s="1"/>
      <c r="G92" s="1"/>
      <c r="H92" s="1"/>
    </row>
    <row r="93" spans="1:8" ht="16.5">
      <c r="A93" s="1"/>
      <c r="B93" s="1"/>
      <c r="C93" s="1"/>
      <c r="D93" s="1"/>
      <c r="E93" s="1"/>
      <c r="F93" s="1"/>
      <c r="G93" s="1"/>
      <c r="H93" s="1"/>
    </row>
    <row r="94" spans="1:8" ht="16.5">
      <c r="A94" s="1"/>
      <c r="B94" s="1"/>
      <c r="C94" s="1"/>
      <c r="D94" s="1"/>
      <c r="E94" s="1"/>
      <c r="F94" s="1"/>
      <c r="G94" s="1"/>
      <c r="H94" s="1"/>
    </row>
    <row r="95" spans="1:8" ht="16.5">
      <c r="A95" s="1"/>
      <c r="B95" s="1"/>
      <c r="C95" s="1"/>
      <c r="D95" s="1"/>
      <c r="E95" s="1"/>
      <c r="F95" s="1"/>
      <c r="G95" s="1"/>
      <c r="H95" s="1"/>
    </row>
    <row r="96" spans="1:8" ht="16.5">
      <c r="A96" s="1"/>
      <c r="B96" s="1"/>
      <c r="C96" s="1"/>
      <c r="D96" s="1"/>
      <c r="E96" s="1"/>
      <c r="F96" s="1"/>
      <c r="G96" s="1"/>
      <c r="H96" s="1"/>
    </row>
    <row r="97" spans="1:8" ht="16.5">
      <c r="A97" s="1"/>
      <c r="B97" s="1"/>
      <c r="C97" s="1"/>
      <c r="D97" s="1"/>
      <c r="E97" s="1"/>
      <c r="F97" s="1"/>
      <c r="G97" s="1"/>
      <c r="H97" s="1"/>
    </row>
    <row r="98" spans="1:8" ht="16.5">
      <c r="A98" s="1"/>
      <c r="B98" s="1"/>
      <c r="C98" s="1"/>
      <c r="D98" s="1"/>
      <c r="E98" s="1"/>
      <c r="F98" s="1"/>
      <c r="G98" s="1"/>
      <c r="H98" s="1"/>
    </row>
    <row r="99" spans="1:8" ht="16.5">
      <c r="A99" s="1"/>
      <c r="B99" s="1"/>
      <c r="C99" s="1"/>
      <c r="D99" s="1"/>
      <c r="E99" s="1"/>
      <c r="F99" s="1"/>
      <c r="G99" s="1"/>
      <c r="H99" s="1"/>
    </row>
    <row r="100" spans="1:8" ht="16.5">
      <c r="A100" s="1"/>
      <c r="B100" s="1"/>
      <c r="C100" s="1"/>
      <c r="D100" s="1"/>
      <c r="E100" s="1"/>
      <c r="F100" s="1"/>
      <c r="G100" s="1"/>
      <c r="H100" s="1"/>
    </row>
    <row r="101" spans="1:8" ht="16.5">
      <c r="A101" s="1"/>
      <c r="B101" s="1"/>
      <c r="C101" s="1"/>
      <c r="D101" s="1"/>
      <c r="E101" s="1"/>
      <c r="F101" s="1"/>
      <c r="G101" s="1"/>
      <c r="H101" s="1"/>
    </row>
    <row r="102" spans="1:8" ht="16.5">
      <c r="A102" s="1"/>
      <c r="B102" s="1"/>
      <c r="C102" s="1"/>
      <c r="D102" s="1"/>
      <c r="E102" s="1"/>
      <c r="F102" s="1"/>
      <c r="G102" s="1"/>
      <c r="H102" s="1"/>
    </row>
    <row r="103" spans="1:8" ht="16.5">
      <c r="A103" s="1"/>
      <c r="B103" s="1"/>
      <c r="C103" s="1"/>
      <c r="D103" s="1"/>
      <c r="E103" s="1"/>
      <c r="F103" s="1"/>
      <c r="G103" s="1"/>
      <c r="H103" s="1"/>
    </row>
    <row r="104" spans="1:8" ht="16.5">
      <c r="A104" s="1"/>
      <c r="B104" s="1"/>
      <c r="C104" s="1"/>
      <c r="D104" s="1"/>
      <c r="E104" s="1"/>
      <c r="F104" s="1"/>
      <c r="G104" s="1"/>
      <c r="H104" s="1"/>
    </row>
    <row r="105" spans="1:8" ht="16.5">
      <c r="A105" s="1"/>
      <c r="B105" s="1"/>
      <c r="C105" s="1"/>
      <c r="D105" s="1"/>
      <c r="E105" s="1"/>
      <c r="F105" s="1"/>
      <c r="G105" s="1"/>
      <c r="H105" s="1"/>
    </row>
    <row r="106" spans="1:8" ht="16.5">
      <c r="A106" s="1"/>
      <c r="B106" s="1"/>
      <c r="C106" s="1"/>
      <c r="D106" s="1"/>
      <c r="E106" s="1"/>
      <c r="F106" s="1"/>
      <c r="G106" s="1"/>
      <c r="H106" s="1"/>
    </row>
    <row r="107" spans="1:8" ht="16.5">
      <c r="A107" s="1"/>
      <c r="B107" s="1"/>
      <c r="C107" s="1"/>
      <c r="D107" s="1"/>
      <c r="E107" s="1"/>
      <c r="F107" s="1"/>
      <c r="G107" s="1"/>
      <c r="H107" s="1"/>
    </row>
    <row r="108" spans="1:8" ht="16.5">
      <c r="A108" s="1"/>
      <c r="B108" s="1"/>
      <c r="C108" s="1"/>
      <c r="D108" s="1"/>
      <c r="E108" s="1"/>
      <c r="F108" s="1"/>
      <c r="G108" s="1"/>
      <c r="H108" s="1"/>
    </row>
    <row r="109" spans="1:8" ht="16.5">
      <c r="A109" s="1"/>
      <c r="B109" s="1"/>
      <c r="C109" s="1"/>
      <c r="D109" s="1"/>
      <c r="E109" s="1"/>
      <c r="F109" s="1"/>
      <c r="G109" s="1"/>
      <c r="H109" s="1"/>
    </row>
    <row r="110" spans="1:8" ht="16.5">
      <c r="A110" s="1"/>
      <c r="B110" s="1"/>
      <c r="C110" s="1"/>
      <c r="D110" s="1"/>
      <c r="E110" s="1"/>
      <c r="F110" s="1"/>
      <c r="G110" s="1"/>
      <c r="H110" s="1"/>
    </row>
    <row r="111" spans="1:8" ht="16.5">
      <c r="A111" s="1"/>
      <c r="B111" s="1"/>
      <c r="C111" s="1"/>
      <c r="D111" s="1"/>
      <c r="E111" s="1"/>
      <c r="F111" s="1"/>
      <c r="G111" s="1"/>
      <c r="H111" s="1"/>
    </row>
    <row r="112" spans="1:8" ht="16.5">
      <c r="A112" s="1"/>
      <c r="B112" s="1"/>
      <c r="C112" s="1"/>
      <c r="D112" s="1"/>
      <c r="E112" s="1"/>
      <c r="F112" s="1"/>
      <c r="G112" s="1"/>
      <c r="H112" s="1"/>
    </row>
    <row r="113" spans="1:8" ht="16.5">
      <c r="A113" s="1"/>
      <c r="B113" s="1"/>
      <c r="C113" s="1"/>
      <c r="D113" s="1"/>
      <c r="E113" s="1"/>
      <c r="F113" s="1"/>
      <c r="G113" s="1"/>
      <c r="H113" s="1"/>
    </row>
    <row r="114" spans="1:8" ht="16.5">
      <c r="A114" s="1"/>
      <c r="B114" s="1"/>
      <c r="C114" s="1"/>
      <c r="D114" s="1"/>
      <c r="E114" s="1"/>
      <c r="F114" s="1"/>
      <c r="G114" s="1"/>
      <c r="H114" s="1"/>
    </row>
    <row r="115" spans="1:8" ht="16.5">
      <c r="A115" s="1"/>
      <c r="B115" s="1"/>
      <c r="C115" s="1"/>
      <c r="D115" s="1"/>
      <c r="E115" s="1"/>
      <c r="F115" s="1"/>
      <c r="G115" s="1"/>
      <c r="H115" s="1"/>
    </row>
    <row r="116" spans="1:8" ht="16.5">
      <c r="A116" s="1"/>
      <c r="B116" s="1"/>
      <c r="C116" s="1"/>
      <c r="D116" s="1"/>
      <c r="E116" s="1"/>
      <c r="F116" s="1"/>
      <c r="G116" s="1"/>
      <c r="H116" s="1"/>
    </row>
    <row r="117" spans="1:8" ht="16.5">
      <c r="A117" s="1"/>
      <c r="B117" s="1"/>
      <c r="C117" s="1"/>
      <c r="D117" s="1"/>
      <c r="E117" s="1"/>
      <c r="F117" s="1"/>
      <c r="G117" s="1"/>
      <c r="H117" s="1"/>
    </row>
    <row r="118" spans="1:8" ht="16.5">
      <c r="A118" s="1"/>
      <c r="B118" s="1"/>
      <c r="C118" s="1"/>
      <c r="D118" s="1"/>
      <c r="E118" s="1"/>
      <c r="F118" s="1"/>
      <c r="G118" s="1"/>
      <c r="H118" s="1"/>
    </row>
    <row r="119" spans="1:8" ht="16.5">
      <c r="A119" s="1"/>
      <c r="B119" s="1"/>
      <c r="C119" s="1"/>
      <c r="D119" s="1"/>
      <c r="E119" s="1"/>
      <c r="F119" s="1"/>
      <c r="G119" s="1"/>
      <c r="H119" s="1"/>
    </row>
    <row r="120" spans="1:8" ht="16.5">
      <c r="A120" s="1"/>
      <c r="B120" s="1"/>
      <c r="C120" s="1"/>
      <c r="D120" s="1"/>
      <c r="E120" s="1"/>
      <c r="F120" s="1"/>
      <c r="G120" s="1"/>
      <c r="H120" s="1"/>
    </row>
    <row r="121" spans="1:8" ht="16.5">
      <c r="A121" s="1"/>
      <c r="B121" s="1"/>
      <c r="C121" s="1"/>
      <c r="D121" s="1"/>
      <c r="E121" s="1"/>
      <c r="F121" s="1"/>
      <c r="G121" s="1"/>
      <c r="H121" s="1"/>
    </row>
    <row r="122" spans="1:8" ht="16.5">
      <c r="A122" s="1"/>
      <c r="B122" s="1"/>
      <c r="C122" s="1"/>
      <c r="D122" s="1"/>
      <c r="E122" s="1"/>
      <c r="F122" s="1"/>
      <c r="G122" s="1"/>
      <c r="H122" s="1"/>
    </row>
    <row r="123" spans="1:8" ht="16.5">
      <c r="A123" s="1"/>
      <c r="B123" s="1"/>
      <c r="C123" s="1"/>
      <c r="D123" s="1"/>
      <c r="E123" s="1"/>
      <c r="F123" s="1"/>
      <c r="G123" s="1"/>
      <c r="H123" s="1"/>
    </row>
    <row r="124" spans="1:8" ht="16.5">
      <c r="A124" s="1"/>
      <c r="B124" s="1"/>
      <c r="C124" s="1"/>
      <c r="D124" s="1"/>
      <c r="E124" s="1"/>
      <c r="F124" s="1"/>
      <c r="G124" s="1"/>
      <c r="H124" s="1"/>
    </row>
    <row r="125" spans="1:8" ht="16.5">
      <c r="A125" s="1"/>
      <c r="B125" s="1"/>
      <c r="C125" s="1"/>
      <c r="D125" s="1"/>
      <c r="E125" s="1"/>
      <c r="F125" s="1"/>
      <c r="G125" s="1"/>
      <c r="H125" s="1"/>
    </row>
    <row r="126" spans="1:8" ht="16.5">
      <c r="A126" s="1"/>
      <c r="B126" s="1"/>
      <c r="C126" s="1"/>
      <c r="D126" s="1"/>
      <c r="E126" s="1"/>
      <c r="F126" s="1"/>
      <c r="G126" s="1"/>
      <c r="H126" s="1"/>
    </row>
    <row r="127" spans="1:8" ht="16.5">
      <c r="A127" s="1"/>
      <c r="B127" s="1"/>
      <c r="C127" s="1"/>
      <c r="D127" s="1"/>
      <c r="E127" s="1"/>
      <c r="F127" s="1"/>
      <c r="G127" s="1"/>
      <c r="H127" s="1"/>
    </row>
    <row r="128" spans="1:8" ht="16.5">
      <c r="A128" s="1"/>
      <c r="B128" s="1"/>
      <c r="C128" s="1"/>
      <c r="D128" s="1"/>
      <c r="E128" s="1"/>
      <c r="F128" s="1"/>
      <c r="G128" s="1"/>
      <c r="H128" s="1"/>
    </row>
    <row r="129" spans="1:8" ht="16.5">
      <c r="A129" s="1"/>
      <c r="B129" s="1"/>
      <c r="C129" s="1"/>
      <c r="D129" s="1"/>
      <c r="E129" s="1"/>
      <c r="F129" s="1"/>
      <c r="G129" s="1"/>
      <c r="H129" s="1"/>
    </row>
    <row r="130" spans="1:8" ht="16.5">
      <c r="A130" s="1"/>
      <c r="B130" s="1"/>
      <c r="C130" s="1"/>
      <c r="D130" s="1"/>
      <c r="E130" s="1"/>
      <c r="F130" s="1"/>
      <c r="G130" s="1"/>
      <c r="H130" s="1"/>
    </row>
    <row r="131" spans="1:8" ht="16.5">
      <c r="A131" s="1"/>
      <c r="B131" s="1"/>
      <c r="C131" s="1"/>
      <c r="D131" s="1"/>
      <c r="E131" s="1"/>
      <c r="F131" s="1"/>
      <c r="G131" s="1"/>
      <c r="H131" s="1"/>
    </row>
    <row r="132" spans="1:8" ht="16.5">
      <c r="A132" s="1"/>
      <c r="B132" s="1"/>
      <c r="C132" s="1"/>
      <c r="D132" s="1"/>
      <c r="E132" s="1"/>
      <c r="F132" s="1"/>
      <c r="G132" s="1"/>
      <c r="H132" s="1"/>
    </row>
    <row r="133" spans="1:8" ht="16.5">
      <c r="A133" s="1"/>
      <c r="B133" s="1"/>
      <c r="C133" s="1"/>
      <c r="D133" s="1"/>
      <c r="E133" s="1"/>
      <c r="F133" s="1"/>
      <c r="G133" s="1"/>
      <c r="H133" s="1"/>
    </row>
    <row r="134" spans="1:8" ht="16.5">
      <c r="A134" s="1"/>
      <c r="B134" s="1"/>
      <c r="C134" s="1"/>
      <c r="D134" s="1"/>
      <c r="E134" s="1"/>
      <c r="F134" s="1"/>
      <c r="G134" s="1"/>
      <c r="H134" s="1"/>
    </row>
    <row r="135" spans="1:8" ht="16.5">
      <c r="A135" s="1"/>
      <c r="B135" s="1"/>
      <c r="C135" s="1"/>
      <c r="D135" s="1"/>
      <c r="E135" s="1"/>
      <c r="F135" s="1"/>
      <c r="G135" s="1"/>
      <c r="H135" s="1"/>
    </row>
    <row r="136" spans="1:8" ht="16.5">
      <c r="A136" s="1"/>
      <c r="B136" s="1"/>
      <c r="C136" s="1"/>
      <c r="D136" s="1"/>
      <c r="E136" s="1"/>
      <c r="F136" s="1"/>
      <c r="G136" s="1"/>
      <c r="H136" s="1"/>
    </row>
    <row r="137" spans="1:8" ht="16.5">
      <c r="A137" s="1"/>
      <c r="B137" s="1"/>
      <c r="C137" s="1"/>
      <c r="D137" s="1"/>
      <c r="E137" s="1"/>
      <c r="F137" s="1"/>
      <c r="G137" s="1"/>
      <c r="H137" s="1"/>
    </row>
    <row r="138" spans="1:8" ht="16.5">
      <c r="A138" s="1"/>
      <c r="B138" s="1"/>
      <c r="C138" s="1"/>
      <c r="D138" s="1"/>
      <c r="E138" s="1"/>
      <c r="F138" s="1"/>
      <c r="G138" s="1"/>
      <c r="H138" s="1"/>
    </row>
    <row r="139" spans="1:8" ht="16.5">
      <c r="A139" s="1"/>
      <c r="B139" s="1"/>
      <c r="C139" s="1"/>
      <c r="D139" s="1"/>
      <c r="E139" s="1"/>
      <c r="F139" s="1"/>
      <c r="G139" s="1"/>
      <c r="H139" s="1"/>
    </row>
    <row r="140" spans="1:8" ht="16.5">
      <c r="A140" s="1"/>
      <c r="B140" s="1"/>
      <c r="C140" s="1"/>
      <c r="D140" s="1"/>
      <c r="E140" s="1"/>
      <c r="F140" s="1"/>
      <c r="G140" s="1"/>
      <c r="H140" s="1"/>
    </row>
    <row r="141" spans="1:8" ht="16.5">
      <c r="A141" s="1"/>
      <c r="B141" s="1"/>
      <c r="C141" s="1"/>
      <c r="D141" s="1"/>
      <c r="E141" s="1"/>
      <c r="F141" s="1"/>
      <c r="G141" s="1"/>
      <c r="H141" s="1"/>
    </row>
    <row r="142" spans="1:8" ht="16.5">
      <c r="A142" s="1"/>
      <c r="B142" s="1"/>
      <c r="C142" s="1"/>
      <c r="D142" s="1"/>
      <c r="E142" s="1"/>
      <c r="F142" s="1"/>
      <c r="G142" s="1"/>
      <c r="H142" s="1"/>
    </row>
    <row r="143" spans="1:8" ht="16.5">
      <c r="A143" s="1"/>
      <c r="B143" s="1"/>
      <c r="C143" s="1"/>
      <c r="D143" s="1"/>
      <c r="E143" s="1"/>
      <c r="F143" s="1"/>
      <c r="G143" s="1"/>
      <c r="H143" s="1"/>
    </row>
    <row r="144" spans="1:8" ht="16.5">
      <c r="A144" s="1"/>
      <c r="B144" s="1"/>
      <c r="C144" s="1"/>
      <c r="D144" s="1"/>
      <c r="E144" s="1"/>
      <c r="F144" s="1"/>
      <c r="G144" s="1"/>
      <c r="H144" s="1"/>
    </row>
    <row r="145" spans="1:8" ht="16.5">
      <c r="A145" s="1"/>
      <c r="B145" s="1"/>
      <c r="C145" s="1"/>
      <c r="D145" s="1"/>
      <c r="E145" s="1"/>
      <c r="F145" s="1"/>
      <c r="G145" s="1"/>
      <c r="H145" s="1"/>
    </row>
    <row r="146" spans="1:8" ht="16.5">
      <c r="A146" s="1"/>
      <c r="B146" s="1"/>
      <c r="C146" s="1"/>
      <c r="D146" s="1"/>
      <c r="E146" s="1"/>
      <c r="F146" s="1"/>
      <c r="G146" s="1"/>
      <c r="H146" s="1"/>
    </row>
    <row r="147" spans="1:8" ht="16.5">
      <c r="A147" s="1"/>
      <c r="B147" s="1"/>
      <c r="C147" s="1"/>
      <c r="D147" s="1"/>
      <c r="E147" s="1"/>
      <c r="F147" s="1"/>
      <c r="G147" s="1"/>
      <c r="H147" s="1"/>
    </row>
    <row r="148" spans="1:8" ht="16.5">
      <c r="A148" s="1"/>
      <c r="B148" s="1"/>
      <c r="C148" s="1"/>
      <c r="D148" s="1"/>
      <c r="E148" s="1"/>
      <c r="F148" s="1"/>
      <c r="G148" s="1"/>
      <c r="H148" s="1"/>
    </row>
    <row r="149" spans="1:8" ht="16.5">
      <c r="A149" s="1"/>
      <c r="B149" s="1"/>
      <c r="C149" s="1"/>
      <c r="D149" s="1"/>
      <c r="E149" s="1"/>
      <c r="F149" s="1"/>
      <c r="G149" s="1"/>
      <c r="H149" s="1"/>
    </row>
    <row r="150" spans="1:8" ht="16.5">
      <c r="A150" s="1"/>
      <c r="B150" s="1"/>
      <c r="C150" s="1"/>
      <c r="D150" s="1"/>
      <c r="E150" s="1"/>
      <c r="F150" s="1"/>
      <c r="G150" s="1"/>
      <c r="H150" s="1"/>
    </row>
    <row r="151" spans="1:8" ht="16.5">
      <c r="A151" s="1"/>
      <c r="B151" s="1"/>
      <c r="C151" s="1"/>
      <c r="D151" s="1"/>
      <c r="E151" s="1"/>
      <c r="F151" s="1"/>
      <c r="G151" s="1"/>
      <c r="H151" s="1"/>
    </row>
    <row r="152" spans="1:8" ht="16.5">
      <c r="A152" s="1"/>
      <c r="B152" s="1"/>
      <c r="C152" s="1"/>
      <c r="D152" s="1"/>
      <c r="E152" s="1"/>
      <c r="F152" s="1"/>
      <c r="G152" s="1"/>
      <c r="H152" s="1"/>
    </row>
    <row r="153" spans="1:8" ht="16.5">
      <c r="A153" s="1"/>
      <c r="B153" s="1"/>
      <c r="C153" s="1"/>
      <c r="D153" s="1"/>
      <c r="E153" s="1"/>
      <c r="F153" s="1"/>
      <c r="G153" s="1"/>
      <c r="H153" s="1"/>
    </row>
    <row r="154" spans="1:8" ht="16.5">
      <c r="A154" s="1"/>
      <c r="B154" s="1"/>
      <c r="C154" s="1"/>
      <c r="D154" s="1"/>
      <c r="E154" s="1"/>
      <c r="F154" s="1"/>
      <c r="G154" s="1"/>
      <c r="H154" s="1"/>
    </row>
    <row r="155" spans="1:8" ht="16.5">
      <c r="A155" s="1"/>
      <c r="B155" s="1"/>
      <c r="C155" s="1"/>
      <c r="D155" s="1"/>
      <c r="E155" s="1"/>
      <c r="F155" s="1"/>
      <c r="G155" s="1"/>
      <c r="H155" s="1"/>
    </row>
    <row r="156" spans="1:8" ht="16.5">
      <c r="A156" s="1"/>
      <c r="B156" s="1"/>
      <c r="C156" s="1"/>
      <c r="D156" s="1"/>
      <c r="E156" s="1"/>
      <c r="F156" s="1"/>
      <c r="G156" s="1"/>
      <c r="H156" s="1"/>
    </row>
    <row r="157" spans="1:8" ht="16.5">
      <c r="A157" s="1"/>
      <c r="B157" s="1"/>
      <c r="C157" s="1"/>
      <c r="D157" s="1"/>
      <c r="E157" s="1"/>
      <c r="F157" s="1"/>
      <c r="G157" s="1"/>
      <c r="H157" s="1"/>
    </row>
    <row r="158" spans="1:8" ht="16.5">
      <c r="A158" s="1"/>
      <c r="B158" s="1"/>
      <c r="C158" s="1"/>
      <c r="D158" s="1"/>
      <c r="E158" s="1"/>
      <c r="F158" s="1"/>
      <c r="G158" s="1"/>
      <c r="H158" s="1"/>
    </row>
    <row r="159" spans="1:8" ht="16.5">
      <c r="A159" s="1"/>
      <c r="B159" s="1"/>
      <c r="C159" s="1"/>
      <c r="D159" s="1"/>
      <c r="E159" s="1"/>
      <c r="F159" s="1"/>
      <c r="G159" s="1"/>
      <c r="H159" s="1"/>
    </row>
    <row r="160" spans="1:8" ht="16.5">
      <c r="A160" s="1"/>
      <c r="B160" s="1"/>
      <c r="C160" s="1"/>
      <c r="D160" s="1"/>
      <c r="E160" s="1"/>
      <c r="F160" s="1"/>
      <c r="G160" s="1"/>
      <c r="H160" s="1"/>
    </row>
    <row r="161" spans="1:8" ht="16.5">
      <c r="A161" s="1"/>
      <c r="B161" s="1"/>
      <c r="C161" s="1"/>
      <c r="D161" s="1"/>
      <c r="E161" s="1"/>
      <c r="F161" s="1"/>
      <c r="G161" s="1"/>
      <c r="H161" s="1"/>
    </row>
    <row r="162" spans="1:8" ht="16.5">
      <c r="A162" s="1"/>
      <c r="B162" s="1"/>
      <c r="C162" s="1"/>
      <c r="D162" s="1"/>
      <c r="E162" s="1"/>
      <c r="F162" s="1"/>
      <c r="G162" s="1"/>
      <c r="H162" s="1"/>
    </row>
    <row r="163" spans="1:8" ht="16.5">
      <c r="A163" s="1"/>
      <c r="B163" s="1"/>
      <c r="C163" s="1"/>
      <c r="D163" s="1"/>
      <c r="E163" s="1"/>
      <c r="F163" s="1"/>
      <c r="G163" s="1"/>
      <c r="H163" s="1"/>
    </row>
    <row r="164" spans="1:8" ht="16.5">
      <c r="A164" s="1"/>
      <c r="B164" s="1"/>
      <c r="C164" s="1"/>
      <c r="D164" s="1"/>
      <c r="E164" s="1"/>
      <c r="F164" s="1"/>
      <c r="G164" s="1"/>
      <c r="H164" s="1"/>
    </row>
    <row r="165" spans="1:8" ht="16.5">
      <c r="A165" s="1"/>
      <c r="B165" s="1"/>
      <c r="C165" s="1"/>
      <c r="D165" s="1"/>
      <c r="E165" s="1"/>
      <c r="F165" s="1"/>
      <c r="G165" s="1"/>
      <c r="H165" s="1"/>
    </row>
    <row r="166" spans="1:8" ht="16.5">
      <c r="A166" s="1"/>
      <c r="B166" s="1"/>
      <c r="C166" s="1"/>
      <c r="D166" s="1"/>
      <c r="E166" s="1"/>
      <c r="F166" s="1"/>
      <c r="G166" s="1"/>
      <c r="H166" s="1"/>
    </row>
    <row r="167" spans="1:8" ht="16.5">
      <c r="A167" s="1"/>
      <c r="B167" s="1"/>
      <c r="C167" s="1"/>
      <c r="D167" s="1"/>
      <c r="E167" s="1"/>
      <c r="F167" s="1"/>
      <c r="G167" s="1"/>
      <c r="H167" s="1"/>
    </row>
    <row r="168" spans="1:8" ht="16.5">
      <c r="A168" s="1"/>
      <c r="B168" s="1"/>
      <c r="C168" s="1"/>
      <c r="D168" s="1"/>
      <c r="E168" s="1"/>
      <c r="F168" s="1"/>
      <c r="G168" s="1"/>
      <c r="H168" s="1"/>
    </row>
    <row r="169" spans="1:8" ht="16.5">
      <c r="A169" s="1"/>
      <c r="B169" s="1"/>
      <c r="C169" s="1"/>
      <c r="D169" s="1"/>
      <c r="E169" s="1"/>
      <c r="F169" s="1"/>
      <c r="G169" s="1"/>
      <c r="H169" s="1"/>
    </row>
    <row r="170" spans="1:8" ht="16.5">
      <c r="A170" s="1"/>
      <c r="B170" s="1"/>
      <c r="C170" s="1"/>
      <c r="D170" s="1"/>
      <c r="E170" s="1"/>
      <c r="F170" s="1"/>
      <c r="G170" s="1"/>
      <c r="H170" s="1"/>
    </row>
    <row r="171" spans="1:8" ht="16.5">
      <c r="A171" s="1"/>
      <c r="B171" s="1"/>
      <c r="C171" s="1"/>
      <c r="D171" s="1"/>
      <c r="E171" s="1"/>
      <c r="F171" s="1"/>
      <c r="G171" s="1"/>
      <c r="H171" s="1"/>
    </row>
    <row r="172" spans="1:8" ht="16.5">
      <c r="A172" s="1"/>
      <c r="B172" s="1"/>
      <c r="C172" s="1"/>
      <c r="D172" s="1"/>
      <c r="E172" s="1"/>
      <c r="F172" s="1"/>
      <c r="G172" s="1"/>
      <c r="H172" s="1"/>
    </row>
    <row r="173" spans="1:8" ht="16.5">
      <c r="A173" s="1"/>
      <c r="B173" s="1"/>
      <c r="C173" s="1"/>
      <c r="D173" s="1"/>
      <c r="E173" s="1"/>
      <c r="F173" s="1"/>
      <c r="G173" s="1"/>
      <c r="H173" s="1"/>
    </row>
    <row r="174" spans="1:8" ht="16.5">
      <c r="A174" s="1"/>
      <c r="B174" s="1"/>
      <c r="C174" s="1"/>
      <c r="D174" s="1"/>
      <c r="E174" s="1"/>
      <c r="F174" s="1"/>
      <c r="G174" s="1"/>
      <c r="H174" s="1"/>
    </row>
    <row r="175" spans="1:8" ht="16.5">
      <c r="A175" s="1"/>
      <c r="B175" s="1"/>
      <c r="C175" s="1"/>
      <c r="D175" s="1"/>
      <c r="E175" s="1"/>
      <c r="F175" s="1"/>
      <c r="G175" s="1"/>
      <c r="H175" s="1"/>
    </row>
    <row r="176" spans="1:8" ht="16.5">
      <c r="A176" s="1"/>
      <c r="B176" s="1"/>
      <c r="C176" s="1"/>
      <c r="D176" s="1"/>
      <c r="E176" s="1"/>
      <c r="F176" s="1"/>
      <c r="G176" s="1"/>
      <c r="H176" s="1"/>
    </row>
    <row r="177" spans="1:8" ht="16.5">
      <c r="A177" s="1"/>
      <c r="B177" s="1"/>
      <c r="C177" s="1"/>
      <c r="D177" s="1"/>
      <c r="E177" s="1"/>
      <c r="F177" s="1"/>
      <c r="G177" s="1"/>
      <c r="H177" s="1"/>
    </row>
    <row r="178" spans="1:8" ht="16.5">
      <c r="A178" s="1"/>
      <c r="B178" s="1"/>
      <c r="C178" s="1"/>
      <c r="D178" s="1"/>
      <c r="E178" s="1"/>
      <c r="F178" s="1"/>
      <c r="G178" s="1"/>
      <c r="H178" s="1"/>
    </row>
    <row r="179" spans="1:8" ht="16.5">
      <c r="A179" s="1"/>
      <c r="B179" s="1"/>
      <c r="C179" s="1"/>
      <c r="D179" s="1"/>
      <c r="E179" s="1"/>
      <c r="F179" s="1"/>
      <c r="G179" s="1"/>
      <c r="H179" s="1"/>
    </row>
    <row r="180" spans="1:8" ht="16.5">
      <c r="A180" s="1"/>
      <c r="B180" s="1"/>
      <c r="C180" s="1"/>
      <c r="D180" s="1"/>
      <c r="E180" s="1"/>
      <c r="F180" s="1"/>
      <c r="G180" s="1"/>
      <c r="H180" s="1"/>
    </row>
    <row r="181" spans="1:8" ht="16.5">
      <c r="A181" s="1"/>
      <c r="B181" s="1"/>
      <c r="C181" s="1"/>
      <c r="D181" s="1"/>
      <c r="E181" s="1"/>
      <c r="F181" s="1"/>
      <c r="G181" s="1"/>
      <c r="H181" s="1"/>
    </row>
    <row r="182" spans="1:8" ht="16.5">
      <c r="A182" s="1"/>
      <c r="B182" s="1"/>
      <c r="C182" s="1"/>
      <c r="D182" s="1"/>
      <c r="E182" s="1"/>
      <c r="F182" s="1"/>
      <c r="G182" s="1"/>
      <c r="H182" s="1"/>
    </row>
    <row r="183" spans="1:8" ht="16.5">
      <c r="A183" s="1"/>
      <c r="B183" s="1"/>
      <c r="C183" s="1"/>
      <c r="D183" s="1"/>
      <c r="E183" s="1"/>
      <c r="F183" s="1"/>
      <c r="G183" s="1"/>
      <c r="H183" s="1"/>
    </row>
    <row r="184" spans="1:8" ht="16.5">
      <c r="A184" s="1"/>
      <c r="B184" s="1"/>
      <c r="C184" s="1"/>
      <c r="D184" s="1"/>
      <c r="E184" s="1"/>
      <c r="F184" s="1"/>
      <c r="G184" s="1"/>
      <c r="H184" s="1"/>
    </row>
    <row r="185" spans="1:8" ht="16.5">
      <c r="A185" s="1"/>
      <c r="B185" s="1"/>
      <c r="C185" s="1"/>
      <c r="D185" s="1"/>
      <c r="E185" s="1"/>
      <c r="F185" s="1"/>
      <c r="G185" s="1"/>
      <c r="H185" s="1"/>
    </row>
    <row r="186" spans="1:8" ht="16.5">
      <c r="A186" s="1"/>
      <c r="B186" s="1"/>
      <c r="C186" s="1"/>
      <c r="D186" s="1"/>
      <c r="E186" s="1"/>
      <c r="F186" s="1"/>
      <c r="G186" s="1"/>
      <c r="H186" s="1"/>
    </row>
    <row r="187" spans="1:8" ht="16.5">
      <c r="A187" s="1"/>
      <c r="B187" s="1"/>
      <c r="C187" s="1"/>
      <c r="D187" s="1"/>
      <c r="E187" s="1"/>
      <c r="F187" s="1"/>
      <c r="G187" s="1"/>
      <c r="H187" s="1"/>
    </row>
    <row r="188" spans="1:8" ht="16.5">
      <c r="A188" s="1"/>
      <c r="B188" s="1"/>
      <c r="C188" s="1"/>
      <c r="D188" s="1"/>
      <c r="E188" s="1"/>
      <c r="F188" s="1"/>
      <c r="G188" s="1"/>
      <c r="H188" s="1"/>
    </row>
    <row r="189" spans="1:8" ht="16.5">
      <c r="A189" s="1"/>
      <c r="B189" s="1"/>
      <c r="C189" s="1"/>
      <c r="D189" s="1"/>
      <c r="E189" s="1"/>
      <c r="F189" s="1"/>
      <c r="G189" s="1"/>
      <c r="H189" s="1"/>
    </row>
    <row r="190" spans="1:8" ht="16.5">
      <c r="A190" s="1"/>
      <c r="B190" s="1"/>
      <c r="C190" s="1"/>
      <c r="D190" s="1"/>
      <c r="E190" s="1"/>
      <c r="F190" s="1"/>
      <c r="G190" s="1"/>
      <c r="H190" s="1"/>
    </row>
    <row r="191" spans="1:8" ht="16.5">
      <c r="A191" s="1"/>
      <c r="B191" s="1"/>
      <c r="C191" s="1"/>
      <c r="D191" s="1"/>
      <c r="E191" s="1"/>
      <c r="F191" s="1"/>
      <c r="G191" s="1"/>
      <c r="H191" s="1"/>
    </row>
    <row r="192" spans="1:8" ht="16.5">
      <c r="A192" s="1"/>
      <c r="B192" s="1"/>
      <c r="C192" s="1"/>
      <c r="D192" s="1"/>
      <c r="E192" s="1"/>
      <c r="F192" s="1"/>
      <c r="G192" s="1"/>
      <c r="H192" s="1"/>
    </row>
    <row r="193" spans="1:8" ht="16.5">
      <c r="A193" s="1"/>
      <c r="B193" s="1"/>
      <c r="C193" s="1"/>
      <c r="D193" s="1"/>
      <c r="E193" s="1"/>
      <c r="F193" s="1"/>
      <c r="G193" s="1"/>
      <c r="H193" s="1"/>
    </row>
    <row r="194" spans="1:8" ht="16.5">
      <c r="A194" s="1"/>
      <c r="B194" s="1"/>
      <c r="C194" s="1"/>
      <c r="D194" s="1"/>
      <c r="E194" s="1"/>
      <c r="F194" s="1"/>
      <c r="G194" s="1"/>
      <c r="H194" s="1"/>
    </row>
    <row r="195" spans="1:8" ht="16.5">
      <c r="A195" s="1"/>
      <c r="B195" s="1"/>
      <c r="C195" s="1"/>
      <c r="D195" s="1"/>
      <c r="E195" s="1"/>
      <c r="F195" s="1"/>
      <c r="G195" s="1"/>
      <c r="H195" s="1"/>
    </row>
    <row r="196" spans="1:8" ht="16.5">
      <c r="A196" s="1"/>
      <c r="B196" s="1"/>
      <c r="C196" s="1"/>
      <c r="D196" s="1"/>
      <c r="E196" s="1"/>
      <c r="F196" s="1"/>
      <c r="G196" s="1"/>
      <c r="H196" s="1"/>
    </row>
    <row r="197" spans="1:8" ht="16.5">
      <c r="A197" s="1"/>
      <c r="B197" s="1"/>
      <c r="C197" s="1"/>
      <c r="D197" s="1"/>
      <c r="E197" s="1"/>
      <c r="F197" s="1"/>
      <c r="G197" s="1"/>
      <c r="H197" s="1"/>
    </row>
    <row r="198" spans="1:8" ht="16.5">
      <c r="A198" s="1"/>
      <c r="B198" s="1"/>
      <c r="C198" s="1"/>
      <c r="D198" s="1"/>
      <c r="E198" s="1"/>
      <c r="F198" s="1"/>
      <c r="G198" s="1"/>
      <c r="H198" s="1"/>
    </row>
    <row r="199" spans="1:8" ht="16.5">
      <c r="A199" s="1"/>
      <c r="B199" s="1"/>
      <c r="C199" s="1"/>
      <c r="D199" s="1"/>
      <c r="E199" s="1"/>
      <c r="F199" s="1"/>
      <c r="G199" s="1"/>
      <c r="H199" s="1"/>
    </row>
    <row r="200" spans="1:8" ht="16.5">
      <c r="A200" s="1"/>
      <c r="B200" s="1"/>
      <c r="C200" s="1"/>
      <c r="D200" s="1"/>
      <c r="E200" s="1"/>
      <c r="F200" s="1"/>
      <c r="G200" s="1"/>
      <c r="H200" s="1"/>
    </row>
    <row r="201" spans="1:8" ht="16.5">
      <c r="A201" s="1"/>
      <c r="B201" s="1"/>
      <c r="C201" s="1"/>
      <c r="D201" s="1"/>
      <c r="E201" s="1"/>
      <c r="F201" s="1"/>
      <c r="G201" s="1"/>
      <c r="H201" s="1"/>
    </row>
    <row r="202" spans="1:8" ht="16.5">
      <c r="A202" s="1"/>
      <c r="B202" s="1"/>
      <c r="C202" s="1"/>
      <c r="D202" s="1"/>
      <c r="E202" s="1"/>
      <c r="F202" s="1"/>
      <c r="G202" s="1"/>
      <c r="H202" s="1"/>
    </row>
    <row r="203" spans="1:8" ht="16.5">
      <c r="A203" s="1"/>
      <c r="B203" s="1"/>
      <c r="C203" s="1"/>
      <c r="D203" s="1"/>
      <c r="E203" s="1"/>
      <c r="F203" s="1"/>
      <c r="G203" s="1"/>
      <c r="H203" s="1"/>
    </row>
    <row r="204" spans="1:8" ht="16.5">
      <c r="A204" s="1"/>
      <c r="B204" s="1"/>
      <c r="C204" s="1"/>
      <c r="D204" s="1"/>
      <c r="E204" s="1"/>
      <c r="F204" s="1"/>
      <c r="G204" s="1"/>
      <c r="H204" s="1"/>
    </row>
    <row r="205" spans="1:8" ht="16.5">
      <c r="A205" s="1"/>
      <c r="B205" s="1"/>
      <c r="C205" s="1"/>
      <c r="D205" s="1"/>
      <c r="E205" s="1"/>
      <c r="F205" s="1"/>
      <c r="G205" s="1"/>
      <c r="H205" s="1"/>
    </row>
    <row r="206" spans="1:8" ht="16.5">
      <c r="A206" s="1"/>
      <c r="B206" s="1"/>
      <c r="C206" s="1"/>
      <c r="D206" s="1"/>
      <c r="E206" s="1"/>
      <c r="F206" s="1"/>
      <c r="G206" s="1"/>
      <c r="H206" s="1"/>
    </row>
    <row r="207" spans="1:8" ht="16.5">
      <c r="A207" s="1"/>
      <c r="B207" s="1"/>
      <c r="C207" s="1"/>
      <c r="D207" s="1"/>
      <c r="E207" s="1"/>
      <c r="F207" s="1"/>
      <c r="G207" s="1"/>
      <c r="H207" s="1"/>
    </row>
    <row r="208" spans="1:8" ht="16.5">
      <c r="A208" s="1"/>
      <c r="B208" s="1"/>
      <c r="C208" s="1"/>
      <c r="D208" s="1"/>
      <c r="E208" s="1"/>
      <c r="F208" s="1"/>
      <c r="G208" s="1"/>
      <c r="H208" s="1"/>
    </row>
    <row r="209" spans="1:8" ht="16.5">
      <c r="A209" s="1"/>
      <c r="B209" s="1"/>
      <c r="C209" s="1"/>
      <c r="D209" s="1"/>
      <c r="E209" s="1"/>
      <c r="F209" s="1"/>
      <c r="G209" s="1"/>
      <c r="H209" s="1"/>
    </row>
    <row r="210" spans="1:8" ht="16.5">
      <c r="A210" s="1"/>
      <c r="B210" s="1"/>
      <c r="C210" s="1"/>
      <c r="D210" s="1"/>
      <c r="E210" s="1"/>
      <c r="F210" s="1"/>
      <c r="G210" s="1"/>
      <c r="H210" s="1"/>
    </row>
    <row r="211" spans="1:8" ht="16.5">
      <c r="A211" s="1"/>
      <c r="B211" s="1"/>
      <c r="C211" s="1"/>
      <c r="D211" s="1"/>
      <c r="E211" s="1"/>
      <c r="F211" s="1"/>
      <c r="G211" s="1"/>
      <c r="H211" s="1"/>
    </row>
    <row r="212" spans="1:8" ht="16.5">
      <c r="A212" s="1"/>
      <c r="B212" s="1"/>
      <c r="C212" s="1"/>
      <c r="D212" s="1"/>
      <c r="E212" s="1"/>
      <c r="F212" s="1"/>
      <c r="G212" s="1"/>
      <c r="H212" s="1"/>
    </row>
    <row r="213" spans="1:8" ht="16.5">
      <c r="A213" s="1"/>
      <c r="B213" s="1"/>
      <c r="C213" s="1"/>
      <c r="D213" s="1"/>
      <c r="E213" s="1"/>
      <c r="F213" s="1"/>
      <c r="G213" s="1"/>
      <c r="H213" s="1"/>
    </row>
    <row r="214" spans="1:8" ht="16.5">
      <c r="A214" s="1"/>
      <c r="B214" s="1"/>
      <c r="C214" s="1"/>
      <c r="D214" s="1"/>
      <c r="E214" s="1"/>
      <c r="F214" s="1"/>
      <c r="G214" s="1"/>
      <c r="H214" s="1"/>
    </row>
    <row r="215" spans="1:8" ht="16.5">
      <c r="A215" s="1"/>
      <c r="B215" s="1"/>
      <c r="C215" s="1"/>
      <c r="D215" s="1"/>
      <c r="E215" s="1"/>
      <c r="F215" s="1"/>
      <c r="G215" s="1"/>
      <c r="H215" s="1"/>
    </row>
    <row r="216" spans="1:8" ht="16.5">
      <c r="A216" s="1"/>
      <c r="B216" s="1"/>
      <c r="C216" s="1"/>
      <c r="D216" s="1"/>
      <c r="E216" s="1"/>
      <c r="F216" s="1"/>
      <c r="G216" s="1"/>
      <c r="H216" s="1"/>
    </row>
    <row r="217" spans="1:8" ht="16.5">
      <c r="A217" s="1"/>
      <c r="B217" s="1"/>
      <c r="C217" s="1"/>
      <c r="D217" s="1"/>
      <c r="E217" s="1"/>
      <c r="F217" s="1"/>
      <c r="G217" s="1"/>
      <c r="H217" s="1"/>
    </row>
    <row r="218" spans="1:8" ht="16.5">
      <c r="A218" s="1"/>
      <c r="B218" s="1"/>
      <c r="C218" s="1"/>
      <c r="D218" s="1"/>
      <c r="E218" s="1"/>
      <c r="F218" s="1"/>
      <c r="G218" s="1"/>
      <c r="H218" s="1"/>
    </row>
    <row r="219" spans="1:8" ht="16.5">
      <c r="A219" s="1"/>
      <c r="B219" s="1"/>
      <c r="C219" s="1"/>
      <c r="D219" s="1"/>
      <c r="E219" s="1"/>
      <c r="F219" s="1"/>
      <c r="G219" s="1"/>
      <c r="H219" s="1"/>
    </row>
    <row r="220" spans="1:8" ht="16.5">
      <c r="A220" s="1"/>
      <c r="B220" s="1"/>
      <c r="C220" s="1"/>
      <c r="D220" s="1"/>
      <c r="E220" s="1"/>
      <c r="F220" s="1"/>
      <c r="G220" s="1"/>
      <c r="H220" s="1"/>
    </row>
    <row r="221" spans="1:8" ht="16.5">
      <c r="A221" s="1"/>
      <c r="B221" s="1"/>
      <c r="C221" s="1"/>
      <c r="D221" s="1"/>
      <c r="E221" s="1"/>
      <c r="F221" s="1"/>
      <c r="G221" s="1"/>
      <c r="H221" s="1"/>
    </row>
    <row r="222" spans="1:8" ht="16.5">
      <c r="A222" s="1"/>
      <c r="B222" s="1"/>
      <c r="C222" s="1"/>
      <c r="D222" s="1"/>
      <c r="E222" s="1"/>
      <c r="F222" s="1"/>
      <c r="G222" s="1"/>
      <c r="H222" s="1"/>
    </row>
    <row r="223" spans="1:8" ht="16.5">
      <c r="A223" s="1"/>
      <c r="B223" s="1"/>
      <c r="C223" s="1"/>
      <c r="D223" s="1"/>
      <c r="E223" s="1"/>
      <c r="F223" s="1"/>
      <c r="G223" s="1"/>
      <c r="H223" s="1"/>
    </row>
    <row r="224" spans="1:8" ht="16.5">
      <c r="A224" s="1"/>
      <c r="B224" s="1"/>
      <c r="C224" s="1"/>
      <c r="D224" s="1"/>
      <c r="E224" s="1"/>
      <c r="F224" s="1"/>
      <c r="G224" s="1"/>
      <c r="H224" s="1"/>
    </row>
    <row r="225" spans="1:8" ht="16.5">
      <c r="A225" s="1"/>
      <c r="B225" s="1"/>
      <c r="C225" s="1"/>
      <c r="D225" s="1"/>
      <c r="E225" s="1"/>
      <c r="F225" s="1"/>
      <c r="G225" s="1"/>
      <c r="H225" s="1"/>
    </row>
    <row r="226" spans="1:8" ht="16.5">
      <c r="A226" s="1"/>
      <c r="B226" s="1"/>
      <c r="C226" s="1"/>
      <c r="D226" s="1"/>
      <c r="E226" s="1"/>
      <c r="F226" s="1"/>
      <c r="G226" s="1"/>
      <c r="H226" s="1"/>
    </row>
    <row r="227" spans="1:8" ht="16.5">
      <c r="A227" s="1"/>
      <c r="B227" s="1"/>
      <c r="C227" s="1"/>
      <c r="D227" s="1"/>
      <c r="E227" s="1"/>
      <c r="F227" s="1"/>
      <c r="G227" s="1"/>
      <c r="H227" s="1"/>
    </row>
    <row r="228" spans="1:8" ht="16.5">
      <c r="A228" s="1"/>
      <c r="B228" s="1"/>
      <c r="C228" s="1"/>
      <c r="D228" s="1"/>
      <c r="E228" s="1"/>
      <c r="F228" s="1"/>
      <c r="G228" s="1"/>
      <c r="H228" s="1"/>
    </row>
    <row r="229" spans="1:8" ht="16.5">
      <c r="A229" s="1"/>
      <c r="B229" s="1"/>
      <c r="C229" s="1"/>
      <c r="D229" s="1"/>
      <c r="E229" s="1"/>
      <c r="F229" s="1"/>
      <c r="G229" s="1"/>
      <c r="H229" s="1"/>
    </row>
    <row r="230" spans="1:8" ht="16.5">
      <c r="A230" s="1"/>
      <c r="B230" s="1"/>
      <c r="C230" s="1"/>
      <c r="D230" s="1"/>
      <c r="E230" s="1"/>
      <c r="F230" s="1"/>
      <c r="G230" s="1"/>
      <c r="H230" s="1"/>
    </row>
    <row r="231" spans="1:8" ht="16.5">
      <c r="A231" s="1"/>
      <c r="B231" s="1"/>
      <c r="C231" s="1"/>
      <c r="D231" s="1"/>
      <c r="E231" s="1"/>
      <c r="F231" s="1"/>
      <c r="G231" s="1"/>
      <c r="H231" s="1"/>
    </row>
    <row r="232" spans="1:8" ht="16.5">
      <c r="A232" s="1"/>
      <c r="B232" s="1"/>
      <c r="C232" s="1"/>
      <c r="D232" s="1"/>
      <c r="E232" s="1"/>
      <c r="F232" s="1"/>
      <c r="G232" s="1"/>
      <c r="H232" s="1"/>
    </row>
    <row r="233" spans="1:8" ht="16.5">
      <c r="A233" s="1"/>
      <c r="B233" s="1"/>
      <c r="C233" s="1"/>
      <c r="D233" s="1"/>
      <c r="E233" s="1"/>
      <c r="F233" s="1"/>
      <c r="G233" s="1"/>
      <c r="H233" s="1"/>
    </row>
    <row r="234" spans="1:8" ht="16.5">
      <c r="A234" s="1"/>
      <c r="B234" s="1"/>
      <c r="C234" s="1"/>
      <c r="D234" s="1"/>
      <c r="E234" s="1"/>
      <c r="F234" s="1"/>
      <c r="G234" s="1"/>
      <c r="H234" s="1"/>
    </row>
    <row r="235" spans="1:8" ht="16.5">
      <c r="A235" s="1"/>
      <c r="B235" s="1"/>
      <c r="C235" s="1"/>
      <c r="D235" s="1"/>
      <c r="E235" s="1"/>
      <c r="F235" s="1"/>
      <c r="G235" s="1"/>
      <c r="H235" s="1"/>
    </row>
    <row r="236" spans="1:8" ht="16.5">
      <c r="A236" s="1"/>
      <c r="B236" s="1"/>
      <c r="C236" s="1"/>
      <c r="D236" s="1"/>
      <c r="E236" s="1"/>
      <c r="F236" s="1"/>
      <c r="G236" s="1"/>
      <c r="H236" s="1"/>
    </row>
    <row r="237" spans="1:8" ht="16.5">
      <c r="A237" s="1"/>
      <c r="B237" s="1"/>
      <c r="C237" s="1"/>
      <c r="D237" s="1"/>
      <c r="E237" s="1"/>
      <c r="F237" s="1"/>
      <c r="G237" s="1"/>
      <c r="H237" s="1"/>
    </row>
    <row r="238" spans="1:8" ht="16.5">
      <c r="A238" s="1"/>
      <c r="B238" s="1"/>
      <c r="C238" s="1"/>
      <c r="D238" s="1"/>
      <c r="E238" s="1"/>
      <c r="F238" s="1"/>
      <c r="G238" s="1"/>
      <c r="H238" s="1"/>
    </row>
    <row r="239" spans="1:8" ht="16.5">
      <c r="A239" s="1"/>
      <c r="B239" s="1"/>
      <c r="C239" s="1"/>
      <c r="D239" s="1"/>
      <c r="E239" s="1"/>
      <c r="F239" s="1"/>
      <c r="G239" s="1"/>
      <c r="H239" s="1"/>
    </row>
    <row r="240" spans="1:8" ht="16.5">
      <c r="A240" s="1"/>
      <c r="B240" s="1"/>
      <c r="C240" s="1"/>
      <c r="D240" s="1"/>
      <c r="E240" s="1"/>
      <c r="F240" s="1"/>
      <c r="G240" s="1"/>
      <c r="H240" s="1"/>
    </row>
    <row r="241" spans="1:8" ht="16.5">
      <c r="A241" s="1"/>
      <c r="B241" s="1"/>
      <c r="C241" s="1"/>
      <c r="D241" s="1"/>
      <c r="E241" s="1"/>
      <c r="F241" s="1"/>
      <c r="G241" s="1"/>
      <c r="H241" s="1"/>
    </row>
    <row r="242" spans="1:8" ht="16.5">
      <c r="A242" s="1"/>
      <c r="B242" s="1"/>
      <c r="C242" s="1"/>
      <c r="D242" s="1"/>
      <c r="E242" s="1"/>
      <c r="F242" s="1"/>
      <c r="G242" s="1"/>
      <c r="H242" s="1"/>
    </row>
    <row r="243" spans="1:8" ht="16.5">
      <c r="A243" s="1"/>
      <c r="B243" s="1"/>
      <c r="C243" s="1"/>
      <c r="D243" s="1"/>
      <c r="E243" s="1"/>
      <c r="F243" s="1"/>
      <c r="G243" s="1"/>
      <c r="H243" s="1"/>
    </row>
    <row r="244" spans="1:8" ht="16.5">
      <c r="A244" s="1"/>
      <c r="B244" s="1"/>
      <c r="C244" s="1"/>
      <c r="D244" s="1"/>
      <c r="E244" s="1"/>
      <c r="F244" s="1"/>
      <c r="G244" s="1"/>
      <c r="H244" s="1"/>
    </row>
    <row r="245" spans="1:8" ht="16.5">
      <c r="A245" s="1"/>
      <c r="B245" s="1"/>
      <c r="C245" s="1"/>
      <c r="D245" s="1"/>
      <c r="E245" s="1"/>
      <c r="F245" s="1"/>
      <c r="G245" s="1"/>
      <c r="H245" s="1"/>
    </row>
    <row r="246" spans="1:8" ht="16.5">
      <c r="A246" s="1"/>
      <c r="B246" s="1"/>
      <c r="C246" s="1"/>
      <c r="D246" s="1"/>
      <c r="E246" s="1"/>
      <c r="F246" s="1"/>
      <c r="G246" s="1"/>
      <c r="H246" s="1"/>
    </row>
    <row r="247" spans="1:8" ht="16.5">
      <c r="A247" s="1"/>
      <c r="B247" s="1"/>
      <c r="C247" s="1"/>
      <c r="D247" s="1"/>
      <c r="E247" s="1"/>
      <c r="F247" s="1"/>
      <c r="G247" s="1"/>
      <c r="H247" s="1"/>
    </row>
    <row r="248" spans="1:8" ht="16.5">
      <c r="A248" s="1"/>
      <c r="B248" s="1"/>
      <c r="C248" s="1"/>
      <c r="D248" s="1"/>
      <c r="E248" s="1"/>
      <c r="F248" s="1"/>
      <c r="G248" s="1"/>
      <c r="H248" s="1"/>
    </row>
    <row r="249" spans="1:8" ht="16.5">
      <c r="A249" s="1"/>
      <c r="B249" s="1"/>
      <c r="C249" s="1"/>
      <c r="D249" s="1"/>
      <c r="E249" s="1"/>
      <c r="F249" s="1"/>
      <c r="G249" s="1"/>
      <c r="H249" s="1"/>
    </row>
    <row r="250" spans="1:8" ht="16.5">
      <c r="A250" s="1"/>
      <c r="B250" s="1"/>
      <c r="C250" s="1"/>
      <c r="D250" s="1"/>
      <c r="E250" s="1"/>
      <c r="F250" s="1"/>
      <c r="G250" s="1"/>
      <c r="H250" s="1"/>
    </row>
    <row r="251" spans="1:8" ht="16.5">
      <c r="A251" s="1"/>
      <c r="B251" s="1"/>
      <c r="C251" s="1"/>
      <c r="D251" s="1"/>
      <c r="E251" s="1"/>
      <c r="F251" s="1"/>
      <c r="G251" s="1"/>
      <c r="H251" s="1"/>
    </row>
    <row r="252" spans="1:8" ht="16.5">
      <c r="A252" s="1"/>
      <c r="B252" s="1"/>
      <c r="C252" s="1"/>
      <c r="D252" s="1"/>
      <c r="E252" s="1"/>
      <c r="F252" s="1"/>
      <c r="G252" s="1"/>
      <c r="H252" s="1"/>
    </row>
    <row r="253" spans="1:8" ht="16.5">
      <c r="A253" s="1"/>
      <c r="B253" s="1"/>
      <c r="C253" s="1"/>
      <c r="D253" s="1"/>
      <c r="E253" s="1"/>
      <c r="F253" s="1"/>
      <c r="G253" s="1"/>
      <c r="H253" s="1"/>
    </row>
    <row r="254" spans="1:8" ht="16.5">
      <c r="A254" s="1"/>
      <c r="B254" s="1"/>
      <c r="C254" s="1"/>
      <c r="D254" s="1"/>
      <c r="E254" s="1"/>
      <c r="F254" s="1"/>
      <c r="G254" s="1"/>
      <c r="H254" s="1"/>
    </row>
    <row r="255" spans="1:8" ht="16.5">
      <c r="A255" s="1"/>
      <c r="B255" s="1"/>
      <c r="C255" s="1"/>
      <c r="D255" s="1"/>
      <c r="E255" s="1"/>
      <c r="F255" s="1"/>
      <c r="G255" s="1"/>
      <c r="H255" s="1"/>
    </row>
    <row r="256" spans="1:8" ht="16.5">
      <c r="A256" s="1"/>
      <c r="B256" s="1"/>
      <c r="C256" s="1"/>
      <c r="D256" s="1"/>
      <c r="E256" s="1"/>
      <c r="F256" s="1"/>
      <c r="G256" s="1"/>
      <c r="H256" s="1"/>
    </row>
    <row r="257" spans="1:8" ht="16.5">
      <c r="A257" s="1"/>
      <c r="B257" s="1"/>
      <c r="C257" s="1"/>
      <c r="D257" s="1"/>
      <c r="E257" s="1"/>
      <c r="F257" s="1"/>
      <c r="G257" s="1"/>
      <c r="H257" s="1"/>
    </row>
    <row r="258" spans="1:8" ht="16.5">
      <c r="A258" s="1"/>
      <c r="B258" s="1"/>
      <c r="C258" s="1"/>
      <c r="D258" s="1"/>
      <c r="E258" s="1"/>
      <c r="F258" s="1"/>
      <c r="G258" s="1"/>
      <c r="H258" s="1"/>
    </row>
    <row r="259" spans="1:8" ht="16.5">
      <c r="A259" s="1"/>
      <c r="B259" s="1"/>
      <c r="C259" s="1"/>
      <c r="D259" s="1"/>
      <c r="E259" s="1"/>
      <c r="F259" s="1"/>
      <c r="G259" s="1"/>
      <c r="H259" s="1"/>
    </row>
    <row r="260" spans="1:8" ht="16.5">
      <c r="A260" s="1"/>
      <c r="B260" s="1"/>
      <c r="C260" s="1"/>
      <c r="D260" s="1"/>
      <c r="E260" s="1"/>
      <c r="F260" s="1"/>
      <c r="G260" s="1"/>
      <c r="H260" s="1"/>
    </row>
    <row r="261" spans="1:8" ht="16.5">
      <c r="A261" s="1"/>
      <c r="B261" s="1"/>
      <c r="C261" s="1"/>
      <c r="D261" s="1"/>
      <c r="E261" s="1"/>
      <c r="F261" s="1"/>
      <c r="G261" s="1"/>
      <c r="H261" s="1"/>
    </row>
    <row r="262" spans="1:8" ht="16.5">
      <c r="A262" s="1"/>
      <c r="B262" s="1"/>
      <c r="C262" s="1"/>
      <c r="D262" s="1"/>
      <c r="E262" s="1"/>
      <c r="F262" s="1"/>
      <c r="G262" s="1"/>
      <c r="H262" s="1"/>
    </row>
    <row r="263" spans="1:8" ht="16.5">
      <c r="A263" s="1"/>
      <c r="B263" s="1"/>
      <c r="C263" s="1"/>
      <c r="D263" s="1"/>
      <c r="E263" s="1"/>
      <c r="F263" s="1"/>
      <c r="G263" s="1"/>
      <c r="H263" s="1"/>
    </row>
    <row r="264" spans="1:8" ht="16.5">
      <c r="A264" s="1"/>
      <c r="B264" s="1"/>
      <c r="C264" s="1"/>
      <c r="D264" s="1"/>
      <c r="E264" s="1"/>
      <c r="F264" s="1"/>
      <c r="G264" s="1"/>
      <c r="H264" s="1"/>
    </row>
    <row r="265" spans="1:8" ht="16.5">
      <c r="A265" s="1"/>
      <c r="B265" s="1"/>
      <c r="C265" s="1"/>
      <c r="D265" s="1"/>
      <c r="E265" s="1"/>
      <c r="F265" s="1"/>
      <c r="G265" s="1"/>
      <c r="H265" s="1"/>
    </row>
    <row r="266" spans="1:8" ht="16.5">
      <c r="A266" s="1"/>
      <c r="B266" s="1"/>
      <c r="C266" s="1"/>
      <c r="D266" s="1"/>
      <c r="E266" s="1"/>
      <c r="F266" s="1"/>
      <c r="G266" s="1"/>
      <c r="H266" s="1"/>
    </row>
    <row r="267" spans="1:8" ht="16.5">
      <c r="A267" s="1"/>
      <c r="B267" s="1"/>
      <c r="C267" s="1"/>
      <c r="D267" s="1"/>
      <c r="E267" s="1"/>
      <c r="F267" s="1"/>
      <c r="G267" s="1"/>
      <c r="H267" s="1"/>
    </row>
    <row r="268" spans="1:8" ht="16.5">
      <c r="A268" s="1"/>
      <c r="B268" s="1"/>
      <c r="C268" s="1"/>
      <c r="D268" s="1"/>
      <c r="E268" s="1"/>
      <c r="F268" s="1"/>
      <c r="G268" s="1"/>
      <c r="H268" s="1"/>
    </row>
    <row r="269" spans="1:8" ht="16.5">
      <c r="A269" s="1"/>
      <c r="B269" s="1"/>
      <c r="C269" s="1"/>
      <c r="D269" s="1"/>
      <c r="E269" s="1"/>
      <c r="F269" s="1"/>
      <c r="G269" s="1"/>
      <c r="H269" s="1"/>
    </row>
    <row r="270" spans="1:8" ht="16.5">
      <c r="A270" s="1"/>
      <c r="B270" s="1"/>
      <c r="C270" s="1"/>
      <c r="D270" s="1"/>
      <c r="E270" s="1"/>
      <c r="F270" s="1"/>
      <c r="G270" s="1"/>
      <c r="H270" s="1"/>
    </row>
    <row r="271" spans="1:8" ht="16.5">
      <c r="A271" s="1"/>
      <c r="B271" s="1"/>
      <c r="C271" s="1"/>
      <c r="D271" s="1"/>
      <c r="E271" s="1"/>
      <c r="F271" s="1"/>
      <c r="G271" s="1"/>
      <c r="H271" s="1"/>
    </row>
    <row r="272" spans="1:8" ht="16.5">
      <c r="A272" s="1"/>
      <c r="B272" s="1"/>
      <c r="C272" s="1"/>
      <c r="D272" s="1"/>
      <c r="E272" s="1"/>
      <c r="F272" s="1"/>
      <c r="G272" s="1"/>
      <c r="H272" s="1"/>
    </row>
    <row r="273" spans="1:8" ht="16.5">
      <c r="A273" s="1"/>
      <c r="B273" s="1"/>
      <c r="C273" s="1"/>
      <c r="D273" s="1"/>
      <c r="E273" s="1"/>
      <c r="F273" s="1"/>
      <c r="G273" s="1"/>
      <c r="H273" s="1"/>
    </row>
    <row r="274" spans="1:8" ht="16.5">
      <c r="A274" s="1"/>
      <c r="B274" s="1"/>
      <c r="C274" s="1"/>
      <c r="D274" s="1"/>
      <c r="E274" s="1"/>
      <c r="F274" s="1"/>
      <c r="G274" s="1"/>
      <c r="H274" s="1"/>
    </row>
    <row r="275" spans="1:8" ht="16.5">
      <c r="A275" s="1"/>
      <c r="B275" s="1"/>
      <c r="C275" s="1"/>
      <c r="D275" s="1"/>
      <c r="E275" s="1"/>
      <c r="F275" s="1"/>
      <c r="G275" s="1"/>
      <c r="H275" s="1"/>
    </row>
    <row r="276" spans="1:8" ht="16.5">
      <c r="A276" s="1"/>
      <c r="B276" s="1"/>
      <c r="C276" s="1"/>
      <c r="D276" s="1"/>
      <c r="E276" s="1"/>
      <c r="F276" s="1"/>
      <c r="G276" s="1"/>
      <c r="H276" s="1"/>
    </row>
    <row r="277" spans="1:8" ht="16.5">
      <c r="A277" s="1"/>
      <c r="B277" s="1"/>
      <c r="C277" s="1"/>
      <c r="D277" s="1"/>
      <c r="E277" s="1"/>
      <c r="F277" s="1"/>
      <c r="G277" s="1"/>
      <c r="H277" s="1"/>
    </row>
    <row r="278" spans="1:8" ht="16.5">
      <c r="A278" s="1"/>
      <c r="B278" s="1"/>
      <c r="C278" s="1"/>
      <c r="D278" s="1"/>
      <c r="E278" s="1"/>
      <c r="F278" s="1"/>
      <c r="G278" s="1"/>
      <c r="H278" s="1"/>
    </row>
    <row r="279" spans="1:8" ht="16.5">
      <c r="A279" s="1"/>
      <c r="B279" s="1"/>
      <c r="C279" s="1"/>
      <c r="D279" s="1"/>
      <c r="E279" s="1"/>
      <c r="F279" s="1"/>
      <c r="G279" s="1"/>
      <c r="H279" s="1"/>
    </row>
    <row r="280" spans="1:8" ht="16.5">
      <c r="A280" s="1"/>
      <c r="B280" s="1"/>
      <c r="C280" s="1"/>
      <c r="D280" s="1"/>
      <c r="E280" s="1"/>
      <c r="F280" s="1"/>
      <c r="G280" s="1"/>
      <c r="H280" s="1"/>
    </row>
    <row r="281" spans="1:8" ht="16.5">
      <c r="A281" s="1"/>
      <c r="B281" s="1"/>
      <c r="C281" s="1"/>
      <c r="D281" s="1"/>
      <c r="E281" s="1"/>
      <c r="F281" s="1"/>
      <c r="G281" s="1"/>
      <c r="H281" s="1"/>
    </row>
    <row r="282" spans="1:8" ht="16.5">
      <c r="A282" s="1"/>
      <c r="B282" s="1"/>
      <c r="C282" s="1"/>
      <c r="D282" s="1"/>
      <c r="E282" s="1"/>
      <c r="F282" s="1"/>
      <c r="G282" s="1"/>
      <c r="H282" s="1"/>
    </row>
    <row r="283" spans="1:8" ht="16.5">
      <c r="A283" s="1"/>
      <c r="B283" s="1"/>
      <c r="C283" s="1"/>
      <c r="D283" s="1"/>
      <c r="E283" s="1"/>
      <c r="F283" s="1"/>
      <c r="G283" s="1"/>
      <c r="H283" s="1"/>
    </row>
    <row r="284" spans="1:8" ht="16.5">
      <c r="A284" s="1"/>
      <c r="B284" s="1"/>
      <c r="C284" s="1"/>
      <c r="D284" s="1"/>
      <c r="E284" s="1"/>
      <c r="F284" s="1"/>
      <c r="G284" s="1"/>
      <c r="H284" s="1"/>
    </row>
    <row r="285" spans="1:8" ht="16.5">
      <c r="A285" s="1"/>
      <c r="B285" s="1"/>
      <c r="C285" s="1"/>
      <c r="D285" s="1"/>
      <c r="E285" s="1"/>
      <c r="F285" s="1"/>
      <c r="G285" s="1"/>
      <c r="H285" s="1"/>
    </row>
    <row r="286" spans="1:8" ht="16.5">
      <c r="A286" s="1"/>
      <c r="B286" s="1"/>
      <c r="C286" s="1"/>
      <c r="D286" s="1"/>
      <c r="E286" s="1"/>
      <c r="F286" s="1"/>
      <c r="G286" s="1"/>
      <c r="H286" s="1"/>
    </row>
    <row r="287" spans="1:8" ht="16.5">
      <c r="A287" s="1"/>
      <c r="B287" s="1"/>
      <c r="C287" s="1"/>
      <c r="D287" s="1"/>
      <c r="E287" s="1"/>
      <c r="F287" s="1"/>
      <c r="G287" s="1"/>
      <c r="H287" s="1"/>
    </row>
    <row r="288" spans="1:8" ht="16.5">
      <c r="A288" s="1"/>
      <c r="B288" s="1"/>
      <c r="C288" s="1"/>
      <c r="D288" s="1"/>
      <c r="E288" s="1"/>
      <c r="F288" s="1"/>
      <c r="G288" s="1"/>
      <c r="H288" s="1"/>
    </row>
    <row r="289" spans="1:8" ht="16.5">
      <c r="A289" s="1"/>
      <c r="B289" s="1"/>
      <c r="C289" s="1"/>
      <c r="D289" s="1"/>
      <c r="E289" s="1"/>
      <c r="F289" s="1"/>
      <c r="G289" s="1"/>
      <c r="H289" s="1"/>
    </row>
    <row r="290" spans="1:8" ht="16.5">
      <c r="A290" s="1"/>
      <c r="B290" s="1"/>
      <c r="C290" s="1"/>
      <c r="D290" s="1"/>
      <c r="E290" s="1"/>
      <c r="F290" s="1"/>
      <c r="G290" s="1"/>
      <c r="H290" s="1"/>
    </row>
    <row r="291" spans="1:8" ht="16.5">
      <c r="A291" s="1"/>
      <c r="B291" s="1"/>
      <c r="C291" s="1"/>
      <c r="D291" s="1"/>
      <c r="E291" s="1"/>
      <c r="F291" s="1"/>
      <c r="G291" s="1"/>
      <c r="H291" s="1"/>
    </row>
    <row r="292" spans="1:8" ht="16.5">
      <c r="A292" s="1"/>
      <c r="B292" s="1"/>
      <c r="C292" s="1"/>
      <c r="D292" s="1"/>
      <c r="E292" s="1"/>
      <c r="F292" s="1"/>
      <c r="G292" s="1"/>
      <c r="H292" s="1"/>
    </row>
    <row r="293" spans="1:8" ht="16.5">
      <c r="A293" s="1"/>
      <c r="B293" s="1"/>
      <c r="C293" s="1"/>
      <c r="D293" s="1"/>
      <c r="E293" s="1"/>
      <c r="F293" s="1"/>
      <c r="G293" s="1"/>
      <c r="H293" s="1"/>
    </row>
    <row r="294" spans="1:8" ht="16.5">
      <c r="A294" s="1"/>
      <c r="B294" s="1"/>
      <c r="C294" s="1"/>
      <c r="D294" s="1"/>
      <c r="E294" s="1"/>
      <c r="F294" s="1"/>
      <c r="G294" s="1"/>
      <c r="H294" s="1"/>
    </row>
    <row r="295" spans="1:8" ht="16.5">
      <c r="A295" s="1"/>
      <c r="B295" s="1"/>
      <c r="C295" s="1"/>
      <c r="D295" s="1"/>
      <c r="E295" s="1"/>
      <c r="F295" s="1"/>
      <c r="G295" s="1"/>
      <c r="H295" s="1"/>
    </row>
    <row r="296" spans="1:8" ht="16.5">
      <c r="A296" s="1"/>
      <c r="B296" s="1"/>
      <c r="C296" s="1"/>
      <c r="D296" s="1"/>
      <c r="E296" s="1"/>
      <c r="F296" s="1"/>
      <c r="G296" s="1"/>
      <c r="H296" s="1"/>
    </row>
    <row r="297" spans="1:8" ht="16.5">
      <c r="A297" s="1"/>
      <c r="B297" s="1"/>
      <c r="C297" s="1"/>
      <c r="D297" s="1"/>
      <c r="E297" s="1"/>
      <c r="F297" s="1"/>
      <c r="G297" s="1"/>
      <c r="H297" s="1"/>
    </row>
    <row r="298" spans="1:8" ht="16.5">
      <c r="A298" s="1"/>
      <c r="B298" s="1"/>
      <c r="C298" s="1"/>
      <c r="D298" s="1"/>
      <c r="E298" s="1"/>
      <c r="F298" s="1"/>
      <c r="G298" s="1"/>
      <c r="H298" s="1"/>
    </row>
    <row r="299" spans="1:8" ht="16.5">
      <c r="A299" s="1"/>
      <c r="B299" s="1"/>
      <c r="C299" s="1"/>
      <c r="D299" s="1"/>
      <c r="E299" s="1"/>
      <c r="F299" s="1"/>
      <c r="G299" s="1"/>
      <c r="H299" s="1"/>
    </row>
    <row r="300" spans="1:8" ht="16.5">
      <c r="A300" s="1"/>
      <c r="B300" s="1"/>
      <c r="C300" s="1"/>
      <c r="D300" s="1"/>
      <c r="E300" s="1"/>
      <c r="F300" s="1"/>
      <c r="G300" s="1"/>
      <c r="H300" s="1"/>
    </row>
    <row r="301" spans="1:8" ht="16.5">
      <c r="A301" s="1"/>
      <c r="B301" s="1"/>
      <c r="C301" s="1"/>
      <c r="D301" s="1"/>
      <c r="E301" s="1"/>
      <c r="F301" s="1"/>
      <c r="G301" s="1"/>
      <c r="H301" s="1"/>
    </row>
    <row r="302" spans="1:8" ht="16.5">
      <c r="A302" s="1"/>
      <c r="B302" s="1"/>
      <c r="C302" s="1"/>
      <c r="D302" s="1"/>
      <c r="E302" s="1"/>
      <c r="F302" s="1"/>
      <c r="G302" s="1"/>
      <c r="H302" s="1"/>
    </row>
    <row r="303" spans="1:8" ht="16.5">
      <c r="A303" s="1"/>
      <c r="B303" s="1"/>
      <c r="C303" s="1"/>
      <c r="D303" s="1"/>
      <c r="E303" s="1"/>
      <c r="F303" s="1"/>
      <c r="G303" s="1"/>
      <c r="H303" s="1"/>
    </row>
    <row r="304" spans="1:8" ht="16.5">
      <c r="A304" s="1"/>
      <c r="B304" s="1"/>
      <c r="C304" s="1"/>
      <c r="D304" s="1"/>
      <c r="E304" s="1"/>
      <c r="F304" s="1"/>
      <c r="G304" s="1"/>
      <c r="H304" s="1"/>
    </row>
    <row r="305" spans="1:8" ht="16.5">
      <c r="A305" s="1"/>
      <c r="B305" s="1"/>
      <c r="C305" s="1"/>
      <c r="D305" s="1"/>
      <c r="E305" s="1"/>
      <c r="F305" s="1"/>
      <c r="G305" s="1"/>
      <c r="H305" s="1"/>
    </row>
    <row r="306" spans="1:8" ht="16.5">
      <c r="A306" s="1"/>
      <c r="B306" s="1"/>
      <c r="C306" s="1"/>
      <c r="D306" s="1"/>
      <c r="E306" s="1"/>
      <c r="F306" s="1"/>
      <c r="G306" s="1"/>
      <c r="H306" s="1"/>
    </row>
    <row r="307" spans="1:8" ht="16.5">
      <c r="A307" s="1"/>
      <c r="B307" s="1"/>
      <c r="C307" s="1"/>
      <c r="D307" s="1"/>
      <c r="E307" s="1"/>
      <c r="F307" s="1"/>
      <c r="G307" s="1"/>
      <c r="H307" s="1"/>
    </row>
    <row r="308" spans="1:8" ht="16.5">
      <c r="A308" s="1"/>
      <c r="B308" s="1"/>
      <c r="C308" s="1"/>
      <c r="D308" s="1"/>
      <c r="E308" s="1"/>
      <c r="F308" s="1"/>
      <c r="G308" s="1"/>
      <c r="H308" s="1"/>
    </row>
    <row r="309" spans="1:8" ht="16.5">
      <c r="A309" s="1"/>
      <c r="B309" s="1"/>
      <c r="C309" s="1"/>
      <c r="D309" s="1"/>
      <c r="E309" s="1"/>
      <c r="F309" s="1"/>
      <c r="G309" s="1"/>
      <c r="H309" s="1"/>
    </row>
    <row r="310" spans="1:8" ht="16.5">
      <c r="A310" s="1"/>
      <c r="B310" s="1"/>
      <c r="C310" s="1"/>
      <c r="D310" s="1"/>
      <c r="E310" s="1"/>
      <c r="F310" s="1"/>
      <c r="G310" s="1"/>
      <c r="H310" s="1"/>
    </row>
    <row r="311" spans="1:8" ht="16.5">
      <c r="A311" s="1"/>
      <c r="B311" s="1"/>
      <c r="C311" s="1"/>
      <c r="D311" s="1"/>
      <c r="E311" s="1"/>
      <c r="F311" s="1"/>
      <c r="G311" s="1"/>
      <c r="H311" s="1"/>
    </row>
    <row r="312" spans="1:8" ht="16.5">
      <c r="A312" s="1"/>
      <c r="B312" s="1"/>
      <c r="C312" s="1"/>
      <c r="D312" s="1"/>
      <c r="E312" s="1"/>
      <c r="F312" s="1"/>
      <c r="G312" s="1"/>
      <c r="H312" s="1"/>
    </row>
    <row r="313" spans="1:8" ht="16.5">
      <c r="A313" s="1"/>
      <c r="B313" s="1"/>
      <c r="C313" s="1"/>
      <c r="D313" s="1"/>
      <c r="E313" s="1"/>
      <c r="F313" s="1"/>
      <c r="G313" s="1"/>
      <c r="H313" s="1"/>
    </row>
    <row r="314" spans="1:8" ht="16.5">
      <c r="A314" s="1"/>
      <c r="B314" s="1"/>
      <c r="C314" s="1"/>
      <c r="D314" s="1"/>
      <c r="E314" s="1"/>
      <c r="F314" s="1"/>
      <c r="G314" s="1"/>
      <c r="H314" s="1"/>
    </row>
    <row r="315" spans="1:8" ht="16.5">
      <c r="A315" s="1"/>
      <c r="B315" s="1"/>
      <c r="C315" s="1"/>
      <c r="D315" s="1"/>
      <c r="E315" s="1"/>
      <c r="F315" s="1"/>
      <c r="G315" s="1"/>
      <c r="H315" s="1"/>
    </row>
    <row r="316" spans="1:8" ht="16.5">
      <c r="A316" s="1"/>
      <c r="B316" s="1"/>
      <c r="C316" s="1"/>
      <c r="D316" s="1"/>
      <c r="E316" s="1"/>
      <c r="F316" s="1"/>
      <c r="G316" s="1"/>
      <c r="H316" s="1"/>
    </row>
    <row r="317" spans="1:8" ht="16.5">
      <c r="A317" s="1"/>
      <c r="B317" s="1"/>
      <c r="C317" s="1"/>
      <c r="D317" s="1"/>
      <c r="E317" s="1"/>
      <c r="F317" s="1"/>
      <c r="G317" s="1"/>
      <c r="H317" s="1"/>
    </row>
    <row r="318" spans="1:8" ht="16.5">
      <c r="A318" s="1"/>
      <c r="B318" s="1"/>
      <c r="C318" s="1"/>
      <c r="D318" s="1"/>
      <c r="E318" s="1"/>
      <c r="F318" s="1"/>
      <c r="G318" s="1"/>
      <c r="H318" s="1"/>
    </row>
    <row r="319" spans="1:8" ht="16.5">
      <c r="A319" s="1"/>
      <c r="B319" s="1"/>
      <c r="C319" s="1"/>
      <c r="D319" s="1"/>
      <c r="E319" s="1"/>
      <c r="F319" s="1"/>
      <c r="G319" s="1"/>
      <c r="H319" s="1"/>
    </row>
    <row r="320" spans="1:8" ht="16.5">
      <c r="A320" s="1"/>
      <c r="B320" s="1"/>
      <c r="C320" s="1"/>
      <c r="D320" s="1"/>
      <c r="E320" s="1"/>
      <c r="F320" s="1"/>
      <c r="G320" s="1"/>
      <c r="H320" s="1"/>
    </row>
    <row r="321" spans="1:8" ht="16.5">
      <c r="A321" s="1"/>
      <c r="B321" s="1"/>
      <c r="C321" s="1"/>
      <c r="D321" s="1"/>
      <c r="E321" s="1"/>
      <c r="F321" s="1"/>
      <c r="G321" s="1"/>
      <c r="H321" s="1"/>
    </row>
    <row r="322" spans="1:8" ht="16.5">
      <c r="A322" s="1"/>
      <c r="B322" s="1"/>
      <c r="C322" s="1"/>
      <c r="D322" s="1"/>
      <c r="E322" s="1"/>
      <c r="F322" s="1"/>
      <c r="G322" s="1"/>
      <c r="H322" s="1"/>
    </row>
    <row r="323" spans="1:8" ht="16.5">
      <c r="A323" s="1"/>
      <c r="B323" s="1"/>
      <c r="C323" s="1"/>
      <c r="D323" s="1"/>
      <c r="E323" s="1"/>
      <c r="F323" s="1"/>
      <c r="G323" s="1"/>
      <c r="H323" s="1"/>
    </row>
    <row r="324" spans="1:8" ht="16.5">
      <c r="A324" s="1"/>
      <c r="B324" s="1"/>
      <c r="C324" s="1"/>
      <c r="D324" s="1"/>
      <c r="E324" s="1"/>
      <c r="F324" s="1"/>
      <c r="G324" s="1"/>
      <c r="H324" s="1"/>
    </row>
    <row r="325" spans="1:8" ht="16.5">
      <c r="A325" s="1"/>
      <c r="B325" s="1"/>
      <c r="C325" s="1"/>
      <c r="D325" s="1"/>
      <c r="E325" s="1"/>
      <c r="F325" s="1"/>
      <c r="G325" s="1"/>
      <c r="H325" s="1"/>
    </row>
    <row r="326" spans="1:8" ht="16.5">
      <c r="A326" s="1"/>
      <c r="B326" s="1"/>
      <c r="C326" s="1"/>
      <c r="D326" s="1"/>
      <c r="E326" s="1"/>
      <c r="F326" s="1"/>
      <c r="G326" s="1"/>
      <c r="H326" s="1"/>
    </row>
    <row r="327" spans="1:8" ht="16.5">
      <c r="A327" s="1"/>
      <c r="B327" s="1"/>
      <c r="C327" s="1"/>
      <c r="D327" s="1"/>
      <c r="E327" s="1"/>
      <c r="F327" s="1"/>
      <c r="G327" s="1"/>
      <c r="H327" s="1"/>
    </row>
    <row r="328" spans="1:8" ht="16.5">
      <c r="A328" s="1"/>
      <c r="B328" s="1"/>
      <c r="C328" s="1"/>
      <c r="D328" s="1"/>
      <c r="E328" s="1"/>
      <c r="F328" s="1"/>
      <c r="G328" s="1"/>
      <c r="H328" s="1"/>
    </row>
    <row r="329" spans="1:8" ht="16.5">
      <c r="A329" s="1"/>
      <c r="B329" s="1"/>
      <c r="C329" s="1"/>
      <c r="D329" s="1"/>
      <c r="E329" s="1"/>
      <c r="F329" s="1"/>
      <c r="G329" s="1"/>
      <c r="H329" s="1"/>
    </row>
    <row r="330" spans="1:8" ht="16.5">
      <c r="A330" s="1"/>
      <c r="B330" s="1"/>
      <c r="C330" s="1"/>
      <c r="D330" s="1"/>
      <c r="E330" s="1"/>
      <c r="F330" s="1"/>
      <c r="G330" s="1"/>
      <c r="H330" s="1"/>
    </row>
    <row r="331" spans="1:8" ht="16.5">
      <c r="A331" s="1"/>
      <c r="B331" s="1"/>
      <c r="C331" s="1"/>
      <c r="D331" s="1"/>
      <c r="E331" s="1"/>
      <c r="F331" s="1"/>
      <c r="G331" s="1"/>
      <c r="H331" s="1"/>
    </row>
    <row r="332" spans="1:8" ht="16.5">
      <c r="A332" s="1"/>
      <c r="B332" s="1"/>
      <c r="C332" s="1"/>
      <c r="D332" s="1"/>
      <c r="E332" s="1"/>
      <c r="F332" s="1"/>
      <c r="G332" s="1"/>
      <c r="H332" s="1"/>
    </row>
    <row r="333" spans="1:8" ht="16.5">
      <c r="A333" s="1"/>
      <c r="B333" s="1"/>
      <c r="C333" s="1"/>
      <c r="D333" s="1"/>
      <c r="E333" s="1"/>
      <c r="F333" s="1"/>
      <c r="G333" s="1"/>
      <c r="H333" s="1"/>
    </row>
    <row r="334" spans="1:8" ht="16.5">
      <c r="A334" s="1"/>
      <c r="B334" s="1"/>
      <c r="C334" s="1"/>
      <c r="D334" s="1"/>
      <c r="E334" s="1"/>
      <c r="F334" s="1"/>
      <c r="G334" s="1"/>
      <c r="H334" s="1"/>
    </row>
    <row r="335" spans="1:8" ht="16.5">
      <c r="A335" s="1"/>
      <c r="B335" s="1"/>
      <c r="C335" s="1"/>
      <c r="D335" s="1"/>
      <c r="E335" s="1"/>
      <c r="F335" s="1"/>
      <c r="G335" s="1"/>
      <c r="H335" s="1"/>
    </row>
    <row r="336" spans="1:8" ht="16.5">
      <c r="A336" s="1"/>
      <c r="B336" s="1"/>
      <c r="C336" s="1"/>
      <c r="D336" s="1"/>
      <c r="E336" s="1"/>
      <c r="F336" s="1"/>
      <c r="G336" s="1"/>
      <c r="H336" s="1"/>
    </row>
    <row r="337" spans="1:8" ht="16.5">
      <c r="A337" s="1"/>
      <c r="B337" s="1"/>
      <c r="C337" s="1"/>
      <c r="D337" s="1"/>
      <c r="E337" s="1"/>
      <c r="F337" s="1"/>
      <c r="G337" s="1"/>
      <c r="H337" s="1"/>
    </row>
    <row r="338" spans="1:8" ht="16.5">
      <c r="A338" s="1"/>
      <c r="B338" s="1"/>
      <c r="C338" s="1"/>
      <c r="D338" s="1"/>
      <c r="E338" s="1"/>
      <c r="F338" s="1"/>
      <c r="G338" s="1"/>
      <c r="H338" s="1"/>
    </row>
    <row r="339" spans="1:8" ht="16.5">
      <c r="A339" s="1"/>
      <c r="B339" s="1"/>
      <c r="C339" s="1"/>
      <c r="D339" s="1"/>
      <c r="E339" s="1"/>
      <c r="F339" s="1"/>
      <c r="G339" s="1"/>
      <c r="H339" s="1"/>
    </row>
    <row r="340" spans="1:8" ht="16.5">
      <c r="A340" s="1"/>
      <c r="B340" s="1"/>
      <c r="C340" s="1"/>
      <c r="D340" s="1"/>
      <c r="E340" s="1"/>
      <c r="F340" s="1"/>
      <c r="G340" s="1"/>
      <c r="H340" s="1"/>
    </row>
    <row r="341" spans="1:8" ht="16.5">
      <c r="A341" s="1"/>
      <c r="B341" s="1"/>
      <c r="C341" s="1"/>
      <c r="D341" s="1"/>
      <c r="E341" s="1"/>
      <c r="F341" s="1"/>
      <c r="G341" s="1"/>
      <c r="H341" s="1"/>
    </row>
    <row r="342" spans="1:8" ht="16.5">
      <c r="A342" s="1"/>
      <c r="B342" s="1"/>
      <c r="C342" s="1"/>
      <c r="D342" s="1"/>
      <c r="E342" s="1"/>
      <c r="F342" s="1"/>
      <c r="G342" s="1"/>
      <c r="H342" s="1"/>
    </row>
    <row r="343" spans="1:8" ht="16.5">
      <c r="A343" s="1"/>
      <c r="B343" s="1"/>
      <c r="C343" s="1"/>
      <c r="D343" s="1"/>
      <c r="E343" s="1"/>
      <c r="F343" s="1"/>
      <c r="G343" s="1"/>
      <c r="H343" s="1"/>
    </row>
    <row r="344" spans="1:8" ht="16.5">
      <c r="A344" s="1"/>
      <c r="B344" s="1"/>
      <c r="C344" s="1"/>
      <c r="D344" s="1"/>
      <c r="E344" s="1"/>
      <c r="F344" s="1"/>
      <c r="G344" s="1"/>
      <c r="H344" s="1"/>
    </row>
    <row r="345" spans="1:8" ht="16.5">
      <c r="A345" s="1"/>
      <c r="B345" s="1"/>
      <c r="C345" s="1"/>
      <c r="D345" s="1"/>
      <c r="E345" s="1"/>
      <c r="F345" s="1"/>
      <c r="G345" s="1"/>
      <c r="H345" s="1"/>
    </row>
    <row r="346" spans="1:8" ht="16.5">
      <c r="A346" s="1"/>
      <c r="B346" s="1"/>
      <c r="C346" s="1"/>
      <c r="D346" s="1"/>
      <c r="E346" s="1"/>
      <c r="F346" s="1"/>
      <c r="G346" s="1"/>
      <c r="H346" s="1"/>
    </row>
    <row r="347" spans="1:8" ht="16.5">
      <c r="A347" s="1"/>
      <c r="B347" s="1"/>
      <c r="C347" s="1"/>
      <c r="D347" s="1"/>
      <c r="E347" s="1"/>
      <c r="F347" s="1"/>
      <c r="G347" s="1"/>
      <c r="H347" s="1"/>
    </row>
    <row r="348" spans="1:8" ht="16.5">
      <c r="A348" s="1"/>
      <c r="B348" s="1"/>
      <c r="C348" s="1"/>
      <c r="D348" s="1"/>
      <c r="E348" s="1"/>
      <c r="F348" s="1"/>
      <c r="G348" s="1"/>
      <c r="H348" s="1"/>
    </row>
    <row r="349" spans="1:8" ht="16.5">
      <c r="A349" s="1"/>
      <c r="B349" s="1"/>
      <c r="C349" s="1"/>
      <c r="D349" s="1"/>
      <c r="E349" s="1"/>
      <c r="F349" s="1"/>
      <c r="G349" s="1"/>
      <c r="H349" s="1"/>
    </row>
    <row r="350" spans="1:8" ht="16.5">
      <c r="A350" s="1"/>
      <c r="B350" s="1"/>
      <c r="C350" s="1"/>
      <c r="D350" s="1"/>
      <c r="E350" s="1"/>
      <c r="F350" s="1"/>
      <c r="G350" s="1"/>
      <c r="H350" s="1"/>
    </row>
    <row r="351" spans="1:8" ht="16.5">
      <c r="A351" s="1"/>
      <c r="B351" s="1"/>
      <c r="C351" s="1"/>
      <c r="D351" s="1"/>
      <c r="E351" s="1"/>
      <c r="F351" s="1"/>
      <c r="G351" s="1"/>
      <c r="H351" s="1"/>
    </row>
    <row r="352" spans="1:8" ht="16.5">
      <c r="A352" s="1"/>
      <c r="B352" s="1"/>
      <c r="C352" s="1"/>
      <c r="D352" s="1"/>
      <c r="E352" s="1"/>
      <c r="F352" s="1"/>
      <c r="G352" s="1"/>
      <c r="H352" s="1"/>
    </row>
    <row r="353" spans="1:8" ht="16.5">
      <c r="A353" s="1"/>
      <c r="B353" s="1"/>
      <c r="C353" s="1"/>
      <c r="D353" s="1"/>
      <c r="E353" s="1"/>
      <c r="F353" s="1"/>
      <c r="G353" s="1"/>
      <c r="H353" s="1"/>
    </row>
    <row r="354" spans="1:8" ht="16.5">
      <c r="A354" s="1"/>
      <c r="B354" s="1"/>
      <c r="C354" s="1"/>
      <c r="D354" s="1"/>
      <c r="E354" s="1"/>
      <c r="F354" s="1"/>
      <c r="G354" s="1"/>
      <c r="H354" s="1"/>
    </row>
    <row r="355" spans="1:8" ht="16.5">
      <c r="A355" s="1"/>
      <c r="B355" s="1"/>
      <c r="C355" s="1"/>
      <c r="D355" s="1"/>
      <c r="E355" s="1"/>
      <c r="F355" s="1"/>
      <c r="G355" s="1"/>
      <c r="H355" s="1"/>
    </row>
    <row r="356" spans="1:8" ht="16.5">
      <c r="A356" s="1"/>
      <c r="B356" s="1"/>
      <c r="C356" s="1"/>
      <c r="D356" s="1"/>
      <c r="E356" s="1"/>
      <c r="F356" s="1"/>
      <c r="G356" s="1"/>
      <c r="H356" s="1"/>
    </row>
    <row r="357" spans="1:8" ht="16.5">
      <c r="A357" s="1"/>
      <c r="B357" s="1"/>
      <c r="C357" s="1"/>
      <c r="D357" s="1"/>
      <c r="E357" s="1"/>
      <c r="F357" s="1"/>
      <c r="G357" s="1"/>
      <c r="H357" s="1"/>
    </row>
    <row r="358" spans="1:8" ht="16.5">
      <c r="A358" s="1"/>
      <c r="B358" s="1"/>
      <c r="C358" s="1"/>
      <c r="D358" s="1"/>
      <c r="E358" s="1"/>
      <c r="F358" s="1"/>
      <c r="G358" s="1"/>
      <c r="H358" s="1"/>
    </row>
    <row r="359" spans="1:8" ht="16.5">
      <c r="A359" s="1"/>
      <c r="B359" s="1"/>
      <c r="C359" s="1"/>
      <c r="D359" s="1"/>
      <c r="E359" s="1"/>
      <c r="F359" s="1"/>
      <c r="G359" s="1"/>
      <c r="H359" s="1"/>
    </row>
    <row r="360" spans="1:8" ht="16.5">
      <c r="A360" s="1"/>
      <c r="B360" s="1"/>
      <c r="C360" s="1"/>
      <c r="D360" s="1"/>
      <c r="E360" s="1"/>
      <c r="F360" s="1"/>
      <c r="G360" s="1"/>
      <c r="H360" s="1"/>
    </row>
    <row r="361" spans="1:8" ht="16.5">
      <c r="A361" s="1"/>
      <c r="B361" s="1"/>
      <c r="C361" s="1"/>
      <c r="D361" s="1"/>
      <c r="E361" s="1"/>
      <c r="F361" s="1"/>
      <c r="G361" s="1"/>
      <c r="H361" s="1"/>
    </row>
    <row r="362" spans="1:8" ht="16.5">
      <c r="A362" s="1"/>
      <c r="B362" s="1"/>
      <c r="C362" s="1"/>
      <c r="D362" s="1"/>
      <c r="E362" s="1"/>
      <c r="F362" s="1"/>
      <c r="G362" s="1"/>
      <c r="H362" s="1"/>
    </row>
    <row r="363" spans="1:8" ht="16.5">
      <c r="A363" s="1"/>
      <c r="B363" s="1"/>
      <c r="C363" s="1"/>
      <c r="D363" s="1"/>
      <c r="E363" s="1"/>
      <c r="F363" s="1"/>
      <c r="G363" s="1"/>
      <c r="H363" s="1"/>
    </row>
    <row r="364" spans="1:8" ht="16.5">
      <c r="A364" s="1"/>
      <c r="B364" s="1"/>
      <c r="C364" s="1"/>
      <c r="D364" s="1"/>
      <c r="E364" s="1"/>
      <c r="F364" s="1"/>
      <c r="G364" s="1"/>
      <c r="H364" s="1"/>
    </row>
    <row r="365" spans="1:8" ht="16.5">
      <c r="A365" s="1"/>
      <c r="B365" s="1"/>
      <c r="C365" s="1"/>
      <c r="D365" s="1"/>
      <c r="E365" s="1"/>
      <c r="F365" s="1"/>
      <c r="G365" s="1"/>
      <c r="H365" s="1"/>
    </row>
    <row r="366" spans="1:8" ht="16.5">
      <c r="A366" s="1"/>
      <c r="B366" s="1"/>
      <c r="C366" s="1"/>
      <c r="D366" s="1"/>
      <c r="E366" s="1"/>
      <c r="F366" s="1"/>
      <c r="G366" s="1"/>
      <c r="H366" s="1"/>
    </row>
    <row r="367" spans="1:8" ht="16.5">
      <c r="A367" s="1"/>
      <c r="B367" s="1"/>
      <c r="C367" s="1"/>
      <c r="D367" s="1"/>
      <c r="E367" s="1"/>
      <c r="F367" s="1"/>
      <c r="G367" s="1"/>
      <c r="H367" s="1"/>
    </row>
    <row r="368" spans="1:8" ht="16.5">
      <c r="A368" s="1"/>
      <c r="B368" s="1"/>
      <c r="C368" s="1"/>
      <c r="D368" s="1"/>
      <c r="E368" s="1"/>
      <c r="F368" s="1"/>
      <c r="G368" s="1"/>
      <c r="H368" s="1"/>
    </row>
    <row r="369" spans="1:8" ht="16.5">
      <c r="A369" s="1"/>
      <c r="B369" s="1"/>
      <c r="C369" s="1"/>
      <c r="D369" s="1"/>
      <c r="E369" s="1"/>
      <c r="F369" s="1"/>
      <c r="G369" s="1"/>
      <c r="H369" s="1"/>
    </row>
    <row r="370" spans="1:8" ht="16.5">
      <c r="A370" s="1"/>
      <c r="B370" s="1"/>
      <c r="C370" s="1"/>
      <c r="D370" s="1"/>
      <c r="E370" s="1"/>
      <c r="F370" s="1"/>
      <c r="G370" s="1"/>
      <c r="H370" s="1"/>
    </row>
    <row r="371" spans="1:8" ht="16.5">
      <c r="A371" s="1"/>
      <c r="B371" s="1"/>
      <c r="C371" s="1"/>
      <c r="D371" s="1"/>
      <c r="E371" s="1"/>
      <c r="F371" s="1"/>
      <c r="G371" s="1"/>
      <c r="H371" s="1"/>
    </row>
    <row r="372" spans="1:8" ht="16.5">
      <c r="A372" s="1"/>
      <c r="B372" s="1"/>
      <c r="C372" s="1"/>
      <c r="D372" s="1"/>
      <c r="E372" s="1"/>
      <c r="F372" s="1"/>
      <c r="G372" s="1"/>
      <c r="H372" s="1"/>
    </row>
    <row r="373" spans="1:8" ht="16.5">
      <c r="A373" s="1"/>
      <c r="B373" s="1"/>
      <c r="C373" s="1"/>
      <c r="D373" s="1"/>
      <c r="E373" s="1"/>
      <c r="F373" s="1"/>
      <c r="G373" s="1"/>
      <c r="H373" s="1"/>
    </row>
    <row r="374" spans="1:8" ht="16.5">
      <c r="A374" s="1"/>
      <c r="B374" s="1"/>
      <c r="C374" s="1"/>
      <c r="D374" s="1"/>
      <c r="E374" s="1"/>
      <c r="F374" s="1"/>
      <c r="G374" s="1"/>
      <c r="H374" s="1"/>
    </row>
    <row r="375" spans="1:8" ht="16.5">
      <c r="A375" s="1"/>
      <c r="B375" s="1"/>
      <c r="C375" s="1"/>
      <c r="D375" s="1"/>
      <c r="E375" s="1"/>
      <c r="F375" s="1"/>
      <c r="G375" s="1"/>
      <c r="H375" s="1"/>
    </row>
    <row r="376" spans="1:8" ht="16.5">
      <c r="A376" s="1"/>
      <c r="B376" s="1"/>
      <c r="C376" s="1"/>
      <c r="D376" s="1"/>
      <c r="E376" s="1"/>
      <c r="F376" s="1"/>
      <c r="G376" s="1"/>
      <c r="H376" s="1"/>
    </row>
    <row r="377" spans="1:8" ht="16.5">
      <c r="A377" s="1"/>
      <c r="B377" s="1"/>
      <c r="C377" s="1"/>
      <c r="D377" s="1"/>
      <c r="E377" s="1"/>
      <c r="F377" s="1"/>
      <c r="G377" s="1"/>
      <c r="H377" s="1"/>
    </row>
    <row r="378" spans="1:8" ht="16.5">
      <c r="A378" s="1"/>
      <c r="B378" s="1"/>
      <c r="C378" s="1"/>
      <c r="D378" s="1"/>
      <c r="E378" s="1"/>
      <c r="F378" s="1"/>
      <c r="G378" s="1"/>
      <c r="H378" s="1"/>
    </row>
    <row r="379" spans="1:8" ht="16.5">
      <c r="A379" s="1"/>
      <c r="B379" s="1"/>
      <c r="C379" s="1"/>
      <c r="D379" s="1"/>
      <c r="E379" s="1"/>
      <c r="F379" s="1"/>
      <c r="G379" s="1"/>
      <c r="H379" s="1"/>
    </row>
    <row r="380" spans="1:8" ht="16.5">
      <c r="A380" s="1"/>
      <c r="B380" s="1"/>
      <c r="C380" s="1"/>
      <c r="D380" s="1"/>
      <c r="E380" s="1"/>
      <c r="F380" s="1"/>
      <c r="G380" s="1"/>
      <c r="H380" s="1"/>
    </row>
    <row r="381" spans="1:8" ht="16.5">
      <c r="A381" s="1"/>
      <c r="B381" s="1"/>
      <c r="C381" s="1"/>
      <c r="D381" s="1"/>
      <c r="E381" s="1"/>
      <c r="F381" s="1"/>
      <c r="G381" s="1"/>
      <c r="H381" s="1"/>
    </row>
    <row r="382" spans="1:8" ht="16.5">
      <c r="A382" s="1"/>
      <c r="B382" s="1"/>
      <c r="C382" s="1"/>
      <c r="D382" s="1"/>
      <c r="E382" s="1"/>
      <c r="F382" s="1"/>
      <c r="G382" s="1"/>
      <c r="H382" s="1"/>
    </row>
    <row r="383" spans="1:8" ht="16.5">
      <c r="A383" s="1"/>
      <c r="B383" s="1"/>
      <c r="C383" s="1"/>
      <c r="D383" s="1"/>
      <c r="E383" s="1"/>
      <c r="F383" s="1"/>
      <c r="G383" s="1"/>
      <c r="H383" s="1"/>
    </row>
    <row r="384" spans="1:8" ht="16.5">
      <c r="A384" s="1"/>
      <c r="B384" s="1"/>
      <c r="C384" s="1"/>
      <c r="D384" s="1"/>
      <c r="E384" s="1"/>
      <c r="F384" s="1"/>
      <c r="G384" s="1"/>
      <c r="H384" s="1"/>
    </row>
    <row r="385" spans="1:8" ht="16.5">
      <c r="A385" s="1"/>
      <c r="B385" s="1"/>
      <c r="C385" s="1"/>
      <c r="D385" s="1"/>
      <c r="E385" s="1"/>
      <c r="F385" s="1"/>
      <c r="G385" s="1"/>
      <c r="H385" s="1"/>
    </row>
    <row r="386" spans="1:8" ht="16.5">
      <c r="A386" s="1"/>
      <c r="B386" s="1"/>
      <c r="C386" s="1"/>
      <c r="D386" s="1"/>
      <c r="E386" s="1"/>
      <c r="F386" s="1"/>
      <c r="G386" s="1"/>
      <c r="H386" s="1"/>
    </row>
    <row r="387" spans="1:8" ht="16.5">
      <c r="A387" s="1"/>
      <c r="B387" s="1"/>
      <c r="C387" s="1"/>
      <c r="D387" s="1"/>
      <c r="E387" s="1"/>
      <c r="F387" s="1"/>
      <c r="G387" s="1"/>
      <c r="H387" s="1"/>
    </row>
    <row r="388" spans="1:8" ht="16.5">
      <c r="A388" s="1"/>
      <c r="B388" s="1"/>
      <c r="C388" s="1"/>
      <c r="D388" s="1"/>
      <c r="E388" s="1"/>
      <c r="F388" s="1"/>
      <c r="G388" s="1"/>
      <c r="H388" s="1"/>
    </row>
    <row r="389" spans="1:8" ht="16.5">
      <c r="A389" s="1"/>
      <c r="B389" s="1"/>
      <c r="C389" s="1"/>
      <c r="D389" s="1"/>
      <c r="E389" s="1"/>
      <c r="F389" s="1"/>
      <c r="G389" s="1"/>
      <c r="H389" s="1"/>
    </row>
    <row r="390" spans="1:8" ht="16.5">
      <c r="A390" s="1"/>
      <c r="B390" s="1"/>
      <c r="C390" s="1"/>
      <c r="D390" s="1"/>
      <c r="E390" s="1"/>
      <c r="F390" s="1"/>
      <c r="G390" s="1"/>
      <c r="H390" s="1"/>
    </row>
    <row r="391" spans="1:8" ht="16.5">
      <c r="A391" s="1"/>
      <c r="B391" s="1"/>
      <c r="C391" s="1"/>
      <c r="D391" s="1"/>
      <c r="E391" s="1"/>
      <c r="F391" s="1"/>
      <c r="G391" s="1"/>
      <c r="H391" s="1"/>
    </row>
    <row r="392" spans="1:8" ht="16.5">
      <c r="A392" s="1"/>
      <c r="B392" s="1"/>
      <c r="C392" s="1"/>
      <c r="D392" s="1"/>
      <c r="E392" s="1"/>
      <c r="F392" s="1"/>
      <c r="G392" s="1"/>
      <c r="H392" s="1"/>
    </row>
    <row r="393" spans="1:8" ht="16.5">
      <c r="A393" s="1"/>
      <c r="B393" s="1"/>
      <c r="C393" s="1"/>
      <c r="D393" s="1"/>
      <c r="E393" s="1"/>
      <c r="F393" s="1"/>
      <c r="G393" s="1"/>
      <c r="H393" s="1"/>
    </row>
    <row r="394" spans="1:8" ht="16.5">
      <c r="A394" s="1"/>
      <c r="B394" s="1"/>
      <c r="C394" s="1"/>
      <c r="D394" s="1"/>
      <c r="E394" s="1"/>
      <c r="F394" s="1"/>
      <c r="G394" s="1"/>
      <c r="H394" s="1"/>
    </row>
    <row r="395" spans="1:8" ht="16.5">
      <c r="A395" s="1"/>
      <c r="B395" s="1"/>
      <c r="C395" s="1"/>
      <c r="D395" s="1"/>
      <c r="E395" s="1"/>
      <c r="F395" s="1"/>
      <c r="G395" s="1"/>
      <c r="H395" s="1"/>
    </row>
    <row r="396" spans="1:8" ht="16.5">
      <c r="A396" s="1"/>
      <c r="B396" s="1"/>
      <c r="C396" s="1"/>
      <c r="D396" s="1"/>
      <c r="E396" s="1"/>
      <c r="F396" s="1"/>
      <c r="G396" s="1"/>
      <c r="H396" s="1"/>
    </row>
    <row r="397" spans="1:8" ht="16.5">
      <c r="A397" s="1"/>
      <c r="B397" s="1"/>
      <c r="C397" s="1"/>
      <c r="D397" s="1"/>
      <c r="E397" s="1"/>
      <c r="F397" s="1"/>
      <c r="G397" s="1"/>
      <c r="H397" s="1"/>
    </row>
    <row r="398" spans="1:8" ht="16.5">
      <c r="A398" s="1"/>
      <c r="B398" s="1"/>
      <c r="C398" s="1"/>
      <c r="D398" s="1"/>
      <c r="E398" s="1"/>
      <c r="F398" s="1"/>
      <c r="G398" s="1"/>
      <c r="H398" s="1"/>
    </row>
    <row r="399" spans="1:8" ht="16.5">
      <c r="A399" s="1"/>
      <c r="B399" s="1"/>
      <c r="C399" s="1"/>
      <c r="D399" s="1"/>
      <c r="E399" s="1"/>
      <c r="F399" s="1"/>
      <c r="G399" s="1"/>
      <c r="H399" s="1"/>
    </row>
    <row r="400" spans="1:8" ht="16.5">
      <c r="A400" s="1"/>
      <c r="B400" s="1"/>
      <c r="C400" s="1"/>
      <c r="D400" s="1"/>
      <c r="E400" s="1"/>
      <c r="F400" s="1"/>
      <c r="G400" s="1"/>
      <c r="H400" s="1"/>
    </row>
    <row r="401" spans="1:8" ht="16.5">
      <c r="A401" s="1"/>
      <c r="B401" s="1"/>
      <c r="C401" s="1"/>
      <c r="D401" s="1"/>
      <c r="E401" s="1"/>
      <c r="F401" s="1"/>
      <c r="G401" s="1"/>
      <c r="H401" s="1"/>
    </row>
    <row r="402" spans="1:8" ht="16.5">
      <c r="A402" s="1"/>
      <c r="B402" s="1"/>
      <c r="C402" s="1"/>
      <c r="D402" s="1"/>
      <c r="E402" s="1"/>
      <c r="F402" s="1"/>
      <c r="G402" s="1"/>
      <c r="H402" s="1"/>
    </row>
    <row r="403" spans="1:8" ht="16.5">
      <c r="A403" s="1"/>
      <c r="B403" s="1"/>
      <c r="C403" s="1"/>
      <c r="D403" s="1"/>
      <c r="E403" s="1"/>
      <c r="F403" s="1"/>
      <c r="G403" s="1"/>
      <c r="H403" s="1"/>
    </row>
    <row r="404" spans="1:8" ht="16.5">
      <c r="A404" s="1"/>
      <c r="B404" s="1"/>
      <c r="C404" s="1"/>
      <c r="D404" s="1"/>
      <c r="E404" s="1"/>
      <c r="F404" s="1"/>
      <c r="G404" s="1"/>
      <c r="H404" s="1"/>
    </row>
    <row r="405" spans="1:8" ht="16.5">
      <c r="A405" s="1"/>
      <c r="B405" s="1"/>
      <c r="C405" s="1"/>
      <c r="D405" s="1"/>
      <c r="E405" s="1"/>
      <c r="F405" s="1"/>
      <c r="G405" s="1"/>
      <c r="H405" s="1"/>
    </row>
    <row r="406" spans="1:8" ht="16.5">
      <c r="A406" s="1"/>
      <c r="B406" s="1"/>
      <c r="C406" s="1"/>
      <c r="D406" s="1"/>
      <c r="E406" s="1"/>
      <c r="F406" s="1"/>
      <c r="G406" s="1"/>
      <c r="H406" s="1"/>
    </row>
    <row r="407" spans="1:8" ht="16.5">
      <c r="A407" s="1"/>
      <c r="B407" s="1"/>
      <c r="C407" s="1"/>
      <c r="D407" s="1"/>
      <c r="E407" s="1"/>
      <c r="F407" s="1"/>
      <c r="G407" s="1"/>
      <c r="H407" s="1"/>
    </row>
    <row r="408" spans="1:8" ht="16.5">
      <c r="A408" s="1"/>
      <c r="B408" s="1"/>
      <c r="C408" s="1"/>
      <c r="D408" s="1"/>
      <c r="E408" s="1"/>
      <c r="F408" s="1"/>
      <c r="G408" s="1"/>
      <c r="H408" s="1"/>
    </row>
    <row r="409" spans="1:8" ht="16.5">
      <c r="A409" s="1"/>
      <c r="B409" s="1"/>
      <c r="C409" s="1"/>
      <c r="D409" s="1"/>
      <c r="E409" s="1"/>
      <c r="F409" s="1"/>
      <c r="G409" s="1"/>
      <c r="H409" s="1"/>
    </row>
    <row r="410" spans="1:8" ht="16.5">
      <c r="A410" s="1"/>
      <c r="B410" s="1"/>
      <c r="C410" s="1"/>
      <c r="D410" s="1"/>
      <c r="E410" s="1"/>
      <c r="F410" s="1"/>
      <c r="G410" s="1"/>
      <c r="H410" s="1"/>
    </row>
    <row r="411" spans="1:8" ht="16.5">
      <c r="A411" s="1"/>
      <c r="B411" s="1"/>
      <c r="C411" s="1"/>
      <c r="D411" s="1"/>
      <c r="E411" s="1"/>
      <c r="F411" s="1"/>
      <c r="G411" s="1"/>
      <c r="H411" s="1"/>
    </row>
    <row r="412" spans="1:8" ht="16.5">
      <c r="A412" s="1"/>
      <c r="B412" s="1"/>
      <c r="C412" s="1"/>
      <c r="D412" s="1"/>
      <c r="E412" s="1"/>
      <c r="F412" s="1"/>
      <c r="G412" s="1"/>
      <c r="H412" s="1"/>
    </row>
    <row r="413" spans="1:8" ht="16.5">
      <c r="A413" s="1"/>
      <c r="B413" s="1"/>
      <c r="C413" s="1"/>
      <c r="D413" s="1"/>
      <c r="E413" s="1"/>
      <c r="F413" s="1"/>
      <c r="G413" s="1"/>
      <c r="H413" s="1"/>
    </row>
    <row r="414" spans="1:8" ht="16.5">
      <c r="A414" s="1"/>
      <c r="B414" s="1"/>
      <c r="C414" s="1"/>
      <c r="D414" s="1"/>
      <c r="E414" s="1"/>
      <c r="F414" s="1"/>
      <c r="G414" s="1"/>
      <c r="H414" s="1"/>
    </row>
    <row r="415" spans="1:8" ht="16.5">
      <c r="A415" s="1"/>
      <c r="B415" s="1"/>
      <c r="C415" s="1"/>
      <c r="D415" s="1"/>
      <c r="E415" s="1"/>
      <c r="F415" s="1"/>
      <c r="G415" s="1"/>
      <c r="H415" s="1"/>
    </row>
    <row r="416" spans="1:8" ht="16.5">
      <c r="A416" s="1"/>
      <c r="B416" s="1"/>
      <c r="C416" s="1"/>
      <c r="D416" s="1"/>
      <c r="E416" s="1"/>
      <c r="F416" s="1"/>
      <c r="G416" s="1"/>
      <c r="H416" s="1"/>
    </row>
    <row r="417" spans="1:8" ht="16.5">
      <c r="A417" s="1"/>
      <c r="B417" s="1"/>
      <c r="C417" s="1"/>
      <c r="D417" s="1"/>
      <c r="E417" s="1"/>
      <c r="F417" s="1"/>
      <c r="G417" s="1"/>
      <c r="H417" s="1"/>
    </row>
    <row r="418" spans="1:8" ht="16.5">
      <c r="A418" s="1"/>
      <c r="B418" s="1"/>
      <c r="C418" s="1"/>
      <c r="D418" s="1"/>
      <c r="E418" s="1"/>
      <c r="F418" s="1"/>
      <c r="G418" s="1"/>
      <c r="H418" s="1"/>
    </row>
    <row r="419" spans="1:8" ht="16.5">
      <c r="A419" s="1"/>
      <c r="B419" s="1"/>
      <c r="C419" s="1"/>
      <c r="D419" s="1"/>
      <c r="E419" s="1"/>
      <c r="F419" s="1"/>
      <c r="G419" s="1"/>
      <c r="H419" s="1"/>
    </row>
    <row r="420" spans="1:8" ht="16.5">
      <c r="A420" s="1"/>
      <c r="B420" s="1"/>
      <c r="C420" s="1"/>
      <c r="D420" s="1"/>
      <c r="E420" s="1"/>
      <c r="F420" s="1"/>
      <c r="G420" s="1"/>
      <c r="H420" s="1"/>
    </row>
    <row r="421" spans="1:8" ht="16.5">
      <c r="A421" s="1"/>
      <c r="B421" s="1"/>
      <c r="C421" s="1"/>
      <c r="D421" s="1"/>
      <c r="E421" s="1"/>
      <c r="F421" s="1"/>
      <c r="G421" s="1"/>
      <c r="H421" s="1"/>
    </row>
    <row r="422" spans="1:8" ht="16.5">
      <c r="A422" s="1"/>
      <c r="B422" s="1"/>
      <c r="C422" s="1"/>
      <c r="D422" s="1"/>
      <c r="E422" s="1"/>
      <c r="F422" s="1"/>
      <c r="G422" s="1"/>
      <c r="H422" s="1"/>
    </row>
    <row r="423" spans="1:8" ht="16.5">
      <c r="A423" s="1"/>
      <c r="B423" s="1"/>
      <c r="C423" s="1"/>
      <c r="D423" s="1"/>
      <c r="E423" s="1"/>
      <c r="F423" s="1"/>
      <c r="G423" s="1"/>
      <c r="H423" s="1"/>
    </row>
    <row r="424" spans="1:8" ht="16.5">
      <c r="A424" s="1"/>
      <c r="B424" s="1"/>
      <c r="C424" s="1"/>
      <c r="D424" s="1"/>
      <c r="E424" s="1"/>
      <c r="F424" s="1"/>
      <c r="G424" s="1"/>
      <c r="H424" s="1"/>
    </row>
    <row r="425" spans="1:8" ht="16.5">
      <c r="A425" s="1"/>
      <c r="B425" s="1"/>
      <c r="C425" s="1"/>
      <c r="D425" s="1"/>
      <c r="E425" s="1"/>
      <c r="F425" s="1"/>
      <c r="G425" s="1"/>
      <c r="H425" s="1"/>
    </row>
    <row r="426" spans="1:8" ht="16.5">
      <c r="A426" s="1"/>
      <c r="B426" s="1"/>
      <c r="C426" s="1"/>
      <c r="D426" s="1"/>
      <c r="E426" s="1"/>
      <c r="F426" s="1"/>
      <c r="G426" s="1"/>
      <c r="H426" s="1"/>
    </row>
    <row r="427" spans="1:8" ht="16.5">
      <c r="A427" s="1"/>
      <c r="B427" s="1"/>
      <c r="C427" s="1"/>
      <c r="D427" s="1"/>
      <c r="E427" s="1"/>
      <c r="F427" s="1"/>
      <c r="G427" s="1"/>
      <c r="H427" s="1"/>
    </row>
    <row r="428" spans="1:8" ht="16.5">
      <c r="A428" s="1"/>
      <c r="B428" s="1"/>
      <c r="C428" s="1"/>
      <c r="D428" s="1"/>
      <c r="E428" s="1"/>
      <c r="F428" s="1"/>
      <c r="G428" s="1"/>
      <c r="H428" s="1"/>
    </row>
    <row r="429" spans="1:8" ht="16.5">
      <c r="A429" s="1"/>
      <c r="B429" s="1"/>
      <c r="C429" s="1"/>
      <c r="D429" s="1"/>
      <c r="E429" s="1"/>
      <c r="F429" s="1"/>
      <c r="G429" s="1"/>
      <c r="H429" s="1"/>
    </row>
    <row r="430" spans="1:8" ht="16.5">
      <c r="A430" s="1"/>
      <c r="B430" s="1"/>
      <c r="C430" s="1"/>
      <c r="D430" s="1"/>
      <c r="E430" s="1"/>
      <c r="F430" s="1"/>
      <c r="G430" s="1"/>
      <c r="H430" s="1"/>
    </row>
    <row r="431" spans="1:8" ht="16.5">
      <c r="A431" s="1"/>
      <c r="B431" s="1"/>
      <c r="C431" s="1"/>
      <c r="D431" s="1"/>
      <c r="E431" s="1"/>
      <c r="F431" s="1"/>
      <c r="G431" s="1"/>
      <c r="H431" s="1"/>
    </row>
    <row r="432" spans="1:8" ht="16.5">
      <c r="A432" s="1"/>
      <c r="B432" s="1"/>
      <c r="C432" s="1"/>
      <c r="D432" s="1"/>
      <c r="E432" s="1"/>
      <c r="F432" s="1"/>
      <c r="G432" s="1"/>
      <c r="H432" s="1"/>
    </row>
    <row r="433" spans="1:8" ht="16.5">
      <c r="A433" s="1"/>
      <c r="B433" s="1"/>
      <c r="C433" s="1"/>
      <c r="D433" s="1"/>
      <c r="E433" s="1"/>
      <c r="F433" s="1"/>
      <c r="G433" s="1"/>
      <c r="H433" s="1"/>
    </row>
    <row r="434" spans="1:8" ht="16.5">
      <c r="A434" s="1"/>
      <c r="B434" s="1"/>
      <c r="C434" s="1"/>
      <c r="D434" s="1"/>
      <c r="E434" s="1"/>
      <c r="F434" s="1"/>
      <c r="G434" s="1"/>
      <c r="H434" s="1"/>
    </row>
    <row r="435" spans="1:8" ht="16.5">
      <c r="A435" s="1"/>
      <c r="B435" s="1"/>
      <c r="C435" s="1"/>
      <c r="D435" s="1"/>
      <c r="E435" s="1"/>
      <c r="F435" s="1"/>
      <c r="G435" s="1"/>
      <c r="H435" s="1"/>
    </row>
    <row r="436" spans="1:8" ht="16.5">
      <c r="A436" s="1"/>
      <c r="B436" s="1"/>
      <c r="C436" s="1"/>
      <c r="D436" s="1"/>
      <c r="E436" s="1"/>
      <c r="F436" s="1"/>
      <c r="G436" s="1"/>
      <c r="H436" s="1"/>
    </row>
    <row r="437" spans="1:8" ht="16.5">
      <c r="A437" s="1"/>
      <c r="B437" s="1"/>
      <c r="C437" s="1"/>
      <c r="D437" s="1"/>
      <c r="E437" s="1"/>
      <c r="F437" s="1"/>
      <c r="G437" s="1"/>
      <c r="H437" s="1"/>
    </row>
    <row r="438" spans="1:8" ht="16.5">
      <c r="A438" s="1"/>
      <c r="B438" s="1"/>
      <c r="C438" s="1"/>
      <c r="D438" s="1"/>
      <c r="E438" s="1"/>
      <c r="F438" s="1"/>
      <c r="G438" s="1"/>
      <c r="H438" s="1"/>
    </row>
    <row r="439" spans="1:8" ht="16.5">
      <c r="A439" s="1"/>
      <c r="B439" s="1"/>
      <c r="C439" s="1"/>
      <c r="D439" s="1"/>
      <c r="E439" s="1"/>
      <c r="F439" s="1"/>
      <c r="G439" s="1"/>
      <c r="H439" s="1"/>
    </row>
    <row r="440" spans="1:8" ht="16.5">
      <c r="A440" s="1"/>
      <c r="B440" s="1"/>
      <c r="C440" s="1"/>
      <c r="D440" s="1"/>
      <c r="E440" s="1"/>
      <c r="F440" s="1"/>
      <c r="G440" s="1"/>
      <c r="H440" s="1"/>
    </row>
    <row r="441" spans="1:8" ht="16.5">
      <c r="A441" s="1"/>
      <c r="B441" s="1"/>
      <c r="C441" s="1"/>
      <c r="D441" s="1"/>
      <c r="E441" s="1"/>
      <c r="F441" s="1"/>
      <c r="G441" s="1"/>
      <c r="H441" s="1"/>
    </row>
    <row r="442" spans="1:8" ht="16.5">
      <c r="A442" s="1"/>
      <c r="B442" s="1"/>
      <c r="C442" s="1"/>
      <c r="D442" s="1"/>
      <c r="E442" s="1"/>
      <c r="F442" s="1"/>
      <c r="G442" s="1"/>
      <c r="H442" s="1"/>
    </row>
    <row r="443" spans="1:8" ht="16.5">
      <c r="A443" s="1"/>
      <c r="B443" s="1"/>
      <c r="C443" s="1"/>
      <c r="D443" s="1"/>
      <c r="E443" s="1"/>
      <c r="F443" s="1"/>
      <c r="G443" s="1"/>
      <c r="H443" s="1"/>
    </row>
    <row r="444" spans="1:8" ht="16.5">
      <c r="A444" s="1"/>
      <c r="B444" s="1"/>
      <c r="C444" s="1"/>
      <c r="D444" s="1"/>
      <c r="E444" s="1"/>
      <c r="F444" s="1"/>
      <c r="G444" s="1"/>
      <c r="H444" s="1"/>
    </row>
    <row r="445" spans="1:8" ht="16.5">
      <c r="A445" s="1"/>
      <c r="B445" s="1"/>
      <c r="C445" s="1"/>
      <c r="D445" s="1"/>
      <c r="E445" s="1"/>
      <c r="F445" s="1"/>
      <c r="G445" s="1"/>
      <c r="H445" s="1"/>
    </row>
    <row r="446" spans="1:8" ht="16.5">
      <c r="A446" s="1"/>
      <c r="B446" s="1"/>
      <c r="C446" s="1"/>
      <c r="D446" s="1"/>
      <c r="E446" s="1"/>
      <c r="F446" s="1"/>
      <c r="G446" s="1"/>
      <c r="H446" s="1"/>
    </row>
    <row r="447" spans="1:8" ht="16.5">
      <c r="A447" s="1"/>
      <c r="B447" s="1"/>
      <c r="C447" s="1"/>
      <c r="D447" s="1"/>
      <c r="E447" s="1"/>
      <c r="F447" s="1"/>
      <c r="G447" s="1"/>
      <c r="H447" s="1"/>
    </row>
    <row r="448" spans="1:8" ht="16.5">
      <c r="A448" s="1"/>
      <c r="B448" s="1"/>
      <c r="C448" s="1"/>
      <c r="D448" s="1"/>
      <c r="E448" s="1"/>
      <c r="F448" s="1"/>
      <c r="G448" s="1"/>
      <c r="H448" s="1"/>
    </row>
  </sheetData>
  <mergeCells count="5">
    <mergeCell ref="A2:A3"/>
    <mergeCell ref="B2:B3"/>
    <mergeCell ref="C2:C3"/>
    <mergeCell ref="D2:D3"/>
    <mergeCell ref="E2:E3"/>
  </mergeCells>
  <pageMargins left="0.70866141732283505" right="0.70866141732283505" top="0.74803149606299202" bottom="0.74803149606299202" header="0.31496062992126" footer="0.31496062992126"/>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70C0"/>
  </sheetPr>
  <dimension ref="A2:AN50"/>
  <sheetViews>
    <sheetView topLeftCell="B1" zoomScale="110" zoomScaleNormal="110" workbookViewId="0">
      <selection activeCell="E29" sqref="E29"/>
    </sheetView>
  </sheetViews>
  <sheetFormatPr defaultColWidth="9" defaultRowHeight="15"/>
  <cols>
    <col min="1" max="1" width="3.7109375" customWidth="1"/>
    <col min="2" max="2" width="22.7109375" customWidth="1"/>
    <col min="3" max="3" width="7.5703125" customWidth="1"/>
    <col min="4" max="4" width="6.42578125" customWidth="1"/>
    <col min="5" max="5" width="7.5703125" customWidth="1"/>
    <col min="6" max="6" width="6.42578125" customWidth="1"/>
    <col min="7" max="7" width="7.5703125" customWidth="1"/>
    <col min="8" max="8" width="6.42578125" customWidth="1"/>
    <col min="9" max="9" width="7.5703125" customWidth="1"/>
    <col min="10" max="10" width="6.42578125" customWidth="1"/>
    <col min="11" max="11" width="7.5703125" customWidth="1"/>
    <col min="12" max="12" width="6.42578125" customWidth="1"/>
    <col min="13" max="13" width="7.5703125" customWidth="1"/>
    <col min="14" max="14" width="6.42578125" customWidth="1"/>
    <col min="15" max="15" width="7.5703125" customWidth="1"/>
    <col min="16" max="16" width="6.42578125" customWidth="1"/>
    <col min="19" max="19" width="12.85546875"/>
    <col min="20" max="20" width="25.85546875" customWidth="1"/>
  </cols>
  <sheetData>
    <row r="2" spans="1:40" ht="13.5" customHeight="1">
      <c r="A2" s="1295" t="s">
        <v>0</v>
      </c>
      <c r="B2" s="1252" t="s">
        <v>1</v>
      </c>
      <c r="C2" s="1267" t="s">
        <v>226</v>
      </c>
      <c r="D2" s="1267"/>
      <c r="E2" s="1267"/>
      <c r="F2" s="1267"/>
      <c r="G2" s="1267"/>
      <c r="H2" s="1267"/>
      <c r="I2" s="1267"/>
      <c r="J2" s="1267"/>
      <c r="K2" s="1267"/>
      <c r="L2" s="1267"/>
      <c r="M2" s="1267"/>
      <c r="N2" s="1267"/>
      <c r="O2" s="1267" t="s">
        <v>3</v>
      </c>
      <c r="P2" s="1267"/>
    </row>
    <row r="3" spans="1:40" ht="26.25" customHeight="1">
      <c r="A3" s="1296"/>
      <c r="B3" s="1298"/>
      <c r="C3" s="1238" t="s">
        <v>201</v>
      </c>
      <c r="D3" s="1239"/>
      <c r="E3" s="1238" t="s">
        <v>202</v>
      </c>
      <c r="F3" s="1239"/>
      <c r="G3" s="1238" t="s">
        <v>203</v>
      </c>
      <c r="H3" s="1239"/>
      <c r="I3" s="1238" t="s">
        <v>204</v>
      </c>
      <c r="J3" s="1239"/>
      <c r="K3" s="1238" t="s">
        <v>227</v>
      </c>
      <c r="L3" s="1239"/>
      <c r="M3" s="1238" t="s">
        <v>206</v>
      </c>
      <c r="N3" s="1239"/>
      <c r="O3" s="1267"/>
      <c r="P3" s="1267"/>
    </row>
    <row r="4" spans="1:40" ht="13.5" customHeight="1">
      <c r="A4" s="1297"/>
      <c r="B4" s="1253"/>
      <c r="C4" s="970" t="s">
        <v>81</v>
      </c>
      <c r="D4" s="970" t="s">
        <v>39</v>
      </c>
      <c r="E4" s="970" t="s">
        <v>81</v>
      </c>
      <c r="F4" s="970" t="s">
        <v>39</v>
      </c>
      <c r="G4" s="970" t="s">
        <v>81</v>
      </c>
      <c r="H4" s="970" t="s">
        <v>39</v>
      </c>
      <c r="I4" s="970" t="s">
        <v>81</v>
      </c>
      <c r="J4" s="970" t="s">
        <v>39</v>
      </c>
      <c r="K4" s="970" t="s">
        <v>81</v>
      </c>
      <c r="L4" s="970" t="s">
        <v>39</v>
      </c>
      <c r="M4" s="970" t="s">
        <v>81</v>
      </c>
      <c r="N4" s="970" t="s">
        <v>39</v>
      </c>
      <c r="O4" s="970" t="s">
        <v>81</v>
      </c>
      <c r="P4" s="970" t="s">
        <v>39</v>
      </c>
    </row>
    <row r="5" spans="1:40" ht="13.5" customHeight="1">
      <c r="A5" s="41">
        <v>1</v>
      </c>
      <c r="B5" s="42" t="s">
        <v>6</v>
      </c>
      <c r="C5" s="338">
        <v>685</v>
      </c>
      <c r="D5" s="971">
        <f>C5/C24*100</f>
        <v>30.1762114537445</v>
      </c>
      <c r="E5" s="972">
        <v>263</v>
      </c>
      <c r="F5" s="971">
        <f>E5/E24*100</f>
        <v>26.039603960396001</v>
      </c>
      <c r="G5" s="972">
        <v>361</v>
      </c>
      <c r="H5" s="971">
        <f>G5/G24*100</f>
        <v>15.2192242833052</v>
      </c>
      <c r="I5" s="972">
        <v>967</v>
      </c>
      <c r="J5" s="971">
        <f>I5/I24*100</f>
        <v>11.451918522027499</v>
      </c>
      <c r="K5" s="972">
        <v>332</v>
      </c>
      <c r="L5" s="971">
        <f>K5/K24*100</f>
        <v>32.741617357001999</v>
      </c>
      <c r="M5" s="972">
        <v>103</v>
      </c>
      <c r="N5" s="971">
        <f>M5/M24*100</f>
        <v>9.8848368522072896</v>
      </c>
      <c r="O5" s="338">
        <f>M5+K5+I5+G5+E5+C5</f>
        <v>2711</v>
      </c>
      <c r="P5" s="971">
        <f>O5/O24*100</f>
        <v>16.784299157999001</v>
      </c>
      <c r="S5" s="980"/>
      <c r="T5" s="379" t="s">
        <v>228</v>
      </c>
      <c r="U5" s="981">
        <v>1</v>
      </c>
      <c r="V5" s="981">
        <v>2</v>
      </c>
      <c r="W5" s="981">
        <v>3</v>
      </c>
      <c r="X5" s="981">
        <v>4</v>
      </c>
      <c r="Y5" s="981">
        <v>5</v>
      </c>
      <c r="Z5" s="981">
        <v>6</v>
      </c>
      <c r="AA5" s="981">
        <v>7</v>
      </c>
      <c r="AB5" s="981">
        <v>8</v>
      </c>
      <c r="AC5" s="981">
        <v>9</v>
      </c>
      <c r="AD5" s="981">
        <v>10</v>
      </c>
      <c r="AE5" s="981">
        <v>11</v>
      </c>
      <c r="AF5" s="981">
        <v>12</v>
      </c>
      <c r="AG5" s="981">
        <v>13</v>
      </c>
      <c r="AH5" s="981">
        <v>14</v>
      </c>
      <c r="AI5" s="981">
        <v>15</v>
      </c>
      <c r="AJ5" s="981">
        <v>16</v>
      </c>
      <c r="AK5" s="981">
        <v>17</v>
      </c>
      <c r="AL5" s="981">
        <v>18</v>
      </c>
      <c r="AM5" s="981">
        <v>19</v>
      </c>
      <c r="AN5" s="982"/>
    </row>
    <row r="6" spans="1:40" ht="13.5" customHeight="1">
      <c r="A6" s="46">
        <v>2</v>
      </c>
      <c r="B6" s="47" t="s">
        <v>7</v>
      </c>
      <c r="C6" s="340">
        <v>74</v>
      </c>
      <c r="D6" s="973">
        <f>C6/C24*100</f>
        <v>3.25991189427313</v>
      </c>
      <c r="E6" s="974">
        <v>50</v>
      </c>
      <c r="F6" s="973">
        <f>E6/E24*100</f>
        <v>4.9504950495049496</v>
      </c>
      <c r="G6" s="974">
        <v>89</v>
      </c>
      <c r="H6" s="973">
        <f>G6/G24*100</f>
        <v>3.7521079258010102</v>
      </c>
      <c r="I6" s="974">
        <v>314</v>
      </c>
      <c r="J6" s="973">
        <f>I6/I24*100</f>
        <v>3.71861676930365</v>
      </c>
      <c r="K6" s="974">
        <v>55</v>
      </c>
      <c r="L6" s="973">
        <f>K6/K24*100</f>
        <v>5.4240631163708102</v>
      </c>
      <c r="M6" s="974">
        <v>20</v>
      </c>
      <c r="N6" s="973">
        <f>M6/M24*100</f>
        <v>1.91938579654511</v>
      </c>
      <c r="O6" s="341">
        <f t="shared" ref="O6:O23" si="0">M6+K6+I6+G6+E6+C6</f>
        <v>602</v>
      </c>
      <c r="P6" s="973">
        <f>O6/O24*100</f>
        <v>3.72709262010896</v>
      </c>
      <c r="S6" s="982"/>
      <c r="T6" s="379" t="s">
        <v>229</v>
      </c>
      <c r="U6" s="982" t="s">
        <v>230</v>
      </c>
      <c r="V6" s="982" t="s">
        <v>231</v>
      </c>
      <c r="W6" s="982" t="s">
        <v>232</v>
      </c>
      <c r="X6" s="982" t="s">
        <v>233</v>
      </c>
      <c r="Y6" s="982" t="s">
        <v>234</v>
      </c>
      <c r="Z6" s="982" t="s">
        <v>235</v>
      </c>
      <c r="AA6" s="982" t="s">
        <v>236</v>
      </c>
      <c r="AB6" s="982" t="s">
        <v>237</v>
      </c>
      <c r="AC6" s="982" t="s">
        <v>238</v>
      </c>
      <c r="AD6" s="982" t="s">
        <v>239</v>
      </c>
      <c r="AE6" s="982" t="s">
        <v>240</v>
      </c>
      <c r="AF6" s="982" t="s">
        <v>241</v>
      </c>
      <c r="AG6" s="982" t="s">
        <v>242</v>
      </c>
      <c r="AH6" s="982" t="s">
        <v>243</v>
      </c>
      <c r="AI6" s="982" t="s">
        <v>244</v>
      </c>
      <c r="AJ6" s="982" t="s">
        <v>245</v>
      </c>
      <c r="AK6" s="982" t="s">
        <v>246</v>
      </c>
      <c r="AL6" s="982" t="s">
        <v>247</v>
      </c>
      <c r="AM6" s="982" t="s">
        <v>248</v>
      </c>
      <c r="AN6" s="379" t="s">
        <v>249</v>
      </c>
    </row>
    <row r="7" spans="1:40" ht="13.5" customHeight="1">
      <c r="A7" s="51">
        <v>3</v>
      </c>
      <c r="B7" s="52" t="s">
        <v>8</v>
      </c>
      <c r="C7" s="343">
        <v>82</v>
      </c>
      <c r="D7" s="971">
        <f>C7/C24*100</f>
        <v>3.6123348017621102</v>
      </c>
      <c r="E7" s="975">
        <v>55</v>
      </c>
      <c r="F7" s="971">
        <f>E7/E24*100</f>
        <v>5.4455445544554504</v>
      </c>
      <c r="G7" s="975">
        <v>133</v>
      </c>
      <c r="H7" s="971">
        <f>G7/G24*100</f>
        <v>5.6070826306913997</v>
      </c>
      <c r="I7" s="975">
        <v>570</v>
      </c>
      <c r="J7" s="971">
        <f>I7/I24*100</f>
        <v>6.7503552818569403</v>
      </c>
      <c r="K7" s="975">
        <v>27</v>
      </c>
      <c r="L7" s="971">
        <f>K7/K24*100</f>
        <v>2.6627218934911201</v>
      </c>
      <c r="M7" s="975">
        <v>59</v>
      </c>
      <c r="N7" s="971">
        <f>M7/M24*100</f>
        <v>5.66218809980806</v>
      </c>
      <c r="O7" s="338">
        <f t="shared" si="0"/>
        <v>926</v>
      </c>
      <c r="P7" s="971">
        <f>O7/O24*100</f>
        <v>5.7330361565131298</v>
      </c>
      <c r="S7" s="1328" t="s">
        <v>250</v>
      </c>
      <c r="T7" s="379" t="s">
        <v>251</v>
      </c>
      <c r="U7" s="981">
        <v>362</v>
      </c>
      <c r="V7" s="981">
        <v>38</v>
      </c>
      <c r="W7" s="981">
        <v>54</v>
      </c>
      <c r="X7" s="981">
        <v>143</v>
      </c>
      <c r="Y7" s="981">
        <v>60</v>
      </c>
      <c r="Z7" s="981">
        <v>66</v>
      </c>
      <c r="AA7" s="981">
        <v>43</v>
      </c>
      <c r="AB7" s="981">
        <v>53</v>
      </c>
      <c r="AC7" s="981">
        <v>13</v>
      </c>
      <c r="AD7" s="981">
        <v>117</v>
      </c>
      <c r="AE7" s="981">
        <v>21</v>
      </c>
      <c r="AF7" s="981">
        <v>40</v>
      </c>
      <c r="AG7" s="981">
        <v>105</v>
      </c>
      <c r="AH7" s="981">
        <v>16</v>
      </c>
      <c r="AI7" s="981">
        <v>29</v>
      </c>
      <c r="AJ7" s="981">
        <v>17</v>
      </c>
      <c r="AK7" s="981">
        <v>12</v>
      </c>
      <c r="AL7" s="981">
        <v>17</v>
      </c>
      <c r="AM7" s="981">
        <v>30</v>
      </c>
      <c r="AN7" s="379">
        <v>1236</v>
      </c>
    </row>
    <row r="8" spans="1:40" ht="13.5" customHeight="1">
      <c r="A8" s="46">
        <v>4</v>
      </c>
      <c r="B8" s="47" t="s">
        <v>9</v>
      </c>
      <c r="C8" s="340">
        <v>240</v>
      </c>
      <c r="D8" s="973">
        <f>C8/C24*100</f>
        <v>10.5726872246696</v>
      </c>
      <c r="E8" s="974">
        <v>56</v>
      </c>
      <c r="F8" s="973">
        <f>E8/E24*100</f>
        <v>5.5445544554455504</v>
      </c>
      <c r="G8" s="974">
        <v>226</v>
      </c>
      <c r="H8" s="973">
        <f>G8/G24*100</f>
        <v>9.5278246205733605</v>
      </c>
      <c r="I8" s="974">
        <v>768</v>
      </c>
      <c r="J8" s="973">
        <f>I8/I24*100</f>
        <v>9.0952155376598807</v>
      </c>
      <c r="K8" s="974">
        <v>97</v>
      </c>
      <c r="L8" s="973">
        <f>K8/K24*100</f>
        <v>9.5660749506903393</v>
      </c>
      <c r="M8" s="974">
        <v>44</v>
      </c>
      <c r="N8" s="973">
        <f>M8/M24*100</f>
        <v>4.2226487523992304</v>
      </c>
      <c r="O8" s="341">
        <f t="shared" si="0"/>
        <v>1431</v>
      </c>
      <c r="P8" s="973">
        <f>O8/O24*100</f>
        <v>8.8595839524517093</v>
      </c>
      <c r="S8" s="1328"/>
      <c r="T8" s="379" t="s">
        <v>252</v>
      </c>
      <c r="U8" s="981">
        <v>334</v>
      </c>
      <c r="V8" s="981">
        <v>30</v>
      </c>
      <c r="W8" s="981">
        <v>26</v>
      </c>
      <c r="X8" s="981">
        <v>94</v>
      </c>
      <c r="Y8" s="981">
        <v>52</v>
      </c>
      <c r="Z8" s="981">
        <v>57</v>
      </c>
      <c r="AA8" s="981">
        <v>38</v>
      </c>
      <c r="AB8" s="981">
        <v>40</v>
      </c>
      <c r="AC8" s="981">
        <v>5</v>
      </c>
      <c r="AD8" s="981">
        <v>89</v>
      </c>
      <c r="AE8" s="981">
        <v>10</v>
      </c>
      <c r="AF8" s="981">
        <v>34</v>
      </c>
      <c r="AG8" s="981">
        <v>73</v>
      </c>
      <c r="AH8" s="981">
        <v>18</v>
      </c>
      <c r="AI8" s="981">
        <v>21</v>
      </c>
      <c r="AJ8" s="981">
        <v>11</v>
      </c>
      <c r="AK8" s="981">
        <v>10</v>
      </c>
      <c r="AL8" s="981">
        <v>10</v>
      </c>
      <c r="AM8" s="981">
        <v>24</v>
      </c>
      <c r="AN8" s="379">
        <v>976</v>
      </c>
    </row>
    <row r="9" spans="1:40" ht="13.5" customHeight="1">
      <c r="A9" s="51">
        <v>5</v>
      </c>
      <c r="B9" s="52" t="s">
        <v>10</v>
      </c>
      <c r="C9" s="343">
        <v>146</v>
      </c>
      <c r="D9" s="971">
        <f>C9/C24*100</f>
        <v>6.4317180616740099</v>
      </c>
      <c r="E9" s="975">
        <v>49</v>
      </c>
      <c r="F9" s="971">
        <f>E9/E24*100</f>
        <v>4.8514851485148496</v>
      </c>
      <c r="G9" s="975">
        <v>148</v>
      </c>
      <c r="H9" s="971">
        <f>G9/G24*100</f>
        <v>6.2394603709949399</v>
      </c>
      <c r="I9" s="975">
        <v>624</v>
      </c>
      <c r="J9" s="971">
        <f>I9/I24*100</f>
        <v>7.38986262434865</v>
      </c>
      <c r="K9" s="975">
        <v>97</v>
      </c>
      <c r="L9" s="971">
        <f>K9/K24*100</f>
        <v>9.5660749506903393</v>
      </c>
      <c r="M9" s="975">
        <v>141</v>
      </c>
      <c r="N9" s="971">
        <f>M9/M24*100</f>
        <v>13.531669865643</v>
      </c>
      <c r="O9" s="338">
        <f t="shared" si="0"/>
        <v>1205</v>
      </c>
      <c r="P9" s="971">
        <f>O9/O24*100</f>
        <v>7.4603764239722601</v>
      </c>
      <c r="S9" s="1328"/>
      <c r="T9" s="379" t="s">
        <v>253</v>
      </c>
      <c r="U9" s="981">
        <v>696</v>
      </c>
      <c r="V9" s="981">
        <v>68</v>
      </c>
      <c r="W9" s="981">
        <v>80</v>
      </c>
      <c r="X9" s="981">
        <v>237</v>
      </c>
      <c r="Y9" s="981">
        <v>112</v>
      </c>
      <c r="Z9" s="981">
        <v>123</v>
      </c>
      <c r="AA9" s="981">
        <v>81</v>
      </c>
      <c r="AB9" s="981">
        <v>93</v>
      </c>
      <c r="AC9" s="981">
        <v>18</v>
      </c>
      <c r="AD9" s="981">
        <v>206</v>
      </c>
      <c r="AE9" s="981">
        <v>31</v>
      </c>
      <c r="AF9" s="981">
        <v>74</v>
      </c>
      <c r="AG9" s="981">
        <v>178</v>
      </c>
      <c r="AH9" s="981">
        <v>34</v>
      </c>
      <c r="AI9" s="981">
        <v>50</v>
      </c>
      <c r="AJ9" s="981">
        <v>28</v>
      </c>
      <c r="AK9" s="981">
        <v>22</v>
      </c>
      <c r="AL9" s="981">
        <v>27</v>
      </c>
      <c r="AM9" s="981">
        <v>54</v>
      </c>
      <c r="AN9" s="379">
        <v>2212</v>
      </c>
    </row>
    <row r="10" spans="1:40" ht="13.5" customHeight="1">
      <c r="A10" s="46">
        <v>6</v>
      </c>
      <c r="B10" s="47" t="s">
        <v>11</v>
      </c>
      <c r="C10" s="340">
        <v>129</v>
      </c>
      <c r="D10" s="973">
        <f>C10/C24*100</f>
        <v>5.6828193832599103</v>
      </c>
      <c r="E10" s="974">
        <v>69</v>
      </c>
      <c r="F10" s="973">
        <f>E10/E24*100</f>
        <v>6.8316831683168298</v>
      </c>
      <c r="G10" s="974">
        <v>129</v>
      </c>
      <c r="H10" s="973">
        <f>G10/G24*100</f>
        <v>5.4384485666104503</v>
      </c>
      <c r="I10" s="974">
        <v>673</v>
      </c>
      <c r="J10" s="973">
        <f>I10/I24*100</f>
        <v>7.9701563240170499</v>
      </c>
      <c r="K10" s="974">
        <v>44</v>
      </c>
      <c r="L10" s="973">
        <f>K10/K24*100</f>
        <v>4.3392504930966496</v>
      </c>
      <c r="M10" s="974">
        <v>29</v>
      </c>
      <c r="N10" s="973">
        <f>M10/M24*100</f>
        <v>2.7831094049903999</v>
      </c>
      <c r="O10" s="341">
        <f t="shared" si="0"/>
        <v>1073</v>
      </c>
      <c r="P10" s="973">
        <f>O10/O24*100</f>
        <v>6.6431401684002003</v>
      </c>
      <c r="S10" s="1328" t="s">
        <v>205</v>
      </c>
      <c r="T10" s="379" t="s">
        <v>251</v>
      </c>
      <c r="U10" s="981">
        <v>199</v>
      </c>
      <c r="V10" s="981">
        <v>23</v>
      </c>
      <c r="W10" s="981">
        <v>11</v>
      </c>
      <c r="X10" s="981">
        <v>50</v>
      </c>
      <c r="Y10" s="981">
        <v>36</v>
      </c>
      <c r="Z10" s="981">
        <v>20</v>
      </c>
      <c r="AA10" s="981">
        <v>8</v>
      </c>
      <c r="AB10" s="981">
        <v>20</v>
      </c>
      <c r="AC10" s="981">
        <v>3</v>
      </c>
      <c r="AD10" s="981">
        <v>45</v>
      </c>
      <c r="AE10" s="981">
        <v>9</v>
      </c>
      <c r="AF10" s="981">
        <v>9</v>
      </c>
      <c r="AG10" s="981">
        <v>42</v>
      </c>
      <c r="AH10" s="981">
        <v>6</v>
      </c>
      <c r="AI10" s="981">
        <v>22</v>
      </c>
      <c r="AJ10" s="981">
        <v>4</v>
      </c>
      <c r="AK10" s="981">
        <v>7</v>
      </c>
      <c r="AL10" s="981">
        <v>5</v>
      </c>
      <c r="AM10" s="981">
        <v>12</v>
      </c>
      <c r="AN10" s="379">
        <v>531</v>
      </c>
    </row>
    <row r="11" spans="1:40" ht="13.5" customHeight="1">
      <c r="A11" s="51">
        <v>7</v>
      </c>
      <c r="B11" s="52" t="s">
        <v>12</v>
      </c>
      <c r="C11" s="343">
        <v>90</v>
      </c>
      <c r="D11" s="971">
        <f>C11/C24*100</f>
        <v>3.9647577092511002</v>
      </c>
      <c r="E11" s="975">
        <v>41</v>
      </c>
      <c r="F11" s="971">
        <f>E11/E24*100</f>
        <v>4.0594059405940603</v>
      </c>
      <c r="G11" s="975">
        <v>108</v>
      </c>
      <c r="H11" s="971">
        <f>G11/G24*100</f>
        <v>4.5531197301855002</v>
      </c>
      <c r="I11" s="975">
        <v>489</v>
      </c>
      <c r="J11" s="971">
        <f>I11/I24*100</f>
        <v>5.7910942681193696</v>
      </c>
      <c r="K11" s="975">
        <v>12</v>
      </c>
      <c r="L11" s="971">
        <f>K11/K24*100</f>
        <v>1.1834319526627199</v>
      </c>
      <c r="M11" s="975">
        <v>56</v>
      </c>
      <c r="N11" s="971">
        <f>M11/M24*100</f>
        <v>5.3742802303263</v>
      </c>
      <c r="O11" s="338">
        <f t="shared" si="0"/>
        <v>796</v>
      </c>
      <c r="P11" s="971">
        <f>O11/O24*100</f>
        <v>4.9281822684497296</v>
      </c>
      <c r="S11" s="1328"/>
      <c r="T11" s="379" t="s">
        <v>252</v>
      </c>
      <c r="U11" s="981">
        <v>145</v>
      </c>
      <c r="V11" s="981">
        <v>17</v>
      </c>
      <c r="W11" s="981">
        <v>13</v>
      </c>
      <c r="X11" s="981">
        <v>28</v>
      </c>
      <c r="Y11" s="981">
        <v>28</v>
      </c>
      <c r="Z11" s="981">
        <v>12</v>
      </c>
      <c r="AA11" s="981">
        <v>1</v>
      </c>
      <c r="AB11" s="981">
        <v>22</v>
      </c>
      <c r="AC11" s="981">
        <v>3</v>
      </c>
      <c r="AD11" s="981">
        <v>31</v>
      </c>
      <c r="AE11" s="981">
        <v>8</v>
      </c>
      <c r="AF11" s="981">
        <v>11</v>
      </c>
      <c r="AG11" s="981">
        <v>25</v>
      </c>
      <c r="AH11" s="981">
        <v>4</v>
      </c>
      <c r="AI11" s="981">
        <v>14</v>
      </c>
      <c r="AJ11" s="981">
        <v>2</v>
      </c>
      <c r="AK11" s="981">
        <v>4</v>
      </c>
      <c r="AL11" s="981">
        <v>0</v>
      </c>
      <c r="AM11" s="981">
        <v>10</v>
      </c>
      <c r="AN11" s="379">
        <v>378</v>
      </c>
    </row>
    <row r="12" spans="1:40" ht="13.5" customHeight="1">
      <c r="A12" s="46">
        <v>8</v>
      </c>
      <c r="B12" s="47" t="s">
        <v>13</v>
      </c>
      <c r="C12" s="340">
        <v>101</v>
      </c>
      <c r="D12" s="973">
        <f>C12/C24*100</f>
        <v>4.4493392070484603</v>
      </c>
      <c r="E12" s="974">
        <v>69</v>
      </c>
      <c r="F12" s="973">
        <f>E12/E24*100</f>
        <v>6.8316831683168298</v>
      </c>
      <c r="G12" s="974">
        <v>141</v>
      </c>
      <c r="H12" s="973">
        <f>G12/G24*100</f>
        <v>5.9443507588532896</v>
      </c>
      <c r="I12" s="974">
        <v>366</v>
      </c>
      <c r="J12" s="973">
        <f>I12/I24*100</f>
        <v>4.3344386546660303</v>
      </c>
      <c r="K12" s="974">
        <v>47</v>
      </c>
      <c r="L12" s="973">
        <f>K12/K24*100</f>
        <v>4.6351084812623302</v>
      </c>
      <c r="M12" s="974">
        <v>21</v>
      </c>
      <c r="N12" s="973">
        <f>M12/M24*100</f>
        <v>2.0153550863723599</v>
      </c>
      <c r="O12" s="341">
        <f t="shared" si="0"/>
        <v>745</v>
      </c>
      <c r="P12" s="973">
        <f>O12/O24*100</f>
        <v>4.6124318969787002</v>
      </c>
      <c r="S12" s="1328"/>
      <c r="T12" s="379" t="s">
        <v>253</v>
      </c>
      <c r="U12" s="981">
        <v>344</v>
      </c>
      <c r="V12" s="981">
        <v>40</v>
      </c>
      <c r="W12" s="981">
        <v>24</v>
      </c>
      <c r="X12" s="981">
        <v>78</v>
      </c>
      <c r="Y12" s="981">
        <v>64</v>
      </c>
      <c r="Z12" s="981">
        <v>32</v>
      </c>
      <c r="AA12" s="981">
        <v>9</v>
      </c>
      <c r="AB12" s="981">
        <v>42</v>
      </c>
      <c r="AC12" s="981">
        <v>6</v>
      </c>
      <c r="AD12" s="981">
        <v>76</v>
      </c>
      <c r="AE12" s="981">
        <v>17</v>
      </c>
      <c r="AF12" s="981">
        <v>20</v>
      </c>
      <c r="AG12" s="981">
        <v>67</v>
      </c>
      <c r="AH12" s="981">
        <v>10</v>
      </c>
      <c r="AI12" s="981">
        <v>36</v>
      </c>
      <c r="AJ12" s="981">
        <v>6</v>
      </c>
      <c r="AK12" s="981">
        <v>11</v>
      </c>
      <c r="AL12" s="981">
        <v>5</v>
      </c>
      <c r="AM12" s="981">
        <v>22</v>
      </c>
      <c r="AN12" s="379">
        <v>909</v>
      </c>
    </row>
    <row r="13" spans="1:40" ht="13.5" customHeight="1">
      <c r="A13" s="51">
        <v>9</v>
      </c>
      <c r="B13" s="52" t="s">
        <v>14</v>
      </c>
      <c r="C13" s="343">
        <v>18</v>
      </c>
      <c r="D13" s="971">
        <f>C13/C24*100</f>
        <v>0.79295154185021999</v>
      </c>
      <c r="E13" s="975">
        <v>16</v>
      </c>
      <c r="F13" s="971">
        <f>E13/E24*100</f>
        <v>1.58415841584158</v>
      </c>
      <c r="G13" s="975">
        <v>25</v>
      </c>
      <c r="H13" s="971">
        <f>G13/G24*100</f>
        <v>1.0539629005058999</v>
      </c>
      <c r="I13" s="975">
        <v>44</v>
      </c>
      <c r="J13" s="971">
        <f>I13/I24*100</f>
        <v>0.52108005684509695</v>
      </c>
      <c r="K13" s="975">
        <v>8</v>
      </c>
      <c r="L13" s="971">
        <f>K13/K24*100</f>
        <v>0.78895463510848096</v>
      </c>
      <c r="M13" s="975">
        <v>32</v>
      </c>
      <c r="N13" s="971">
        <f>M13/M24*100</f>
        <v>3.0710172744721702</v>
      </c>
      <c r="O13" s="338">
        <f t="shared" si="0"/>
        <v>143</v>
      </c>
      <c r="P13" s="971">
        <f>O13/O24*100</f>
        <v>0.88533927686973701</v>
      </c>
      <c r="S13" s="1328" t="s">
        <v>202</v>
      </c>
      <c r="T13" s="379" t="s">
        <v>251</v>
      </c>
      <c r="U13" s="981">
        <v>135</v>
      </c>
      <c r="V13" s="981">
        <v>32</v>
      </c>
      <c r="W13" s="981">
        <v>39</v>
      </c>
      <c r="X13" s="981">
        <v>22</v>
      </c>
      <c r="Y13" s="981">
        <v>31</v>
      </c>
      <c r="Z13" s="981">
        <v>38</v>
      </c>
      <c r="AA13" s="981">
        <v>21</v>
      </c>
      <c r="AB13" s="981">
        <v>45</v>
      </c>
      <c r="AC13" s="981">
        <v>9</v>
      </c>
      <c r="AD13" s="981">
        <v>35</v>
      </c>
      <c r="AE13" s="981">
        <v>11</v>
      </c>
      <c r="AF13" s="981">
        <v>33</v>
      </c>
      <c r="AG13" s="981">
        <v>68</v>
      </c>
      <c r="AH13" s="981">
        <v>14</v>
      </c>
      <c r="AI13" s="981">
        <v>5</v>
      </c>
      <c r="AJ13" s="981">
        <v>7</v>
      </c>
      <c r="AK13" s="981">
        <v>14</v>
      </c>
      <c r="AL13" s="981">
        <v>7</v>
      </c>
      <c r="AM13" s="981">
        <v>13</v>
      </c>
      <c r="AN13" s="379">
        <v>579</v>
      </c>
    </row>
    <row r="14" spans="1:40" ht="13.5" customHeight="1">
      <c r="A14" s="46">
        <v>10</v>
      </c>
      <c r="B14" s="47" t="s">
        <v>15</v>
      </c>
      <c r="C14" s="340">
        <v>195</v>
      </c>
      <c r="D14" s="973">
        <f>C14/C24*100</f>
        <v>8.5903083700440508</v>
      </c>
      <c r="E14" s="974">
        <v>58</v>
      </c>
      <c r="F14" s="973">
        <f>E14/E24*100</f>
        <v>5.7425742574257397</v>
      </c>
      <c r="G14" s="974">
        <v>193</v>
      </c>
      <c r="H14" s="973">
        <f>G14/G24*100</f>
        <v>8.1365935919055694</v>
      </c>
      <c r="I14" s="974">
        <v>270</v>
      </c>
      <c r="J14" s="973">
        <f>I14/I24*100</f>
        <v>3.1975367124585499</v>
      </c>
      <c r="K14" s="974">
        <v>75</v>
      </c>
      <c r="L14" s="973">
        <f>K14/K24*100</f>
        <v>7.3964497041420101</v>
      </c>
      <c r="M14" s="974">
        <v>129</v>
      </c>
      <c r="N14" s="973">
        <f>M14/M24*100</f>
        <v>12.380038387715899</v>
      </c>
      <c r="O14" s="341">
        <f t="shared" si="0"/>
        <v>920</v>
      </c>
      <c r="P14" s="973">
        <f>O14/O24*100</f>
        <v>5.6958890539871199</v>
      </c>
      <c r="S14" s="1328"/>
      <c r="T14" s="379" t="s">
        <v>252</v>
      </c>
      <c r="U14" s="981">
        <v>144</v>
      </c>
      <c r="V14" s="981">
        <v>19</v>
      </c>
      <c r="W14" s="981">
        <v>15</v>
      </c>
      <c r="X14" s="981">
        <v>34</v>
      </c>
      <c r="Y14" s="981">
        <v>21</v>
      </c>
      <c r="Z14" s="981">
        <v>27</v>
      </c>
      <c r="AA14" s="981">
        <v>17</v>
      </c>
      <c r="AB14" s="981">
        <v>24</v>
      </c>
      <c r="AC14" s="981">
        <v>7</v>
      </c>
      <c r="AD14" s="981">
        <v>25</v>
      </c>
      <c r="AE14" s="981">
        <v>6</v>
      </c>
      <c r="AF14" s="981">
        <v>16</v>
      </c>
      <c r="AG14" s="981">
        <v>35</v>
      </c>
      <c r="AH14" s="981">
        <v>7</v>
      </c>
      <c r="AI14" s="981">
        <v>4</v>
      </c>
      <c r="AJ14" s="981">
        <v>2</v>
      </c>
      <c r="AK14" s="981">
        <v>15</v>
      </c>
      <c r="AL14" s="981">
        <v>5</v>
      </c>
      <c r="AM14" s="981">
        <v>12</v>
      </c>
      <c r="AN14" s="379">
        <v>435</v>
      </c>
    </row>
    <row r="15" spans="1:40" ht="13.5" customHeight="1">
      <c r="A15" s="51">
        <v>11</v>
      </c>
      <c r="B15" s="52" t="s">
        <v>16</v>
      </c>
      <c r="C15" s="343">
        <v>42</v>
      </c>
      <c r="D15" s="971">
        <f>C15/C24*100</f>
        <v>1.8502202643171799</v>
      </c>
      <c r="E15" s="975">
        <v>20</v>
      </c>
      <c r="F15" s="971">
        <f>E15/E24*100</f>
        <v>1.98019801980198</v>
      </c>
      <c r="G15" s="975">
        <v>76</v>
      </c>
      <c r="H15" s="971">
        <f>G15/G24*100</f>
        <v>3.2040472175379402</v>
      </c>
      <c r="I15" s="975">
        <v>249</v>
      </c>
      <c r="J15" s="971">
        <f>I15/I24*100</f>
        <v>2.9488394126006598</v>
      </c>
      <c r="K15" s="975">
        <v>20</v>
      </c>
      <c r="L15" s="971">
        <f>K15/K24*100</f>
        <v>1.9723865877711999</v>
      </c>
      <c r="M15" s="975">
        <v>68</v>
      </c>
      <c r="N15" s="971">
        <f>M15/M24*100</f>
        <v>6.5259117082533598</v>
      </c>
      <c r="O15" s="338">
        <f t="shared" si="0"/>
        <v>475</v>
      </c>
      <c r="P15" s="971">
        <f>O15/O24*100</f>
        <v>2.9408122833085701</v>
      </c>
      <c r="S15" s="1328"/>
      <c r="T15" s="379" t="s">
        <v>253</v>
      </c>
      <c r="U15" s="981">
        <v>279</v>
      </c>
      <c r="V15" s="981">
        <v>51</v>
      </c>
      <c r="W15" s="981">
        <v>54</v>
      </c>
      <c r="X15" s="981">
        <v>56</v>
      </c>
      <c r="Y15" s="981">
        <v>52</v>
      </c>
      <c r="Z15" s="981">
        <v>65</v>
      </c>
      <c r="AA15" s="981">
        <v>38</v>
      </c>
      <c r="AB15" s="981">
        <v>69</v>
      </c>
      <c r="AC15" s="981">
        <v>16</v>
      </c>
      <c r="AD15" s="981">
        <v>60</v>
      </c>
      <c r="AE15" s="981">
        <v>17</v>
      </c>
      <c r="AF15" s="981">
        <v>49</v>
      </c>
      <c r="AG15" s="981">
        <v>103</v>
      </c>
      <c r="AH15" s="981">
        <v>21</v>
      </c>
      <c r="AI15" s="981">
        <v>9</v>
      </c>
      <c r="AJ15" s="981">
        <v>9</v>
      </c>
      <c r="AK15" s="981">
        <v>29</v>
      </c>
      <c r="AL15" s="981">
        <v>12</v>
      </c>
      <c r="AM15" s="981">
        <v>25</v>
      </c>
      <c r="AN15" s="379">
        <v>1014</v>
      </c>
    </row>
    <row r="16" spans="1:40" ht="13.5" customHeight="1">
      <c r="A16" s="46">
        <v>12</v>
      </c>
      <c r="B16" s="47" t="s">
        <v>17</v>
      </c>
      <c r="C16" s="340">
        <v>69</v>
      </c>
      <c r="D16" s="973">
        <f>C16/C24*100</f>
        <v>3.0396475770925102</v>
      </c>
      <c r="E16" s="974">
        <v>54</v>
      </c>
      <c r="F16" s="973">
        <f>E16/E24*100</f>
        <v>5.3465346534653504</v>
      </c>
      <c r="G16" s="974">
        <v>79</v>
      </c>
      <c r="H16" s="973">
        <f>G16/G24*100</f>
        <v>3.33052276559865</v>
      </c>
      <c r="I16" s="974">
        <v>168</v>
      </c>
      <c r="J16" s="973">
        <f>I16/I24*100</f>
        <v>1.9895783988631</v>
      </c>
      <c r="K16" s="974">
        <v>26</v>
      </c>
      <c r="L16" s="973">
        <f>K16/K24*100</f>
        <v>2.5641025641025599</v>
      </c>
      <c r="M16" s="974">
        <v>47</v>
      </c>
      <c r="N16" s="973">
        <f>M16/M24*100</f>
        <v>4.5105566218810003</v>
      </c>
      <c r="O16" s="341">
        <f t="shared" si="0"/>
        <v>443</v>
      </c>
      <c r="P16" s="973">
        <f>O16/O24*100</f>
        <v>2.7426944031698901</v>
      </c>
      <c r="S16" s="1329" t="s">
        <v>204</v>
      </c>
      <c r="T16" s="379" t="s">
        <v>251</v>
      </c>
      <c r="U16" s="981">
        <v>630</v>
      </c>
      <c r="V16" s="981">
        <v>227</v>
      </c>
      <c r="W16" s="981">
        <v>378</v>
      </c>
      <c r="X16" s="981">
        <v>491</v>
      </c>
      <c r="Y16" s="981">
        <v>363</v>
      </c>
      <c r="Z16" s="981">
        <v>445</v>
      </c>
      <c r="AA16" s="981">
        <v>340</v>
      </c>
      <c r="AB16" s="981">
        <v>238</v>
      </c>
      <c r="AC16" s="981">
        <v>27</v>
      </c>
      <c r="AD16" s="981">
        <v>175</v>
      </c>
      <c r="AE16" s="981">
        <v>138</v>
      </c>
      <c r="AF16" s="981">
        <v>98</v>
      </c>
      <c r="AG16" s="983">
        <v>1072</v>
      </c>
      <c r="AH16" s="981">
        <v>129</v>
      </c>
      <c r="AI16" s="981">
        <v>103</v>
      </c>
      <c r="AJ16" s="981">
        <v>205</v>
      </c>
      <c r="AK16" s="981">
        <v>234</v>
      </c>
      <c r="AL16" s="981">
        <v>244</v>
      </c>
      <c r="AM16" s="981">
        <v>128</v>
      </c>
      <c r="AN16" s="379">
        <v>5665</v>
      </c>
    </row>
    <row r="17" spans="1:40" ht="13.5" customHeight="1">
      <c r="A17" s="51">
        <v>13</v>
      </c>
      <c r="B17" s="52" t="s">
        <v>18</v>
      </c>
      <c r="C17" s="343">
        <v>171</v>
      </c>
      <c r="D17" s="971">
        <f>C17/C24*100</f>
        <v>7.5330396475770902</v>
      </c>
      <c r="E17" s="975">
        <v>100</v>
      </c>
      <c r="F17" s="971">
        <f>E17/E24*100</f>
        <v>9.9009900990098991</v>
      </c>
      <c r="G17" s="975">
        <v>355</v>
      </c>
      <c r="H17" s="971">
        <f>G17/G24*100</f>
        <v>14.9662731871838</v>
      </c>
      <c r="I17" s="975">
        <v>1338</v>
      </c>
      <c r="J17" s="971">
        <f>I17/I24*100</f>
        <v>15.8455708195168</v>
      </c>
      <c r="K17" s="975">
        <v>76</v>
      </c>
      <c r="L17" s="971">
        <f>K17/K24*100</f>
        <v>7.4950690335305703</v>
      </c>
      <c r="M17" s="975">
        <v>139</v>
      </c>
      <c r="N17" s="971">
        <f>M17/M24*100</f>
        <v>13.339731285988501</v>
      </c>
      <c r="O17" s="338">
        <f t="shared" si="0"/>
        <v>2179</v>
      </c>
      <c r="P17" s="971">
        <f>O17/O24*100</f>
        <v>13.4905894006934</v>
      </c>
      <c r="S17" s="1329"/>
      <c r="T17" s="379" t="s">
        <v>252</v>
      </c>
      <c r="U17" s="981">
        <v>383</v>
      </c>
      <c r="V17" s="981">
        <v>122</v>
      </c>
      <c r="W17" s="981">
        <v>193</v>
      </c>
      <c r="X17" s="981">
        <v>252</v>
      </c>
      <c r="Y17" s="981">
        <v>179</v>
      </c>
      <c r="Z17" s="981">
        <v>214</v>
      </c>
      <c r="AA17" s="981">
        <v>167</v>
      </c>
      <c r="AB17" s="981">
        <v>126</v>
      </c>
      <c r="AC17" s="981">
        <v>11</v>
      </c>
      <c r="AD17" s="981">
        <v>96</v>
      </c>
      <c r="AE17" s="981">
        <v>76</v>
      </c>
      <c r="AF17" s="981">
        <v>63</v>
      </c>
      <c r="AG17" s="981">
        <v>516</v>
      </c>
      <c r="AH17" s="981">
        <v>69</v>
      </c>
      <c r="AI17" s="981">
        <v>56</v>
      </c>
      <c r="AJ17" s="981">
        <v>90</v>
      </c>
      <c r="AK17" s="981">
        <v>134</v>
      </c>
      <c r="AL17" s="981">
        <v>148</v>
      </c>
      <c r="AM17" s="981">
        <v>78</v>
      </c>
      <c r="AN17" s="379">
        <v>2973</v>
      </c>
    </row>
    <row r="18" spans="1:40" ht="13.5" customHeight="1">
      <c r="A18" s="46">
        <v>14</v>
      </c>
      <c r="B18" s="47" t="s">
        <v>19</v>
      </c>
      <c r="C18" s="340">
        <v>35</v>
      </c>
      <c r="D18" s="973">
        <f>C18/C24*100</f>
        <v>1.5418502202643201</v>
      </c>
      <c r="E18" s="974">
        <v>23</v>
      </c>
      <c r="F18" s="973">
        <f>E18/E24*100</f>
        <v>2.2772277227722801</v>
      </c>
      <c r="G18" s="974">
        <v>42</v>
      </c>
      <c r="H18" s="973">
        <f>G18/G24*100</f>
        <v>1.7706576728499199</v>
      </c>
      <c r="I18" s="974">
        <v>194</v>
      </c>
      <c r="J18" s="973">
        <f>I18/I24*100</f>
        <v>2.2974893415442899</v>
      </c>
      <c r="K18" s="974">
        <v>11</v>
      </c>
      <c r="L18" s="973">
        <f>K18/K24*100</f>
        <v>1.0848126232741599</v>
      </c>
      <c r="M18" s="974">
        <v>11</v>
      </c>
      <c r="N18" s="973">
        <f>M18/M24*100</f>
        <v>1.0556621880998101</v>
      </c>
      <c r="O18" s="341">
        <f t="shared" si="0"/>
        <v>316</v>
      </c>
      <c r="P18" s="973">
        <f>O18/O24*100</f>
        <v>1.95641406636949</v>
      </c>
      <c r="S18" s="1329"/>
      <c r="T18" s="379" t="s">
        <v>253</v>
      </c>
      <c r="U18" s="983">
        <v>1013</v>
      </c>
      <c r="V18" s="981">
        <v>349</v>
      </c>
      <c r="W18" s="981">
        <v>571</v>
      </c>
      <c r="X18" s="981">
        <v>743</v>
      </c>
      <c r="Y18" s="981">
        <v>542</v>
      </c>
      <c r="Z18" s="981">
        <v>659</v>
      </c>
      <c r="AA18" s="981">
        <v>507</v>
      </c>
      <c r="AB18" s="981">
        <v>364</v>
      </c>
      <c r="AC18" s="981">
        <v>38</v>
      </c>
      <c r="AD18" s="981">
        <v>271</v>
      </c>
      <c r="AE18" s="981">
        <v>214</v>
      </c>
      <c r="AF18" s="981">
        <v>161</v>
      </c>
      <c r="AG18" s="983">
        <v>1588</v>
      </c>
      <c r="AH18" s="981">
        <v>198</v>
      </c>
      <c r="AI18" s="981">
        <v>159</v>
      </c>
      <c r="AJ18" s="981">
        <v>295</v>
      </c>
      <c r="AK18" s="981">
        <v>368</v>
      </c>
      <c r="AL18" s="981">
        <v>392</v>
      </c>
      <c r="AM18" s="981">
        <v>206</v>
      </c>
      <c r="AN18" s="379">
        <v>8638</v>
      </c>
    </row>
    <row r="19" spans="1:40" ht="13.5" customHeight="1">
      <c r="A19" s="51">
        <v>15</v>
      </c>
      <c r="B19" s="52" t="s">
        <v>20</v>
      </c>
      <c r="C19" s="343">
        <v>49</v>
      </c>
      <c r="D19" s="971">
        <f>C19/C24*100</f>
        <v>2.15859030837004</v>
      </c>
      <c r="E19" s="975">
        <v>11</v>
      </c>
      <c r="F19" s="971">
        <f>E19/E24*100</f>
        <v>1.0891089108910901</v>
      </c>
      <c r="G19" s="975">
        <v>83</v>
      </c>
      <c r="H19" s="971">
        <f>G19/G24*100</f>
        <v>3.4991568296795901</v>
      </c>
      <c r="I19" s="975">
        <v>164</v>
      </c>
      <c r="J19" s="971">
        <f>I19/I24*100</f>
        <v>1.9422074846044499</v>
      </c>
      <c r="K19" s="975">
        <v>33</v>
      </c>
      <c r="L19" s="971">
        <f>K19/K24*100</f>
        <v>3.2544378698224898</v>
      </c>
      <c r="M19" s="975">
        <v>59</v>
      </c>
      <c r="N19" s="971">
        <f>M19/M24*100</f>
        <v>5.66218809980806</v>
      </c>
      <c r="O19" s="338">
        <f t="shared" si="0"/>
        <v>399</v>
      </c>
      <c r="P19" s="971">
        <f>O19/O24*100</f>
        <v>2.4702823179791999</v>
      </c>
      <c r="S19" s="1328" t="s">
        <v>254</v>
      </c>
      <c r="T19" s="379" t="s">
        <v>251</v>
      </c>
      <c r="U19" s="981">
        <v>186</v>
      </c>
      <c r="V19" s="981">
        <v>54</v>
      </c>
      <c r="W19" s="981">
        <v>73</v>
      </c>
      <c r="X19" s="981">
        <v>113</v>
      </c>
      <c r="Y19" s="981">
        <v>78</v>
      </c>
      <c r="Z19" s="981">
        <v>57</v>
      </c>
      <c r="AA19" s="981">
        <v>61</v>
      </c>
      <c r="AB19" s="981">
        <v>62</v>
      </c>
      <c r="AC19" s="981">
        <v>10</v>
      </c>
      <c r="AD19" s="981">
        <v>96</v>
      </c>
      <c r="AE19" s="981">
        <v>36</v>
      </c>
      <c r="AF19" s="981">
        <v>40</v>
      </c>
      <c r="AG19" s="981">
        <v>209</v>
      </c>
      <c r="AH19" s="981">
        <v>19</v>
      </c>
      <c r="AI19" s="981">
        <v>43</v>
      </c>
      <c r="AJ19" s="981">
        <v>30</v>
      </c>
      <c r="AK19" s="981">
        <v>16</v>
      </c>
      <c r="AL19" s="981">
        <v>23</v>
      </c>
      <c r="AM19" s="981">
        <v>22</v>
      </c>
      <c r="AN19" s="379">
        <v>1228</v>
      </c>
    </row>
    <row r="20" spans="1:40" ht="13.5" customHeight="1">
      <c r="A20" s="46">
        <v>16</v>
      </c>
      <c r="B20" s="47" t="s">
        <v>21</v>
      </c>
      <c r="C20" s="340">
        <v>30</v>
      </c>
      <c r="D20" s="973">
        <f>C20/C24*100</f>
        <v>1.3215859030837001</v>
      </c>
      <c r="E20" s="974">
        <v>8</v>
      </c>
      <c r="F20" s="973">
        <f>E20/E24*100</f>
        <v>0.79207920792079201</v>
      </c>
      <c r="G20" s="974">
        <v>40</v>
      </c>
      <c r="H20" s="973">
        <f>G20/G24*100</f>
        <v>1.6863406408094399</v>
      </c>
      <c r="I20" s="974">
        <v>278</v>
      </c>
      <c r="J20" s="973">
        <f>I20/I24*100</f>
        <v>3.2922785409758402</v>
      </c>
      <c r="K20" s="974">
        <v>7</v>
      </c>
      <c r="L20" s="973">
        <f>K20/K24*100</f>
        <v>0.69033530571992097</v>
      </c>
      <c r="M20" s="974">
        <v>11</v>
      </c>
      <c r="N20" s="973">
        <f>M20/M24*100</f>
        <v>1.0556621880998101</v>
      </c>
      <c r="O20" s="341">
        <f t="shared" si="0"/>
        <v>374</v>
      </c>
      <c r="P20" s="973">
        <f>O20/O24*100</f>
        <v>2.3155027241208499</v>
      </c>
      <c r="S20" s="1328"/>
      <c r="T20" s="379" t="s">
        <v>252</v>
      </c>
      <c r="U20" s="981">
        <v>173</v>
      </c>
      <c r="V20" s="981">
        <v>41</v>
      </c>
      <c r="W20" s="981">
        <v>56</v>
      </c>
      <c r="X20" s="981">
        <v>104</v>
      </c>
      <c r="Y20" s="981">
        <v>50</v>
      </c>
      <c r="Z20" s="981">
        <v>67</v>
      </c>
      <c r="AA20" s="981">
        <v>50</v>
      </c>
      <c r="AB20" s="981">
        <v>72</v>
      </c>
      <c r="AC20" s="981">
        <v>12</v>
      </c>
      <c r="AD20" s="981">
        <v>105</v>
      </c>
      <c r="AE20" s="981">
        <v>31</v>
      </c>
      <c r="AF20" s="981">
        <v>36</v>
      </c>
      <c r="AG20" s="981">
        <v>156</v>
      </c>
      <c r="AH20" s="981">
        <v>24</v>
      </c>
      <c r="AI20" s="981">
        <v>38</v>
      </c>
      <c r="AJ20" s="981">
        <v>14</v>
      </c>
      <c r="AK20" s="981">
        <v>17</v>
      </c>
      <c r="AL20" s="981">
        <v>30</v>
      </c>
      <c r="AM20" s="981">
        <v>26</v>
      </c>
      <c r="AN20" s="379">
        <v>1102</v>
      </c>
    </row>
    <row r="21" spans="1:40" ht="13.5" customHeight="1">
      <c r="A21" s="51">
        <v>17</v>
      </c>
      <c r="B21" s="52" t="s">
        <v>22</v>
      </c>
      <c r="C21" s="343">
        <v>31</v>
      </c>
      <c r="D21" s="971">
        <f>C21/C24*100</f>
        <v>1.36563876651982</v>
      </c>
      <c r="E21" s="975">
        <v>28</v>
      </c>
      <c r="F21" s="971">
        <f>E21/E24*100</f>
        <v>2.7722772277227699</v>
      </c>
      <c r="G21" s="975">
        <v>36</v>
      </c>
      <c r="H21" s="971">
        <f>G21/G24*100</f>
        <v>1.5177065767285001</v>
      </c>
      <c r="I21" s="975">
        <v>351</v>
      </c>
      <c r="J21" s="971">
        <f>I21/I24*100</f>
        <v>4.1567977261961202</v>
      </c>
      <c r="K21" s="975">
        <v>14</v>
      </c>
      <c r="L21" s="971">
        <f>K21/K24*100</f>
        <v>1.3806706114398399</v>
      </c>
      <c r="M21" s="975">
        <v>21</v>
      </c>
      <c r="N21" s="971">
        <f>M21/M24*100</f>
        <v>2.0153550863723599</v>
      </c>
      <c r="O21" s="338">
        <f t="shared" si="0"/>
        <v>481</v>
      </c>
      <c r="P21" s="971">
        <f>O21/O24*100</f>
        <v>2.9779593858345699</v>
      </c>
      <c r="S21" s="1328"/>
      <c r="T21" s="379" t="s">
        <v>253</v>
      </c>
      <c r="U21" s="981">
        <v>359</v>
      </c>
      <c r="V21" s="981">
        <v>95</v>
      </c>
      <c r="W21" s="981">
        <v>129</v>
      </c>
      <c r="X21" s="981">
        <v>217</v>
      </c>
      <c r="Y21" s="981">
        <v>128</v>
      </c>
      <c r="Z21" s="981">
        <v>124</v>
      </c>
      <c r="AA21" s="981">
        <v>111</v>
      </c>
      <c r="AB21" s="981">
        <v>134</v>
      </c>
      <c r="AC21" s="981">
        <v>22</v>
      </c>
      <c r="AD21" s="981">
        <v>201</v>
      </c>
      <c r="AE21" s="981">
        <v>67</v>
      </c>
      <c r="AF21" s="981">
        <v>76</v>
      </c>
      <c r="AG21" s="981">
        <v>365</v>
      </c>
      <c r="AH21" s="981">
        <v>43</v>
      </c>
      <c r="AI21" s="981">
        <v>81</v>
      </c>
      <c r="AJ21" s="981">
        <v>44</v>
      </c>
      <c r="AK21" s="981">
        <v>33</v>
      </c>
      <c r="AL21" s="981">
        <v>53</v>
      </c>
      <c r="AM21" s="981">
        <v>48</v>
      </c>
      <c r="AN21" s="379">
        <v>2330</v>
      </c>
    </row>
    <row r="22" spans="1:40" ht="13.5" customHeight="1">
      <c r="A22" s="46">
        <v>18</v>
      </c>
      <c r="B22" s="47" t="s">
        <v>23</v>
      </c>
      <c r="C22" s="340">
        <v>27</v>
      </c>
      <c r="D22" s="973">
        <f>C22/C24*100</f>
        <v>1.1894273127753301</v>
      </c>
      <c r="E22" s="974">
        <v>11</v>
      </c>
      <c r="F22" s="973">
        <f>E22/E24*100</f>
        <v>1.0891089108910901</v>
      </c>
      <c r="G22" s="974">
        <v>51</v>
      </c>
      <c r="H22" s="973">
        <f>G22/G24*100</f>
        <v>2.1500843170320398</v>
      </c>
      <c r="I22" s="974">
        <v>381</v>
      </c>
      <c r="J22" s="973">
        <f>I22/I24*100</f>
        <v>4.5120795831359501</v>
      </c>
      <c r="K22" s="974">
        <v>7</v>
      </c>
      <c r="L22" s="973">
        <f>K22/K24*100</f>
        <v>0.69033530571992097</v>
      </c>
      <c r="M22" s="974">
        <v>5</v>
      </c>
      <c r="N22" s="973">
        <f>M22/M24*100</f>
        <v>0.479846449136276</v>
      </c>
      <c r="O22" s="341">
        <f t="shared" si="0"/>
        <v>482</v>
      </c>
      <c r="P22" s="973">
        <f>O22/O24*100</f>
        <v>2.9841505695889099</v>
      </c>
      <c r="S22" s="1328" t="s">
        <v>206</v>
      </c>
      <c r="T22" s="379" t="s">
        <v>251</v>
      </c>
      <c r="U22" s="981">
        <v>45</v>
      </c>
      <c r="V22" s="981">
        <v>11</v>
      </c>
      <c r="W22" s="981">
        <v>31</v>
      </c>
      <c r="X22" s="981">
        <v>19</v>
      </c>
      <c r="Y22" s="981">
        <v>49</v>
      </c>
      <c r="Z22" s="981">
        <v>14</v>
      </c>
      <c r="AA22" s="981">
        <v>30</v>
      </c>
      <c r="AB22" s="981">
        <v>12</v>
      </c>
      <c r="AC22" s="981">
        <v>17</v>
      </c>
      <c r="AD22" s="981">
        <v>68</v>
      </c>
      <c r="AE22" s="981">
        <v>30</v>
      </c>
      <c r="AF22" s="981">
        <v>20</v>
      </c>
      <c r="AG22" s="981">
        <v>77</v>
      </c>
      <c r="AH22" s="981">
        <v>5</v>
      </c>
      <c r="AI22" s="981">
        <v>36</v>
      </c>
      <c r="AJ22" s="981">
        <v>7</v>
      </c>
      <c r="AK22" s="981">
        <v>10</v>
      </c>
      <c r="AL22" s="981">
        <v>4</v>
      </c>
      <c r="AM22" s="981">
        <v>21</v>
      </c>
      <c r="AN22" s="379">
        <v>506</v>
      </c>
    </row>
    <row r="23" spans="1:40" ht="13.5" customHeight="1">
      <c r="A23" s="54">
        <v>19</v>
      </c>
      <c r="B23" s="55" t="s">
        <v>24</v>
      </c>
      <c r="C23" s="344">
        <v>56</v>
      </c>
      <c r="D23" s="976">
        <f>C23/C24*100</f>
        <v>2.4669603524229098</v>
      </c>
      <c r="E23" s="977">
        <v>29</v>
      </c>
      <c r="F23" s="976">
        <f>E23/E24*100</f>
        <v>2.8712871287128698</v>
      </c>
      <c r="G23" s="977">
        <v>57</v>
      </c>
      <c r="H23" s="976">
        <f>G23/G24*100</f>
        <v>2.4030354131534599</v>
      </c>
      <c r="I23" s="977">
        <v>236</v>
      </c>
      <c r="J23" s="976">
        <f>I23/I24*100</f>
        <v>2.7948839412600699</v>
      </c>
      <c r="K23" s="977">
        <v>26</v>
      </c>
      <c r="L23" s="976">
        <f>K23/K24*100</f>
        <v>2.5641025641025599</v>
      </c>
      <c r="M23" s="977">
        <v>47</v>
      </c>
      <c r="N23" s="976">
        <f>M23/M24*100</f>
        <v>4.5105566218810003</v>
      </c>
      <c r="O23" s="344">
        <f t="shared" si="0"/>
        <v>451</v>
      </c>
      <c r="P23" s="976">
        <f>O23/O24*100</f>
        <v>2.7922238732045601</v>
      </c>
      <c r="S23" s="1328"/>
      <c r="T23" s="379" t="s">
        <v>252</v>
      </c>
      <c r="U23" s="981">
        <v>36</v>
      </c>
      <c r="V23" s="981">
        <v>8</v>
      </c>
      <c r="W23" s="981">
        <v>23</v>
      </c>
      <c r="X23" s="981">
        <v>20</v>
      </c>
      <c r="Y23" s="981">
        <v>83</v>
      </c>
      <c r="Z23" s="981">
        <v>9</v>
      </c>
      <c r="AA23" s="981">
        <v>23</v>
      </c>
      <c r="AB23" s="981">
        <v>8</v>
      </c>
      <c r="AC23" s="981">
        <v>19</v>
      </c>
      <c r="AD23" s="981">
        <v>68</v>
      </c>
      <c r="AE23" s="981">
        <v>36</v>
      </c>
      <c r="AF23" s="981">
        <v>25</v>
      </c>
      <c r="AG23" s="981">
        <v>50</v>
      </c>
      <c r="AH23" s="981">
        <v>5</v>
      </c>
      <c r="AI23" s="981">
        <v>19</v>
      </c>
      <c r="AJ23" s="981">
        <v>3</v>
      </c>
      <c r="AK23" s="981">
        <v>7</v>
      </c>
      <c r="AL23" s="981">
        <v>1</v>
      </c>
      <c r="AM23" s="981">
        <v>24</v>
      </c>
      <c r="AN23" s="379">
        <v>467</v>
      </c>
    </row>
    <row r="24" spans="1:40" ht="13.5" customHeight="1">
      <c r="A24" s="59"/>
      <c r="B24" s="93" t="s">
        <v>25</v>
      </c>
      <c r="C24" s="844">
        <f>SUM(C5:C23)</f>
        <v>2270</v>
      </c>
      <c r="D24" s="259">
        <f t="shared" ref="D24:P24" si="1">SUM(D5:D23)</f>
        <v>100</v>
      </c>
      <c r="E24" s="844">
        <f t="shared" si="1"/>
        <v>1010</v>
      </c>
      <c r="F24" s="259">
        <f t="shared" si="1"/>
        <v>100</v>
      </c>
      <c r="G24" s="844">
        <f t="shared" si="1"/>
        <v>2372</v>
      </c>
      <c r="H24" s="259">
        <f t="shared" si="1"/>
        <v>100</v>
      </c>
      <c r="I24" s="844">
        <f t="shared" si="1"/>
        <v>8444</v>
      </c>
      <c r="J24" s="259">
        <f t="shared" si="1"/>
        <v>100</v>
      </c>
      <c r="K24" s="844">
        <f t="shared" si="1"/>
        <v>1014</v>
      </c>
      <c r="L24" s="259">
        <f t="shared" si="1"/>
        <v>100</v>
      </c>
      <c r="M24" s="844">
        <f t="shared" si="1"/>
        <v>1042</v>
      </c>
      <c r="N24" s="259">
        <f t="shared" si="1"/>
        <v>100</v>
      </c>
      <c r="O24" s="844">
        <f t="shared" si="1"/>
        <v>16152</v>
      </c>
      <c r="P24" s="259">
        <f t="shared" si="1"/>
        <v>100</v>
      </c>
      <c r="S24" s="1328"/>
      <c r="T24" s="379" t="s">
        <v>253</v>
      </c>
      <c r="U24" s="981">
        <v>81</v>
      </c>
      <c r="V24" s="981">
        <v>19</v>
      </c>
      <c r="W24" s="981">
        <v>54</v>
      </c>
      <c r="X24" s="981">
        <v>39</v>
      </c>
      <c r="Y24" s="981">
        <v>132</v>
      </c>
      <c r="Z24" s="981">
        <v>23</v>
      </c>
      <c r="AA24" s="981">
        <v>53</v>
      </c>
      <c r="AB24" s="981">
        <v>20</v>
      </c>
      <c r="AC24" s="981">
        <v>36</v>
      </c>
      <c r="AD24" s="981">
        <v>136</v>
      </c>
      <c r="AE24" s="981">
        <v>66</v>
      </c>
      <c r="AF24" s="981">
        <v>45</v>
      </c>
      <c r="AG24" s="981">
        <v>127</v>
      </c>
      <c r="AH24" s="981">
        <v>10</v>
      </c>
      <c r="AI24" s="981">
        <v>55</v>
      </c>
      <c r="AJ24" s="981">
        <v>10</v>
      </c>
      <c r="AK24" s="981">
        <v>17</v>
      </c>
      <c r="AL24" s="981">
        <v>5</v>
      </c>
      <c r="AM24" s="981">
        <v>45</v>
      </c>
      <c r="AN24" s="379">
        <v>973</v>
      </c>
    </row>
    <row r="25" spans="1:40" ht="6.75" customHeight="1">
      <c r="A25" s="978"/>
      <c r="B25" s="978"/>
      <c r="C25" s="188"/>
      <c r="D25" s="188"/>
      <c r="E25" s="188"/>
      <c r="F25" s="188"/>
      <c r="G25" s="188"/>
      <c r="H25" s="188"/>
      <c r="I25" s="188"/>
      <c r="J25" s="188"/>
      <c r="K25" s="188"/>
      <c r="L25" s="188"/>
      <c r="M25" s="188"/>
      <c r="N25" s="188"/>
      <c r="O25" s="188"/>
      <c r="P25" s="188"/>
    </row>
    <row r="26" spans="1:40" ht="10.5" customHeight="1">
      <c r="A26" s="36" t="s">
        <v>98</v>
      </c>
      <c r="B26" s="935"/>
      <c r="C26" s="979"/>
      <c r="D26" s="979"/>
      <c r="E26" s="188"/>
      <c r="F26" s="188"/>
      <c r="G26" s="188"/>
      <c r="H26" s="188"/>
      <c r="I26" s="188"/>
      <c r="J26" s="188"/>
      <c r="K26" s="188"/>
      <c r="L26" s="188"/>
      <c r="M26" s="188"/>
      <c r="N26" s="188"/>
      <c r="O26" s="188"/>
      <c r="P26" s="188"/>
    </row>
    <row r="29" spans="1:40">
      <c r="S29" s="980"/>
      <c r="T29" s="982"/>
      <c r="U29" s="1328" t="s">
        <v>250</v>
      </c>
      <c r="V29" s="1328"/>
      <c r="W29" s="1328"/>
      <c r="X29" s="1328" t="s">
        <v>205</v>
      </c>
      <c r="Y29" s="1328"/>
      <c r="Z29" s="1328"/>
      <c r="AA29" s="1328" t="s">
        <v>202</v>
      </c>
      <c r="AB29" s="1328"/>
      <c r="AC29" s="1328"/>
      <c r="AD29" s="1329" t="s">
        <v>204</v>
      </c>
      <c r="AE29" s="1329"/>
      <c r="AF29" s="1329"/>
      <c r="AG29" s="1328" t="s">
        <v>254</v>
      </c>
      <c r="AH29" s="1328"/>
      <c r="AI29" s="1328"/>
      <c r="AJ29" s="1328" t="s">
        <v>206</v>
      </c>
      <c r="AK29" s="1328"/>
      <c r="AL29" s="1328"/>
    </row>
    <row r="30" spans="1:40">
      <c r="S30" s="379" t="s">
        <v>228</v>
      </c>
      <c r="T30" s="379" t="s">
        <v>229</v>
      </c>
      <c r="U30" s="379" t="s">
        <v>251</v>
      </c>
      <c r="V30" s="379" t="s">
        <v>252</v>
      </c>
      <c r="W30" s="379" t="s">
        <v>253</v>
      </c>
      <c r="X30" s="379" t="s">
        <v>251</v>
      </c>
      <c r="Y30" s="379" t="s">
        <v>252</v>
      </c>
      <c r="Z30" s="379" t="s">
        <v>253</v>
      </c>
      <c r="AA30" s="379" t="s">
        <v>251</v>
      </c>
      <c r="AB30" s="379" t="s">
        <v>252</v>
      </c>
      <c r="AC30" s="379" t="s">
        <v>253</v>
      </c>
      <c r="AD30" s="379" t="s">
        <v>251</v>
      </c>
      <c r="AE30" s="379" t="s">
        <v>252</v>
      </c>
      <c r="AF30" s="379" t="s">
        <v>253</v>
      </c>
      <c r="AG30" s="379" t="s">
        <v>251</v>
      </c>
      <c r="AH30" s="379" t="s">
        <v>252</v>
      </c>
      <c r="AI30" s="379" t="s">
        <v>253</v>
      </c>
      <c r="AJ30" s="379" t="s">
        <v>251</v>
      </c>
      <c r="AK30" s="379" t="s">
        <v>252</v>
      </c>
      <c r="AL30" s="379" t="s">
        <v>253</v>
      </c>
    </row>
    <row r="31" spans="1:40">
      <c r="S31" s="981">
        <v>1</v>
      </c>
      <c r="T31" s="982" t="s">
        <v>230</v>
      </c>
      <c r="U31" s="981">
        <v>362</v>
      </c>
      <c r="V31" s="981">
        <v>334</v>
      </c>
      <c r="W31" s="981">
        <v>696</v>
      </c>
      <c r="X31" s="981">
        <v>199</v>
      </c>
      <c r="Y31" s="981">
        <v>145</v>
      </c>
      <c r="Z31" s="981">
        <v>344</v>
      </c>
      <c r="AA31" s="981">
        <v>135</v>
      </c>
      <c r="AB31" s="981">
        <v>144</v>
      </c>
      <c r="AC31" s="981">
        <v>279</v>
      </c>
      <c r="AD31" s="981">
        <v>630</v>
      </c>
      <c r="AE31" s="981">
        <v>383</v>
      </c>
      <c r="AF31" s="983">
        <v>1013</v>
      </c>
      <c r="AG31" s="981">
        <v>186</v>
      </c>
      <c r="AH31" s="981">
        <v>173</v>
      </c>
      <c r="AI31" s="981">
        <v>359</v>
      </c>
      <c r="AJ31" s="981">
        <v>45</v>
      </c>
      <c r="AK31" s="981">
        <v>36</v>
      </c>
      <c r="AL31" s="981">
        <v>81</v>
      </c>
    </row>
    <row r="32" spans="1:40">
      <c r="S32" s="981">
        <v>2</v>
      </c>
      <c r="T32" s="982" t="s">
        <v>231</v>
      </c>
      <c r="U32" s="981">
        <v>38</v>
      </c>
      <c r="V32" s="981">
        <v>30</v>
      </c>
      <c r="W32" s="981">
        <v>68</v>
      </c>
      <c r="X32" s="981">
        <v>23</v>
      </c>
      <c r="Y32" s="981">
        <v>17</v>
      </c>
      <c r="Z32" s="981">
        <v>40</v>
      </c>
      <c r="AA32" s="981">
        <v>32</v>
      </c>
      <c r="AB32" s="981">
        <v>19</v>
      </c>
      <c r="AC32" s="981">
        <v>51</v>
      </c>
      <c r="AD32" s="981">
        <v>227</v>
      </c>
      <c r="AE32" s="981">
        <v>122</v>
      </c>
      <c r="AF32" s="981">
        <v>349</v>
      </c>
      <c r="AG32" s="981">
        <v>54</v>
      </c>
      <c r="AH32" s="981">
        <v>41</v>
      </c>
      <c r="AI32" s="981">
        <v>95</v>
      </c>
      <c r="AJ32" s="981">
        <v>11</v>
      </c>
      <c r="AK32" s="981">
        <v>8</v>
      </c>
      <c r="AL32" s="981">
        <v>19</v>
      </c>
    </row>
    <row r="33" spans="19:38">
      <c r="S33" s="981">
        <v>3</v>
      </c>
      <c r="T33" s="982" t="s">
        <v>232</v>
      </c>
      <c r="U33" s="981">
        <v>54</v>
      </c>
      <c r="V33" s="981">
        <v>26</v>
      </c>
      <c r="W33" s="981">
        <v>80</v>
      </c>
      <c r="X33" s="981">
        <v>11</v>
      </c>
      <c r="Y33" s="981">
        <v>13</v>
      </c>
      <c r="Z33" s="981">
        <v>24</v>
      </c>
      <c r="AA33" s="981">
        <v>39</v>
      </c>
      <c r="AB33" s="981">
        <v>15</v>
      </c>
      <c r="AC33" s="981">
        <v>54</v>
      </c>
      <c r="AD33" s="981">
        <v>378</v>
      </c>
      <c r="AE33" s="981">
        <v>193</v>
      </c>
      <c r="AF33" s="981">
        <v>571</v>
      </c>
      <c r="AG33" s="981">
        <v>73</v>
      </c>
      <c r="AH33" s="981">
        <v>56</v>
      </c>
      <c r="AI33" s="981">
        <v>129</v>
      </c>
      <c r="AJ33" s="981">
        <v>31</v>
      </c>
      <c r="AK33" s="981">
        <v>23</v>
      </c>
      <c r="AL33" s="981">
        <v>54</v>
      </c>
    </row>
    <row r="34" spans="19:38">
      <c r="S34" s="981">
        <v>4</v>
      </c>
      <c r="T34" s="982" t="s">
        <v>233</v>
      </c>
      <c r="U34" s="981">
        <v>143</v>
      </c>
      <c r="V34" s="981">
        <v>94</v>
      </c>
      <c r="W34" s="981">
        <v>237</v>
      </c>
      <c r="X34" s="981">
        <v>50</v>
      </c>
      <c r="Y34" s="981">
        <v>28</v>
      </c>
      <c r="Z34" s="981">
        <v>78</v>
      </c>
      <c r="AA34" s="981">
        <v>22</v>
      </c>
      <c r="AB34" s="981">
        <v>34</v>
      </c>
      <c r="AC34" s="981">
        <v>56</v>
      </c>
      <c r="AD34" s="981">
        <v>491</v>
      </c>
      <c r="AE34" s="981">
        <v>252</v>
      </c>
      <c r="AF34" s="981">
        <v>743</v>
      </c>
      <c r="AG34" s="981">
        <v>113</v>
      </c>
      <c r="AH34" s="981">
        <v>104</v>
      </c>
      <c r="AI34" s="981">
        <v>217</v>
      </c>
      <c r="AJ34" s="981">
        <v>19</v>
      </c>
      <c r="AK34" s="981">
        <v>20</v>
      </c>
      <c r="AL34" s="981">
        <v>39</v>
      </c>
    </row>
    <row r="35" spans="19:38">
      <c r="S35" s="981">
        <v>5</v>
      </c>
      <c r="T35" s="982" t="s">
        <v>234</v>
      </c>
      <c r="U35" s="981">
        <v>60</v>
      </c>
      <c r="V35" s="981">
        <v>52</v>
      </c>
      <c r="W35" s="981">
        <v>112</v>
      </c>
      <c r="X35" s="981">
        <v>36</v>
      </c>
      <c r="Y35" s="981">
        <v>28</v>
      </c>
      <c r="Z35" s="981">
        <v>64</v>
      </c>
      <c r="AA35" s="981">
        <v>31</v>
      </c>
      <c r="AB35" s="981">
        <v>21</v>
      </c>
      <c r="AC35" s="981">
        <v>52</v>
      </c>
      <c r="AD35" s="981">
        <v>363</v>
      </c>
      <c r="AE35" s="981">
        <v>179</v>
      </c>
      <c r="AF35" s="981">
        <v>542</v>
      </c>
      <c r="AG35" s="981">
        <v>78</v>
      </c>
      <c r="AH35" s="981">
        <v>50</v>
      </c>
      <c r="AI35" s="981">
        <v>128</v>
      </c>
      <c r="AJ35" s="981">
        <v>49</v>
      </c>
      <c r="AK35" s="981">
        <v>83</v>
      </c>
      <c r="AL35" s="981">
        <v>132</v>
      </c>
    </row>
    <row r="36" spans="19:38">
      <c r="S36" s="981">
        <v>6</v>
      </c>
      <c r="T36" s="982" t="s">
        <v>235</v>
      </c>
      <c r="U36" s="981">
        <v>66</v>
      </c>
      <c r="V36" s="981">
        <v>57</v>
      </c>
      <c r="W36" s="981">
        <v>123</v>
      </c>
      <c r="X36" s="981">
        <v>20</v>
      </c>
      <c r="Y36" s="981">
        <v>12</v>
      </c>
      <c r="Z36" s="981">
        <v>32</v>
      </c>
      <c r="AA36" s="981">
        <v>38</v>
      </c>
      <c r="AB36" s="981">
        <v>27</v>
      </c>
      <c r="AC36" s="981">
        <v>65</v>
      </c>
      <c r="AD36" s="981">
        <v>445</v>
      </c>
      <c r="AE36" s="981">
        <v>214</v>
      </c>
      <c r="AF36" s="981">
        <v>659</v>
      </c>
      <c r="AG36" s="981">
        <v>57</v>
      </c>
      <c r="AH36" s="981">
        <v>67</v>
      </c>
      <c r="AI36" s="981">
        <v>124</v>
      </c>
      <c r="AJ36" s="981">
        <v>14</v>
      </c>
      <c r="AK36" s="981">
        <v>9</v>
      </c>
      <c r="AL36" s="981">
        <v>23</v>
      </c>
    </row>
    <row r="37" spans="19:38">
      <c r="S37" s="981">
        <v>7</v>
      </c>
      <c r="T37" s="982" t="s">
        <v>236</v>
      </c>
      <c r="U37" s="981">
        <v>43</v>
      </c>
      <c r="V37" s="981">
        <v>38</v>
      </c>
      <c r="W37" s="981">
        <v>81</v>
      </c>
      <c r="X37" s="981">
        <v>8</v>
      </c>
      <c r="Y37" s="981">
        <v>1</v>
      </c>
      <c r="Z37" s="981">
        <v>9</v>
      </c>
      <c r="AA37" s="981">
        <v>21</v>
      </c>
      <c r="AB37" s="981">
        <v>17</v>
      </c>
      <c r="AC37" s="981">
        <v>38</v>
      </c>
      <c r="AD37" s="981">
        <v>340</v>
      </c>
      <c r="AE37" s="981">
        <v>167</v>
      </c>
      <c r="AF37" s="981">
        <v>507</v>
      </c>
      <c r="AG37" s="981">
        <v>61</v>
      </c>
      <c r="AH37" s="981">
        <v>50</v>
      </c>
      <c r="AI37" s="981">
        <v>111</v>
      </c>
      <c r="AJ37" s="981">
        <v>30</v>
      </c>
      <c r="AK37" s="981">
        <v>23</v>
      </c>
      <c r="AL37" s="981">
        <v>53</v>
      </c>
    </row>
    <row r="38" spans="19:38">
      <c r="S38" s="981">
        <v>8</v>
      </c>
      <c r="T38" s="982" t="s">
        <v>237</v>
      </c>
      <c r="U38" s="981">
        <v>53</v>
      </c>
      <c r="V38" s="981">
        <v>40</v>
      </c>
      <c r="W38" s="981">
        <v>93</v>
      </c>
      <c r="X38" s="981">
        <v>20</v>
      </c>
      <c r="Y38" s="981">
        <v>22</v>
      </c>
      <c r="Z38" s="981">
        <v>42</v>
      </c>
      <c r="AA38" s="981">
        <v>45</v>
      </c>
      <c r="AB38" s="981">
        <v>24</v>
      </c>
      <c r="AC38" s="981">
        <v>69</v>
      </c>
      <c r="AD38" s="981">
        <v>238</v>
      </c>
      <c r="AE38" s="981">
        <v>126</v>
      </c>
      <c r="AF38" s="981">
        <v>364</v>
      </c>
      <c r="AG38" s="981">
        <v>62</v>
      </c>
      <c r="AH38" s="981">
        <v>72</v>
      </c>
      <c r="AI38" s="981">
        <v>134</v>
      </c>
      <c r="AJ38" s="981">
        <v>12</v>
      </c>
      <c r="AK38" s="981">
        <v>8</v>
      </c>
      <c r="AL38" s="981">
        <v>20</v>
      </c>
    </row>
    <row r="39" spans="19:38">
      <c r="S39" s="981">
        <v>9</v>
      </c>
      <c r="T39" s="982" t="s">
        <v>238</v>
      </c>
      <c r="U39" s="981">
        <v>13</v>
      </c>
      <c r="V39" s="981">
        <v>5</v>
      </c>
      <c r="W39" s="981">
        <v>18</v>
      </c>
      <c r="X39" s="981">
        <v>3</v>
      </c>
      <c r="Y39" s="981">
        <v>3</v>
      </c>
      <c r="Z39" s="981">
        <v>6</v>
      </c>
      <c r="AA39" s="981">
        <v>9</v>
      </c>
      <c r="AB39" s="981">
        <v>7</v>
      </c>
      <c r="AC39" s="981">
        <v>16</v>
      </c>
      <c r="AD39" s="981">
        <v>27</v>
      </c>
      <c r="AE39" s="981">
        <v>11</v>
      </c>
      <c r="AF39" s="981">
        <v>38</v>
      </c>
      <c r="AG39" s="981">
        <v>10</v>
      </c>
      <c r="AH39" s="981">
        <v>12</v>
      </c>
      <c r="AI39" s="981">
        <v>22</v>
      </c>
      <c r="AJ39" s="981">
        <v>17</v>
      </c>
      <c r="AK39" s="981">
        <v>19</v>
      </c>
      <c r="AL39" s="981">
        <v>36</v>
      </c>
    </row>
    <row r="40" spans="19:38">
      <c r="S40" s="981">
        <v>10</v>
      </c>
      <c r="T40" s="982" t="s">
        <v>239</v>
      </c>
      <c r="U40" s="981">
        <v>117</v>
      </c>
      <c r="V40" s="981">
        <v>89</v>
      </c>
      <c r="W40" s="981">
        <v>206</v>
      </c>
      <c r="X40" s="981">
        <v>45</v>
      </c>
      <c r="Y40" s="981">
        <v>31</v>
      </c>
      <c r="Z40" s="981">
        <v>76</v>
      </c>
      <c r="AA40" s="981">
        <v>35</v>
      </c>
      <c r="AB40" s="981">
        <v>25</v>
      </c>
      <c r="AC40" s="981">
        <v>60</v>
      </c>
      <c r="AD40" s="981">
        <v>175</v>
      </c>
      <c r="AE40" s="981">
        <v>96</v>
      </c>
      <c r="AF40" s="981">
        <v>271</v>
      </c>
      <c r="AG40" s="981">
        <v>96</v>
      </c>
      <c r="AH40" s="981">
        <v>105</v>
      </c>
      <c r="AI40" s="981">
        <v>201</v>
      </c>
      <c r="AJ40" s="981">
        <v>68</v>
      </c>
      <c r="AK40" s="981">
        <v>68</v>
      </c>
      <c r="AL40" s="981">
        <v>136</v>
      </c>
    </row>
    <row r="41" spans="19:38">
      <c r="S41" s="981">
        <v>11</v>
      </c>
      <c r="T41" s="982" t="s">
        <v>240</v>
      </c>
      <c r="U41" s="981">
        <v>21</v>
      </c>
      <c r="V41" s="981">
        <v>10</v>
      </c>
      <c r="W41" s="981">
        <v>31</v>
      </c>
      <c r="X41" s="981">
        <v>9</v>
      </c>
      <c r="Y41" s="981">
        <v>8</v>
      </c>
      <c r="Z41" s="981">
        <v>17</v>
      </c>
      <c r="AA41" s="981">
        <v>11</v>
      </c>
      <c r="AB41" s="981">
        <v>6</v>
      </c>
      <c r="AC41" s="981">
        <v>17</v>
      </c>
      <c r="AD41" s="981">
        <v>138</v>
      </c>
      <c r="AE41" s="981">
        <v>76</v>
      </c>
      <c r="AF41" s="981">
        <v>214</v>
      </c>
      <c r="AG41" s="981">
        <v>36</v>
      </c>
      <c r="AH41" s="981">
        <v>31</v>
      </c>
      <c r="AI41" s="981">
        <v>67</v>
      </c>
      <c r="AJ41" s="981">
        <v>30</v>
      </c>
      <c r="AK41" s="981">
        <v>36</v>
      </c>
      <c r="AL41" s="981">
        <v>66</v>
      </c>
    </row>
    <row r="42" spans="19:38">
      <c r="S42" s="981">
        <v>12</v>
      </c>
      <c r="T42" s="982" t="s">
        <v>241</v>
      </c>
      <c r="U42" s="981">
        <v>40</v>
      </c>
      <c r="V42" s="981">
        <v>34</v>
      </c>
      <c r="W42" s="981">
        <v>74</v>
      </c>
      <c r="X42" s="981">
        <v>9</v>
      </c>
      <c r="Y42" s="981">
        <v>11</v>
      </c>
      <c r="Z42" s="981">
        <v>20</v>
      </c>
      <c r="AA42" s="981">
        <v>33</v>
      </c>
      <c r="AB42" s="981">
        <v>16</v>
      </c>
      <c r="AC42" s="981">
        <v>49</v>
      </c>
      <c r="AD42" s="981">
        <v>98</v>
      </c>
      <c r="AE42" s="981">
        <v>63</v>
      </c>
      <c r="AF42" s="981">
        <v>161</v>
      </c>
      <c r="AG42" s="981">
        <v>40</v>
      </c>
      <c r="AH42" s="981">
        <v>36</v>
      </c>
      <c r="AI42" s="981">
        <v>76</v>
      </c>
      <c r="AJ42" s="981">
        <v>20</v>
      </c>
      <c r="AK42" s="981">
        <v>25</v>
      </c>
      <c r="AL42" s="981">
        <v>45</v>
      </c>
    </row>
    <row r="43" spans="19:38">
      <c r="S43" s="981">
        <v>13</v>
      </c>
      <c r="T43" s="982" t="s">
        <v>242</v>
      </c>
      <c r="U43" s="981">
        <v>105</v>
      </c>
      <c r="V43" s="981">
        <v>73</v>
      </c>
      <c r="W43" s="981">
        <v>178</v>
      </c>
      <c r="X43" s="981">
        <v>42</v>
      </c>
      <c r="Y43" s="981">
        <v>25</v>
      </c>
      <c r="Z43" s="981">
        <v>67</v>
      </c>
      <c r="AA43" s="981">
        <v>68</v>
      </c>
      <c r="AB43" s="981">
        <v>35</v>
      </c>
      <c r="AC43" s="981">
        <v>103</v>
      </c>
      <c r="AD43" s="983">
        <v>1072</v>
      </c>
      <c r="AE43" s="981">
        <v>516</v>
      </c>
      <c r="AF43" s="983">
        <v>1588</v>
      </c>
      <c r="AG43" s="981">
        <v>209</v>
      </c>
      <c r="AH43" s="981">
        <v>156</v>
      </c>
      <c r="AI43" s="981">
        <v>365</v>
      </c>
      <c r="AJ43" s="981">
        <v>77</v>
      </c>
      <c r="AK43" s="981">
        <v>50</v>
      </c>
      <c r="AL43" s="981">
        <v>127</v>
      </c>
    </row>
    <row r="44" spans="19:38">
      <c r="S44" s="981">
        <v>14</v>
      </c>
      <c r="T44" s="982" t="s">
        <v>243</v>
      </c>
      <c r="U44" s="981">
        <v>16</v>
      </c>
      <c r="V44" s="981">
        <v>18</v>
      </c>
      <c r="W44" s="981">
        <v>34</v>
      </c>
      <c r="X44" s="981">
        <v>6</v>
      </c>
      <c r="Y44" s="981">
        <v>4</v>
      </c>
      <c r="Z44" s="981">
        <v>10</v>
      </c>
      <c r="AA44" s="981">
        <v>14</v>
      </c>
      <c r="AB44" s="981">
        <v>7</v>
      </c>
      <c r="AC44" s="981">
        <v>21</v>
      </c>
      <c r="AD44" s="981">
        <v>129</v>
      </c>
      <c r="AE44" s="981">
        <v>69</v>
      </c>
      <c r="AF44" s="981">
        <v>198</v>
      </c>
      <c r="AG44" s="981">
        <v>19</v>
      </c>
      <c r="AH44" s="981">
        <v>24</v>
      </c>
      <c r="AI44" s="981">
        <v>43</v>
      </c>
      <c r="AJ44" s="981">
        <v>5</v>
      </c>
      <c r="AK44" s="981">
        <v>5</v>
      </c>
      <c r="AL44" s="981">
        <v>10</v>
      </c>
    </row>
    <row r="45" spans="19:38">
      <c r="S45" s="981">
        <v>15</v>
      </c>
      <c r="T45" s="982" t="s">
        <v>244</v>
      </c>
      <c r="U45" s="981">
        <v>29</v>
      </c>
      <c r="V45" s="981">
        <v>21</v>
      </c>
      <c r="W45" s="981">
        <v>50</v>
      </c>
      <c r="X45" s="981">
        <v>22</v>
      </c>
      <c r="Y45" s="981">
        <v>14</v>
      </c>
      <c r="Z45" s="981">
        <v>36</v>
      </c>
      <c r="AA45" s="981">
        <v>5</v>
      </c>
      <c r="AB45" s="981">
        <v>4</v>
      </c>
      <c r="AC45" s="981">
        <v>9</v>
      </c>
      <c r="AD45" s="981">
        <v>103</v>
      </c>
      <c r="AE45" s="981">
        <v>56</v>
      </c>
      <c r="AF45" s="981">
        <v>159</v>
      </c>
      <c r="AG45" s="981">
        <v>43</v>
      </c>
      <c r="AH45" s="981">
        <v>38</v>
      </c>
      <c r="AI45" s="981">
        <v>81</v>
      </c>
      <c r="AJ45" s="981">
        <v>36</v>
      </c>
      <c r="AK45" s="981">
        <v>19</v>
      </c>
      <c r="AL45" s="981">
        <v>55</v>
      </c>
    </row>
    <row r="46" spans="19:38">
      <c r="S46" s="981">
        <v>16</v>
      </c>
      <c r="T46" s="982" t="s">
        <v>245</v>
      </c>
      <c r="U46" s="981">
        <v>17</v>
      </c>
      <c r="V46" s="981">
        <v>11</v>
      </c>
      <c r="W46" s="981">
        <v>28</v>
      </c>
      <c r="X46" s="981">
        <v>4</v>
      </c>
      <c r="Y46" s="981">
        <v>2</v>
      </c>
      <c r="Z46" s="981">
        <v>6</v>
      </c>
      <c r="AA46" s="981">
        <v>7</v>
      </c>
      <c r="AB46" s="981">
        <v>2</v>
      </c>
      <c r="AC46" s="981">
        <v>9</v>
      </c>
      <c r="AD46" s="981">
        <v>205</v>
      </c>
      <c r="AE46" s="981">
        <v>90</v>
      </c>
      <c r="AF46" s="981">
        <v>295</v>
      </c>
      <c r="AG46" s="981">
        <v>30</v>
      </c>
      <c r="AH46" s="981">
        <v>14</v>
      </c>
      <c r="AI46" s="981">
        <v>44</v>
      </c>
      <c r="AJ46" s="981">
        <v>7</v>
      </c>
      <c r="AK46" s="981">
        <v>3</v>
      </c>
      <c r="AL46" s="981">
        <v>10</v>
      </c>
    </row>
    <row r="47" spans="19:38">
      <c r="S47" s="981">
        <v>17</v>
      </c>
      <c r="T47" s="982" t="s">
        <v>246</v>
      </c>
      <c r="U47" s="981">
        <v>12</v>
      </c>
      <c r="V47" s="981">
        <v>10</v>
      </c>
      <c r="W47" s="981">
        <v>22</v>
      </c>
      <c r="X47" s="981">
        <v>7</v>
      </c>
      <c r="Y47" s="981">
        <v>4</v>
      </c>
      <c r="Z47" s="981">
        <v>11</v>
      </c>
      <c r="AA47" s="981">
        <v>14</v>
      </c>
      <c r="AB47" s="981">
        <v>15</v>
      </c>
      <c r="AC47" s="981">
        <v>29</v>
      </c>
      <c r="AD47" s="981">
        <v>234</v>
      </c>
      <c r="AE47" s="981">
        <v>134</v>
      </c>
      <c r="AF47" s="981">
        <v>368</v>
      </c>
      <c r="AG47" s="981">
        <v>16</v>
      </c>
      <c r="AH47" s="981">
        <v>17</v>
      </c>
      <c r="AI47" s="981">
        <v>33</v>
      </c>
      <c r="AJ47" s="981">
        <v>10</v>
      </c>
      <c r="AK47" s="981">
        <v>7</v>
      </c>
      <c r="AL47" s="981">
        <v>17</v>
      </c>
    </row>
    <row r="48" spans="19:38">
      <c r="S48" s="981">
        <v>18</v>
      </c>
      <c r="T48" s="982" t="s">
        <v>247</v>
      </c>
      <c r="U48" s="981">
        <v>17</v>
      </c>
      <c r="V48" s="981">
        <v>10</v>
      </c>
      <c r="W48" s="981">
        <v>27</v>
      </c>
      <c r="X48" s="981">
        <v>5</v>
      </c>
      <c r="Y48" s="981">
        <v>0</v>
      </c>
      <c r="Z48" s="981">
        <v>5</v>
      </c>
      <c r="AA48" s="981">
        <v>7</v>
      </c>
      <c r="AB48" s="981">
        <v>5</v>
      </c>
      <c r="AC48" s="981">
        <v>12</v>
      </c>
      <c r="AD48" s="981">
        <v>244</v>
      </c>
      <c r="AE48" s="981">
        <v>148</v>
      </c>
      <c r="AF48" s="981">
        <v>392</v>
      </c>
      <c r="AG48" s="981">
        <v>23</v>
      </c>
      <c r="AH48" s="981">
        <v>30</v>
      </c>
      <c r="AI48" s="981">
        <v>53</v>
      </c>
      <c r="AJ48" s="981">
        <v>4</v>
      </c>
      <c r="AK48" s="981">
        <v>1</v>
      </c>
      <c r="AL48" s="981">
        <v>5</v>
      </c>
    </row>
    <row r="49" spans="19:38">
      <c r="S49" s="981">
        <v>19</v>
      </c>
      <c r="T49" s="982" t="s">
        <v>248</v>
      </c>
      <c r="U49" s="981">
        <v>30</v>
      </c>
      <c r="V49" s="981">
        <v>24</v>
      </c>
      <c r="W49" s="981">
        <v>54</v>
      </c>
      <c r="X49" s="981">
        <v>12</v>
      </c>
      <c r="Y49" s="981">
        <v>10</v>
      </c>
      <c r="Z49" s="981">
        <v>22</v>
      </c>
      <c r="AA49" s="981">
        <v>13</v>
      </c>
      <c r="AB49" s="981">
        <v>12</v>
      </c>
      <c r="AC49" s="981">
        <v>25</v>
      </c>
      <c r="AD49" s="981">
        <v>128</v>
      </c>
      <c r="AE49" s="981">
        <v>78</v>
      </c>
      <c r="AF49" s="981">
        <v>206</v>
      </c>
      <c r="AG49" s="981">
        <v>22</v>
      </c>
      <c r="AH49" s="981">
        <v>26</v>
      </c>
      <c r="AI49" s="981">
        <v>48</v>
      </c>
      <c r="AJ49" s="981">
        <v>21</v>
      </c>
      <c r="AK49" s="981">
        <v>24</v>
      </c>
      <c r="AL49" s="981">
        <v>45</v>
      </c>
    </row>
    <row r="50" spans="19:38">
      <c r="S50" s="982"/>
      <c r="T50" s="379" t="s">
        <v>249</v>
      </c>
      <c r="U50" s="379">
        <v>1236</v>
      </c>
      <c r="V50" s="379">
        <v>976</v>
      </c>
      <c r="W50" s="379">
        <v>2212</v>
      </c>
      <c r="X50" s="379">
        <v>531</v>
      </c>
      <c r="Y50" s="379">
        <v>378</v>
      </c>
      <c r="Z50" s="379">
        <v>909</v>
      </c>
      <c r="AA50" s="379">
        <v>579</v>
      </c>
      <c r="AB50" s="379">
        <v>435</v>
      </c>
      <c r="AC50" s="379">
        <v>1014</v>
      </c>
      <c r="AD50" s="379">
        <v>5665</v>
      </c>
      <c r="AE50" s="379">
        <v>2973</v>
      </c>
      <c r="AF50" s="379">
        <v>8638</v>
      </c>
      <c r="AG50" s="379">
        <v>1228</v>
      </c>
      <c r="AH50" s="379">
        <v>1102</v>
      </c>
      <c r="AI50" s="379">
        <v>2330</v>
      </c>
      <c r="AJ50" s="379">
        <v>506</v>
      </c>
      <c r="AK50" s="379">
        <v>467</v>
      </c>
      <c r="AL50" s="379">
        <v>973</v>
      </c>
    </row>
  </sheetData>
  <mergeCells count="22">
    <mergeCell ref="AJ29:AL29"/>
    <mergeCell ref="A2:A4"/>
    <mergeCell ref="B2:B4"/>
    <mergeCell ref="S7:S9"/>
    <mergeCell ref="S10:S12"/>
    <mergeCell ref="S13:S15"/>
    <mergeCell ref="S16:S18"/>
    <mergeCell ref="S19:S21"/>
    <mergeCell ref="S22:S24"/>
    <mergeCell ref="O2:P3"/>
    <mergeCell ref="U29:W29"/>
    <mergeCell ref="X29:Z29"/>
    <mergeCell ref="AA29:AC29"/>
    <mergeCell ref="AD29:AF29"/>
    <mergeCell ref="AG29:AI29"/>
    <mergeCell ref="C2:N2"/>
    <mergeCell ref="M3:N3"/>
    <mergeCell ref="C3:D3"/>
    <mergeCell ref="E3:F3"/>
    <mergeCell ref="G3:H3"/>
    <mergeCell ref="I3:J3"/>
    <mergeCell ref="K3:L3"/>
  </mergeCells>
  <pageMargins left="0.69930555555555596" right="0.69930555555555596" top="0.75" bottom="0.75" header="0.3" footer="0.3"/>
  <pageSetup paperSize="9" orientation="portrait"/>
  <ignoredErrors>
    <ignoredError sqref="O6:O23" 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O436"/>
  <sheetViews>
    <sheetView workbookViewId="0">
      <selection activeCell="L7" sqref="L7"/>
    </sheetView>
  </sheetViews>
  <sheetFormatPr defaultColWidth="9" defaultRowHeight="15"/>
  <cols>
    <col min="1" max="1" width="15.85546875" customWidth="1"/>
    <col min="2" max="2" width="8.5703125" customWidth="1"/>
    <col min="3" max="3" width="5.42578125" customWidth="1"/>
    <col min="4" max="4" width="8.28515625" customWidth="1"/>
    <col min="5" max="5" width="6.140625" customWidth="1"/>
    <col min="6" max="6" width="8.140625" customWidth="1"/>
    <col min="7" max="7" width="7.140625" customWidth="1"/>
  </cols>
  <sheetData>
    <row r="1" spans="1:15" ht="16.5">
      <c r="A1" s="388"/>
      <c r="B1" s="388"/>
      <c r="C1" s="388"/>
      <c r="D1" s="388"/>
      <c r="E1" s="388"/>
      <c r="F1" s="388"/>
      <c r="G1" s="388"/>
      <c r="H1" s="1"/>
      <c r="I1" s="1"/>
      <c r="J1" s="1"/>
      <c r="K1" s="1"/>
      <c r="L1" s="1"/>
      <c r="M1" s="1"/>
      <c r="N1" s="1"/>
      <c r="O1" s="1"/>
    </row>
    <row r="2" spans="1:15" ht="16.5">
      <c r="A2" s="388"/>
      <c r="B2" s="388"/>
      <c r="C2" s="388"/>
      <c r="D2" s="388"/>
      <c r="E2" s="388"/>
      <c r="F2" s="388"/>
      <c r="G2" s="388"/>
      <c r="H2" s="1"/>
      <c r="I2" s="1"/>
      <c r="J2" s="1"/>
      <c r="K2" s="1"/>
      <c r="L2" s="1"/>
      <c r="M2" s="1"/>
      <c r="N2" s="1"/>
      <c r="O2" s="1"/>
    </row>
    <row r="3" spans="1:15" ht="16.5">
      <c r="A3" s="388"/>
      <c r="B3" s="388"/>
      <c r="C3" s="388"/>
      <c r="D3" s="388"/>
      <c r="E3" s="388"/>
      <c r="F3" s="388"/>
      <c r="G3" s="388"/>
      <c r="H3" s="1"/>
      <c r="I3" s="1"/>
      <c r="J3" s="1"/>
      <c r="K3" s="1"/>
      <c r="L3" s="1"/>
      <c r="M3" s="1"/>
      <c r="N3" s="1"/>
      <c r="O3" s="1"/>
    </row>
    <row r="4" spans="1:15" ht="16.5">
      <c r="A4" s="27"/>
      <c r="B4" s="27"/>
      <c r="C4" s="27"/>
      <c r="D4" s="27"/>
      <c r="E4" s="27"/>
      <c r="F4" s="27"/>
      <c r="G4" s="27"/>
      <c r="H4" s="1"/>
      <c r="I4" s="1"/>
      <c r="J4" s="1"/>
      <c r="K4" s="1"/>
      <c r="L4" s="1"/>
      <c r="M4" s="1"/>
      <c r="N4" s="1"/>
      <c r="O4" s="1"/>
    </row>
    <row r="5" spans="1:15" ht="13.5" customHeight="1">
      <c r="A5" s="1242" t="s">
        <v>255</v>
      </c>
      <c r="B5" s="1292" t="s">
        <v>2</v>
      </c>
      <c r="C5" s="1293"/>
      <c r="D5" s="1293"/>
      <c r="E5" s="1294"/>
      <c r="F5" s="1234" t="s">
        <v>3</v>
      </c>
      <c r="G5" s="1235"/>
      <c r="H5" s="1"/>
      <c r="I5" s="1"/>
      <c r="J5" s="1"/>
      <c r="K5" s="1"/>
      <c r="L5" s="1"/>
      <c r="M5" s="1"/>
      <c r="N5" s="1"/>
      <c r="O5" s="1"/>
    </row>
    <row r="6" spans="1:15" ht="16.5" customHeight="1">
      <c r="A6" s="1243"/>
      <c r="B6" s="1238" t="s">
        <v>4</v>
      </c>
      <c r="C6" s="1239"/>
      <c r="D6" s="1238" t="s">
        <v>5</v>
      </c>
      <c r="E6" s="1239"/>
      <c r="F6" s="1236"/>
      <c r="G6" s="1237"/>
      <c r="H6" s="1"/>
      <c r="I6" s="1"/>
      <c r="J6" s="1"/>
      <c r="K6" s="1"/>
      <c r="L6" s="1"/>
      <c r="M6" s="1"/>
      <c r="N6" s="1"/>
      <c r="O6" s="1"/>
    </row>
    <row r="7" spans="1:15" ht="16.5">
      <c r="A7" s="1244"/>
      <c r="B7" s="950" t="s">
        <v>81</v>
      </c>
      <c r="C7" s="950" t="s">
        <v>39</v>
      </c>
      <c r="D7" s="950" t="s">
        <v>81</v>
      </c>
      <c r="E7" s="950" t="s">
        <v>39</v>
      </c>
      <c r="F7" s="951" t="s">
        <v>81</v>
      </c>
      <c r="G7" s="952" t="s">
        <v>39</v>
      </c>
      <c r="H7" s="1"/>
      <c r="I7" s="1"/>
      <c r="J7" s="1"/>
      <c r="K7" s="1"/>
      <c r="L7" s="1"/>
      <c r="M7" s="1"/>
      <c r="N7" s="1"/>
      <c r="O7" s="1"/>
    </row>
    <row r="8" spans="1:15" ht="16.5">
      <c r="A8" s="953" t="s">
        <v>256</v>
      </c>
      <c r="B8" s="954">
        <v>1553847</v>
      </c>
      <c r="C8" s="253">
        <f>B8/B12*100</f>
        <v>53.156922095888902</v>
      </c>
      <c r="D8" s="954">
        <v>1266646</v>
      </c>
      <c r="E8" s="253">
        <f>D8/D12*100</f>
        <v>43.719252927023</v>
      </c>
      <c r="F8" s="251">
        <f>SUM(B8+D8)</f>
        <v>2820493</v>
      </c>
      <c r="G8" s="955">
        <f>F8/F12*100</f>
        <v>48.4590898946268</v>
      </c>
      <c r="H8" s="1"/>
      <c r="I8" s="1"/>
      <c r="J8" s="1"/>
      <c r="K8" s="1"/>
      <c r="L8" s="1"/>
      <c r="M8" s="1"/>
      <c r="N8" s="1"/>
      <c r="O8" s="1"/>
    </row>
    <row r="9" spans="1:15" ht="16.5">
      <c r="A9" s="956" t="s">
        <v>257</v>
      </c>
      <c r="B9" s="246">
        <v>1284744</v>
      </c>
      <c r="C9" s="248">
        <f>B9/B12*100</f>
        <v>43.9509402928092</v>
      </c>
      <c r="D9" s="246">
        <v>1311073</v>
      </c>
      <c r="E9" s="248">
        <f>D9/D12*100</f>
        <v>45.2526847223224</v>
      </c>
      <c r="F9" s="957">
        <f>B9+D9</f>
        <v>2595817</v>
      </c>
      <c r="G9" s="958">
        <f>F9/F12*100</f>
        <v>44.598915633898201</v>
      </c>
      <c r="H9" s="1"/>
      <c r="I9" s="1"/>
      <c r="J9" s="1"/>
      <c r="K9" s="1"/>
      <c r="L9" s="1"/>
      <c r="M9" s="1"/>
      <c r="N9" s="1"/>
      <c r="O9" s="1"/>
    </row>
    <row r="10" spans="1:15" ht="16.5">
      <c r="A10" s="959" t="s">
        <v>258</v>
      </c>
      <c r="B10" s="250">
        <v>38317</v>
      </c>
      <c r="C10" s="395">
        <f>B10/B12*100</f>
        <v>1.31082003823296</v>
      </c>
      <c r="D10" s="250">
        <v>68655</v>
      </c>
      <c r="E10" s="395">
        <f>D10/D12*100</f>
        <v>2.3696796971724998</v>
      </c>
      <c r="F10" s="251">
        <f>SUM(B10+D10)</f>
        <v>106972</v>
      </c>
      <c r="G10" s="960">
        <f>F10/F12*100</f>
        <v>1.8378935045072</v>
      </c>
      <c r="H10" s="1"/>
      <c r="I10" s="1"/>
      <c r="J10" s="1"/>
      <c r="K10" s="1"/>
      <c r="L10" s="1"/>
      <c r="M10" s="1"/>
      <c r="N10" s="1"/>
      <c r="O10" s="1"/>
    </row>
    <row r="11" spans="1:15" ht="16.5">
      <c r="A11" s="961" t="s">
        <v>259</v>
      </c>
      <c r="B11" s="962">
        <v>46224</v>
      </c>
      <c r="C11" s="963">
        <f>B11/B12*100</f>
        <v>1.58131757306889</v>
      </c>
      <c r="D11" s="962">
        <v>250853</v>
      </c>
      <c r="E11" s="963">
        <f>D11/D12*100</f>
        <v>8.6583826534821107</v>
      </c>
      <c r="F11" s="964">
        <f>SUM(B11+D11)</f>
        <v>297077</v>
      </c>
      <c r="G11" s="965">
        <f>F11/F12*100</f>
        <v>5.1041009669678497</v>
      </c>
      <c r="H11" s="1"/>
      <c r="I11" s="1"/>
      <c r="J11" s="1"/>
      <c r="K11" s="1"/>
      <c r="L11" s="1"/>
      <c r="M11" s="1"/>
      <c r="N11" s="1"/>
      <c r="O11" s="1"/>
    </row>
    <row r="12" spans="1:15" ht="16.5">
      <c r="A12" s="966" t="s">
        <v>81</v>
      </c>
      <c r="B12" s="967">
        <f>SUM(B8:B11)</f>
        <v>2923132</v>
      </c>
      <c r="C12" s="967">
        <v>100</v>
      </c>
      <c r="D12" s="967">
        <f>SUM(D8:D11)</f>
        <v>2897227</v>
      </c>
      <c r="E12" s="967">
        <v>100</v>
      </c>
      <c r="F12" s="968">
        <f>SUM(F8:F11)</f>
        <v>5820359</v>
      </c>
      <c r="G12" s="969">
        <f>F12/F12*100</f>
        <v>100</v>
      </c>
      <c r="H12" s="1"/>
      <c r="I12" s="1"/>
      <c r="J12" s="1"/>
      <c r="K12" s="1"/>
      <c r="L12" s="1"/>
      <c r="M12" s="1"/>
      <c r="N12" s="1"/>
      <c r="O12" s="1"/>
    </row>
    <row r="13" spans="1:15" ht="8.25" customHeight="1">
      <c r="A13" s="107"/>
      <c r="B13" s="107"/>
      <c r="C13" s="107"/>
      <c r="D13" s="107"/>
      <c r="E13" s="107"/>
      <c r="F13" s="107"/>
      <c r="G13" s="107"/>
      <c r="H13" s="1"/>
      <c r="I13" s="1"/>
      <c r="J13" s="1"/>
      <c r="K13" s="1"/>
      <c r="L13" s="1"/>
      <c r="M13" s="1"/>
      <c r="N13" s="1"/>
      <c r="O13" s="1"/>
    </row>
    <row r="14" spans="1:15" ht="12" customHeight="1">
      <c r="A14" s="36" t="s">
        <v>98</v>
      </c>
      <c r="B14" s="400"/>
      <c r="C14" s="400"/>
      <c r="D14" s="400"/>
      <c r="E14" s="401"/>
      <c r="F14" s="401"/>
      <c r="G14" s="401"/>
      <c r="H14" s="1"/>
      <c r="I14" s="1"/>
      <c r="J14" s="1"/>
      <c r="K14" s="1"/>
      <c r="L14" s="1"/>
      <c r="M14" s="1"/>
      <c r="N14" s="1"/>
      <c r="O14" s="1"/>
    </row>
    <row r="15" spans="1:15" ht="16.5">
      <c r="A15" s="1"/>
      <c r="B15" s="1"/>
      <c r="C15" s="1"/>
      <c r="D15" s="1"/>
      <c r="E15" s="1"/>
      <c r="F15" s="1"/>
      <c r="G15" s="1"/>
      <c r="H15" s="1"/>
      <c r="I15" s="1"/>
      <c r="J15" s="1"/>
      <c r="K15" s="1"/>
      <c r="L15" s="1"/>
      <c r="M15" s="1"/>
      <c r="N15" s="1"/>
      <c r="O15" s="1"/>
    </row>
    <row r="16" spans="1:15" ht="16.5">
      <c r="A16" s="1"/>
      <c r="B16" s="1"/>
      <c r="C16" s="1"/>
      <c r="D16" s="1"/>
      <c r="E16" s="1"/>
      <c r="F16" s="1"/>
      <c r="G16" s="1"/>
      <c r="H16" s="1"/>
      <c r="I16" s="1"/>
      <c r="J16" s="1"/>
      <c r="K16" s="1"/>
      <c r="L16" s="1"/>
      <c r="M16" s="1"/>
      <c r="N16" s="1"/>
      <c r="O16" s="1"/>
    </row>
    <row r="17" spans="1:15" ht="16.5">
      <c r="A17" s="1"/>
      <c r="B17" s="1"/>
      <c r="C17" s="1"/>
      <c r="D17" s="1"/>
      <c r="E17" s="1"/>
      <c r="F17" s="1"/>
      <c r="G17" s="1"/>
      <c r="H17" s="1"/>
      <c r="I17" s="1"/>
      <c r="J17" s="1"/>
      <c r="K17" s="1"/>
      <c r="L17" s="1"/>
      <c r="M17" s="1"/>
      <c r="N17" s="1"/>
      <c r="O17" s="1"/>
    </row>
    <row r="18" spans="1:15" ht="16.5">
      <c r="A18" s="1"/>
      <c r="B18" s="1"/>
      <c r="C18" s="1"/>
      <c r="D18" s="1"/>
      <c r="E18" s="1"/>
      <c r="F18" s="1"/>
      <c r="G18" s="1"/>
      <c r="H18" s="1"/>
      <c r="I18" s="1"/>
      <c r="J18" s="1"/>
      <c r="K18" s="1"/>
      <c r="L18" s="1"/>
      <c r="M18" s="1"/>
      <c r="N18" s="1"/>
      <c r="O18" s="1"/>
    </row>
    <row r="19" spans="1:15" ht="16.5">
      <c r="A19" s="1"/>
      <c r="B19" s="1"/>
      <c r="C19" s="1"/>
      <c r="D19" s="1"/>
      <c r="E19" s="1"/>
      <c r="F19" s="1"/>
      <c r="G19" s="1"/>
      <c r="H19" s="1"/>
      <c r="I19" s="1"/>
      <c r="J19" s="1"/>
      <c r="K19" s="1"/>
      <c r="L19" s="1"/>
      <c r="M19" s="1"/>
      <c r="N19" s="1"/>
      <c r="O19" s="1"/>
    </row>
    <row r="20" spans="1:15" ht="16.5">
      <c r="A20" s="1"/>
      <c r="B20" s="1"/>
      <c r="C20" s="1"/>
      <c r="D20" s="1"/>
      <c r="E20" s="1"/>
      <c r="F20" s="1"/>
      <c r="G20" s="1"/>
      <c r="H20" s="1"/>
      <c r="I20" s="1"/>
      <c r="J20" s="1"/>
      <c r="K20" s="1"/>
      <c r="L20" s="1"/>
      <c r="M20" s="1"/>
      <c r="N20" s="1"/>
      <c r="O20" s="1"/>
    </row>
    <row r="21" spans="1:15" ht="16.5">
      <c r="A21" s="1"/>
      <c r="B21" s="1"/>
      <c r="C21" s="1"/>
      <c r="D21" s="1"/>
      <c r="E21" s="1"/>
      <c r="F21" s="1"/>
      <c r="G21" s="1"/>
      <c r="H21" s="1"/>
      <c r="I21" s="1"/>
      <c r="J21" s="1"/>
      <c r="K21" s="1"/>
      <c r="L21" s="1"/>
      <c r="M21" s="1"/>
      <c r="N21" s="1"/>
      <c r="O21" s="1"/>
    </row>
    <row r="22" spans="1:15" ht="16.5">
      <c r="A22" s="1"/>
      <c r="B22" s="1"/>
      <c r="C22" s="1"/>
      <c r="D22" s="1"/>
      <c r="E22" s="1"/>
      <c r="F22" s="1"/>
      <c r="G22" s="1"/>
      <c r="H22" s="1"/>
      <c r="I22" s="1"/>
      <c r="J22" s="1"/>
      <c r="K22" s="1"/>
      <c r="L22" s="1"/>
      <c r="M22" s="1"/>
      <c r="N22" s="1"/>
      <c r="O22" s="1"/>
    </row>
    <row r="23" spans="1:15" ht="16.5">
      <c r="A23" s="1"/>
      <c r="B23" s="1"/>
      <c r="C23" s="1"/>
      <c r="D23" s="1"/>
      <c r="E23" s="1"/>
      <c r="F23" s="1"/>
      <c r="G23" s="1"/>
      <c r="H23" s="1"/>
      <c r="I23" s="1"/>
      <c r="J23" s="1"/>
      <c r="K23" s="1"/>
      <c r="L23" s="1"/>
      <c r="M23" s="1"/>
      <c r="N23" s="1"/>
      <c r="O23" s="1"/>
    </row>
    <row r="24" spans="1:15" ht="16.5">
      <c r="A24" s="1"/>
      <c r="B24" s="1"/>
      <c r="C24" s="1"/>
      <c r="D24" s="1"/>
      <c r="E24" s="1"/>
      <c r="F24" s="1"/>
      <c r="G24" s="1"/>
      <c r="H24" s="1"/>
      <c r="I24" s="1"/>
      <c r="J24" s="1"/>
      <c r="K24" s="1"/>
      <c r="L24" s="1"/>
      <c r="M24" s="1"/>
      <c r="N24" s="1"/>
      <c r="O24" s="1"/>
    </row>
    <row r="25" spans="1:15" ht="16.5">
      <c r="A25" s="1"/>
      <c r="B25" s="1"/>
      <c r="C25" s="1"/>
      <c r="D25" s="1"/>
      <c r="E25" s="1"/>
      <c r="F25" s="1"/>
      <c r="G25" s="1"/>
      <c r="H25" s="1"/>
      <c r="I25" s="1"/>
      <c r="J25" s="1"/>
      <c r="K25" s="1"/>
      <c r="L25" s="1"/>
      <c r="M25" s="1"/>
      <c r="N25" s="1"/>
      <c r="O25" s="1"/>
    </row>
    <row r="26" spans="1:15" ht="16.5">
      <c r="A26" s="1"/>
      <c r="B26" s="1"/>
      <c r="C26" s="1"/>
      <c r="D26" s="1"/>
      <c r="E26" s="1"/>
      <c r="F26" s="1"/>
      <c r="G26" s="1"/>
      <c r="H26" s="1"/>
      <c r="I26" s="1"/>
      <c r="J26" s="1"/>
      <c r="K26" s="1"/>
      <c r="L26" s="1"/>
      <c r="M26" s="1"/>
      <c r="N26" s="1"/>
      <c r="O26" s="1"/>
    </row>
    <row r="27" spans="1:15" ht="16.5">
      <c r="A27" s="1"/>
      <c r="B27" s="1"/>
      <c r="C27" s="1"/>
      <c r="D27" s="1"/>
      <c r="E27" s="1"/>
      <c r="F27" s="1"/>
      <c r="G27" s="1"/>
      <c r="H27" s="1"/>
      <c r="I27" s="1"/>
      <c r="J27" s="1"/>
      <c r="K27" s="1"/>
      <c r="L27" s="1"/>
      <c r="M27" s="1"/>
      <c r="N27" s="1"/>
      <c r="O27" s="1"/>
    </row>
    <row r="28" spans="1:15" ht="16.5">
      <c r="A28" s="1"/>
      <c r="B28" s="1"/>
      <c r="C28" s="1"/>
      <c r="D28" s="1"/>
      <c r="E28" s="1"/>
      <c r="F28" s="1"/>
      <c r="G28" s="1"/>
      <c r="H28" s="1"/>
      <c r="I28" s="1"/>
      <c r="J28" s="1"/>
      <c r="K28" s="1"/>
      <c r="L28" s="1"/>
      <c r="M28" s="1"/>
      <c r="N28" s="1"/>
      <c r="O28" s="1"/>
    </row>
    <row r="29" spans="1:15" ht="16.5">
      <c r="A29" s="1"/>
      <c r="B29" s="1"/>
      <c r="C29" s="1"/>
      <c r="D29" s="1"/>
      <c r="E29" s="1"/>
      <c r="F29" s="1"/>
      <c r="G29" s="1"/>
      <c r="H29" s="1"/>
      <c r="I29" s="1"/>
      <c r="J29" s="1"/>
      <c r="K29" s="1"/>
      <c r="L29" s="1"/>
      <c r="M29" s="1"/>
      <c r="N29" s="1"/>
      <c r="O29" s="1"/>
    </row>
    <row r="30" spans="1:15" ht="16.5">
      <c r="A30" s="1"/>
      <c r="B30" s="1"/>
      <c r="C30" s="1"/>
      <c r="D30" s="1"/>
      <c r="E30" s="1"/>
      <c r="F30" s="1"/>
      <c r="G30" s="1"/>
      <c r="H30" s="1"/>
      <c r="I30" s="1"/>
      <c r="J30" s="1"/>
      <c r="K30" s="1"/>
      <c r="L30" s="1"/>
      <c r="M30" s="1"/>
      <c r="N30" s="1"/>
      <c r="O30" s="1"/>
    </row>
    <row r="31" spans="1:15" ht="16.5">
      <c r="A31" s="1"/>
      <c r="B31" s="1"/>
      <c r="C31" s="1"/>
      <c r="D31" s="1"/>
      <c r="E31" s="1"/>
      <c r="F31" s="1"/>
      <c r="G31" s="1"/>
      <c r="H31" s="1"/>
      <c r="I31" s="1"/>
      <c r="J31" s="1"/>
      <c r="K31" s="1"/>
      <c r="L31" s="1"/>
      <c r="M31" s="1"/>
      <c r="N31" s="1"/>
      <c r="O31" s="1"/>
    </row>
    <row r="32" spans="1:15" ht="16.5">
      <c r="A32" s="1"/>
      <c r="B32" s="1"/>
      <c r="C32" s="1"/>
      <c r="D32" s="1"/>
      <c r="E32" s="1"/>
      <c r="F32" s="1"/>
      <c r="G32" s="1"/>
      <c r="H32" s="1"/>
      <c r="I32" s="1"/>
      <c r="J32" s="1"/>
      <c r="K32" s="1"/>
      <c r="L32" s="1"/>
      <c r="M32" s="1"/>
      <c r="N32" s="1"/>
      <c r="O32" s="1"/>
    </row>
    <row r="33" spans="1:15" ht="16.5">
      <c r="A33" s="1"/>
      <c r="B33" s="1"/>
      <c r="C33" s="1"/>
      <c r="D33" s="1"/>
      <c r="E33" s="1"/>
      <c r="F33" s="1"/>
      <c r="G33" s="1"/>
      <c r="H33" s="1"/>
      <c r="I33" s="1"/>
      <c r="J33" s="1"/>
      <c r="K33" s="1"/>
      <c r="L33" s="1"/>
      <c r="M33" s="1"/>
      <c r="N33" s="1"/>
      <c r="O33" s="1"/>
    </row>
    <row r="34" spans="1:15" ht="16.5">
      <c r="A34" s="1"/>
      <c r="B34" s="1"/>
      <c r="C34" s="1"/>
      <c r="D34" s="1"/>
      <c r="E34" s="1"/>
      <c r="F34" s="1"/>
      <c r="G34" s="1"/>
      <c r="H34" s="1"/>
      <c r="I34" s="1"/>
      <c r="J34" s="1"/>
      <c r="K34" s="1"/>
      <c r="L34" s="1"/>
      <c r="M34" s="1"/>
      <c r="N34" s="1"/>
      <c r="O34" s="1"/>
    </row>
    <row r="35" spans="1:15" ht="16.5">
      <c r="A35" s="1"/>
      <c r="B35" s="1"/>
      <c r="C35" s="1"/>
      <c r="D35" s="1"/>
      <c r="E35" s="1"/>
      <c r="F35" s="1"/>
      <c r="G35" s="1"/>
      <c r="H35" s="1"/>
      <c r="I35" s="1"/>
      <c r="J35" s="1"/>
      <c r="K35" s="1"/>
      <c r="L35" s="1"/>
      <c r="M35" s="1"/>
      <c r="N35" s="1"/>
      <c r="O35" s="1"/>
    </row>
    <row r="36" spans="1:15" ht="16.5">
      <c r="A36" s="1"/>
      <c r="B36" s="1"/>
      <c r="C36" s="1"/>
      <c r="D36" s="1"/>
      <c r="E36" s="1"/>
      <c r="F36" s="1"/>
      <c r="G36" s="1"/>
      <c r="H36" s="1"/>
      <c r="I36" s="1"/>
      <c r="J36" s="1"/>
      <c r="K36" s="1"/>
      <c r="L36" s="1"/>
      <c r="M36" s="1"/>
      <c r="N36" s="1"/>
      <c r="O36" s="1"/>
    </row>
    <row r="37" spans="1:15" ht="16.5">
      <c r="A37" s="1"/>
      <c r="B37" s="1"/>
      <c r="C37" s="1"/>
      <c r="D37" s="1"/>
      <c r="E37" s="1"/>
      <c r="F37" s="1"/>
      <c r="G37" s="1"/>
      <c r="H37" s="1"/>
      <c r="I37" s="1"/>
      <c r="J37" s="1"/>
      <c r="K37" s="1"/>
      <c r="L37" s="1"/>
      <c r="M37" s="1"/>
      <c r="N37" s="1"/>
      <c r="O37" s="1"/>
    </row>
    <row r="38" spans="1:15" ht="16.5">
      <c r="A38" s="1"/>
      <c r="B38" s="1"/>
      <c r="C38" s="1"/>
      <c r="D38" s="1"/>
      <c r="E38" s="1"/>
      <c r="F38" s="1"/>
      <c r="G38" s="1"/>
      <c r="H38" s="1"/>
      <c r="I38" s="1"/>
      <c r="J38" s="1"/>
      <c r="K38" s="1"/>
      <c r="L38" s="1"/>
      <c r="M38" s="1"/>
      <c r="N38" s="1"/>
      <c r="O38" s="1"/>
    </row>
    <row r="39" spans="1:15" ht="16.5">
      <c r="A39" s="1"/>
      <c r="B39" s="1"/>
      <c r="C39" s="1"/>
      <c r="D39" s="1"/>
      <c r="E39" s="1"/>
      <c r="F39" s="1"/>
      <c r="G39" s="1"/>
      <c r="H39" s="1"/>
      <c r="I39" s="1"/>
      <c r="J39" s="1"/>
      <c r="K39" s="1"/>
      <c r="L39" s="1"/>
      <c r="M39" s="1"/>
      <c r="N39" s="1"/>
      <c r="O39" s="1"/>
    </row>
    <row r="40" spans="1:15" ht="16.5">
      <c r="A40" s="1"/>
      <c r="B40" s="1"/>
      <c r="C40" s="1"/>
      <c r="D40" s="1"/>
      <c r="E40" s="1"/>
      <c r="F40" s="1"/>
      <c r="G40" s="1"/>
      <c r="H40" s="1"/>
      <c r="I40" s="1"/>
      <c r="J40" s="1"/>
      <c r="K40" s="1"/>
      <c r="L40" s="1"/>
      <c r="M40" s="1"/>
      <c r="N40" s="1"/>
      <c r="O40" s="1"/>
    </row>
    <row r="41" spans="1:15" ht="16.5">
      <c r="A41" s="1"/>
      <c r="B41" s="1"/>
      <c r="C41" s="1"/>
      <c r="D41" s="1"/>
      <c r="E41" s="1"/>
      <c r="F41" s="1"/>
      <c r="G41" s="1"/>
      <c r="H41" s="1"/>
      <c r="I41" s="1"/>
      <c r="J41" s="1"/>
      <c r="K41" s="1"/>
      <c r="L41" s="1"/>
      <c r="M41" s="1"/>
      <c r="N41" s="1"/>
      <c r="O41" s="1"/>
    </row>
    <row r="42" spans="1:15" ht="16.5">
      <c r="A42" s="1"/>
      <c r="B42" s="1"/>
      <c r="C42" s="1"/>
      <c r="D42" s="1"/>
      <c r="E42" s="1"/>
      <c r="F42" s="1"/>
      <c r="G42" s="1"/>
      <c r="H42" s="1"/>
      <c r="I42" s="1"/>
      <c r="J42" s="1"/>
      <c r="K42" s="1"/>
      <c r="L42" s="1"/>
      <c r="M42" s="1"/>
      <c r="N42" s="1"/>
      <c r="O42" s="1"/>
    </row>
    <row r="43" spans="1:15" ht="16.5">
      <c r="A43" s="1"/>
      <c r="B43" s="1"/>
      <c r="C43" s="1"/>
      <c r="D43" s="1"/>
      <c r="E43" s="1"/>
      <c r="F43" s="1"/>
      <c r="G43" s="1"/>
      <c r="H43" s="1"/>
      <c r="I43" s="1"/>
      <c r="J43" s="1"/>
      <c r="K43" s="1"/>
      <c r="L43" s="1"/>
      <c r="M43" s="1"/>
      <c r="N43" s="1"/>
      <c r="O43" s="1"/>
    </row>
    <row r="44" spans="1:15" ht="16.5">
      <c r="A44" s="1"/>
      <c r="B44" s="1"/>
      <c r="C44" s="1"/>
      <c r="D44" s="1"/>
      <c r="E44" s="1"/>
      <c r="F44" s="1"/>
      <c r="G44" s="1"/>
      <c r="H44" s="1"/>
      <c r="I44" s="1"/>
      <c r="J44" s="1"/>
      <c r="K44" s="1"/>
      <c r="L44" s="1"/>
      <c r="M44" s="1"/>
      <c r="N44" s="1"/>
      <c r="O44" s="1"/>
    </row>
    <row r="45" spans="1:15" ht="16.5">
      <c r="A45" s="1"/>
      <c r="B45" s="1"/>
      <c r="C45" s="1"/>
      <c r="D45" s="1"/>
      <c r="E45" s="1"/>
      <c r="F45" s="1"/>
      <c r="G45" s="1"/>
      <c r="H45" s="1"/>
      <c r="I45" s="1"/>
      <c r="J45" s="1"/>
      <c r="K45" s="1"/>
      <c r="L45" s="1"/>
      <c r="M45" s="1"/>
      <c r="N45" s="1"/>
      <c r="O45" s="1"/>
    </row>
    <row r="46" spans="1:15" ht="16.5">
      <c r="A46" s="1"/>
      <c r="B46" s="1"/>
      <c r="C46" s="1"/>
      <c r="D46" s="1"/>
      <c r="E46" s="1"/>
      <c r="F46" s="1"/>
      <c r="G46" s="1"/>
      <c r="H46" s="1"/>
      <c r="I46" s="1"/>
      <c r="J46" s="1"/>
      <c r="K46" s="1"/>
      <c r="L46" s="1"/>
      <c r="M46" s="1"/>
      <c r="N46" s="1"/>
      <c r="O46" s="1"/>
    </row>
    <row r="47" spans="1:15" ht="16.5">
      <c r="A47" s="1"/>
      <c r="B47" s="1"/>
      <c r="C47" s="1"/>
      <c r="D47" s="1"/>
      <c r="E47" s="1"/>
      <c r="F47" s="1"/>
      <c r="G47" s="1"/>
      <c r="H47" s="1"/>
      <c r="I47" s="1"/>
      <c r="J47" s="1"/>
      <c r="K47" s="1"/>
      <c r="L47" s="1"/>
      <c r="M47" s="1"/>
      <c r="N47" s="1"/>
      <c r="O47" s="1"/>
    </row>
    <row r="48" spans="1:15" ht="16.5">
      <c r="A48" s="1"/>
      <c r="B48" s="1"/>
      <c r="C48" s="1"/>
      <c r="D48" s="1"/>
      <c r="E48" s="1"/>
      <c r="F48" s="1"/>
      <c r="G48" s="1"/>
      <c r="H48" s="1"/>
      <c r="I48" s="1"/>
      <c r="J48" s="1"/>
      <c r="K48" s="1"/>
      <c r="L48" s="1"/>
      <c r="M48" s="1"/>
      <c r="N48" s="1"/>
      <c r="O48" s="1"/>
    </row>
    <row r="49" spans="1:15" ht="16.5">
      <c r="A49" s="1"/>
      <c r="B49" s="1"/>
      <c r="C49" s="1"/>
      <c r="D49" s="1"/>
      <c r="E49" s="1"/>
      <c r="F49" s="1"/>
      <c r="G49" s="1"/>
      <c r="H49" s="1"/>
      <c r="I49" s="1"/>
      <c r="J49" s="1"/>
      <c r="K49" s="1"/>
      <c r="L49" s="1"/>
      <c r="M49" s="1"/>
      <c r="N49" s="1"/>
      <c r="O49" s="1"/>
    </row>
    <row r="50" spans="1:15" ht="16.5">
      <c r="A50" s="1"/>
      <c r="B50" s="1"/>
      <c r="C50" s="1"/>
      <c r="D50" s="1"/>
      <c r="E50" s="1"/>
      <c r="F50" s="1"/>
      <c r="G50" s="1"/>
      <c r="H50" s="1"/>
      <c r="I50" s="1"/>
      <c r="J50" s="1"/>
      <c r="K50" s="1"/>
      <c r="L50" s="1"/>
      <c r="M50" s="1"/>
      <c r="N50" s="1"/>
      <c r="O50" s="1"/>
    </row>
    <row r="51" spans="1:15" ht="16.5">
      <c r="A51" s="1"/>
      <c r="B51" s="1"/>
      <c r="C51" s="1"/>
      <c r="D51" s="1"/>
      <c r="E51" s="1"/>
      <c r="F51" s="1"/>
      <c r="G51" s="1"/>
      <c r="H51" s="1"/>
      <c r="I51" s="1"/>
      <c r="J51" s="1"/>
      <c r="K51" s="1"/>
      <c r="L51" s="1"/>
      <c r="M51" s="1"/>
      <c r="N51" s="1"/>
      <c r="O51" s="1"/>
    </row>
    <row r="52" spans="1:15" ht="16.5">
      <c r="A52" s="1"/>
      <c r="B52" s="1"/>
      <c r="C52" s="1"/>
      <c r="D52" s="1"/>
      <c r="E52" s="1"/>
      <c r="F52" s="1"/>
      <c r="G52" s="1"/>
      <c r="H52" s="1"/>
      <c r="I52" s="1"/>
      <c r="J52" s="1"/>
      <c r="K52" s="1"/>
      <c r="L52" s="1"/>
      <c r="M52" s="1"/>
      <c r="N52" s="1"/>
      <c r="O52" s="1"/>
    </row>
    <row r="53" spans="1:15" ht="16.5">
      <c r="A53" s="1"/>
      <c r="B53" s="1"/>
      <c r="C53" s="1"/>
      <c r="D53" s="1"/>
      <c r="E53" s="1"/>
      <c r="F53" s="1"/>
      <c r="G53" s="1"/>
      <c r="H53" s="1"/>
      <c r="I53" s="1"/>
      <c r="J53" s="1"/>
      <c r="K53" s="1"/>
      <c r="L53" s="1"/>
      <c r="M53" s="1"/>
      <c r="N53" s="1"/>
      <c r="O53" s="1"/>
    </row>
    <row r="54" spans="1:15" ht="16.5">
      <c r="A54" s="1"/>
      <c r="B54" s="1"/>
      <c r="C54" s="1"/>
      <c r="D54" s="1"/>
      <c r="E54" s="1"/>
      <c r="F54" s="1"/>
      <c r="G54" s="1"/>
      <c r="H54" s="1"/>
      <c r="I54" s="1"/>
      <c r="J54" s="1"/>
      <c r="K54" s="1"/>
      <c r="L54" s="1"/>
      <c r="M54" s="1"/>
      <c r="N54" s="1"/>
      <c r="O54" s="1"/>
    </row>
    <row r="55" spans="1:15" ht="16.5">
      <c r="A55" s="1"/>
      <c r="B55" s="1"/>
      <c r="C55" s="1"/>
      <c r="D55" s="1"/>
      <c r="E55" s="1"/>
      <c r="F55" s="1"/>
      <c r="G55" s="1"/>
      <c r="H55" s="1"/>
      <c r="I55" s="1"/>
      <c r="J55" s="1"/>
      <c r="K55" s="1"/>
      <c r="L55" s="1"/>
      <c r="M55" s="1"/>
      <c r="N55" s="1"/>
      <c r="O55" s="1"/>
    </row>
    <row r="56" spans="1:15" ht="16.5">
      <c r="A56" s="1"/>
      <c r="B56" s="1"/>
      <c r="C56" s="1"/>
      <c r="D56" s="1"/>
      <c r="E56" s="1"/>
      <c r="F56" s="1"/>
      <c r="G56" s="1"/>
      <c r="H56" s="1"/>
      <c r="I56" s="1"/>
      <c r="J56" s="1"/>
      <c r="K56" s="1"/>
      <c r="L56" s="1"/>
      <c r="M56" s="1"/>
      <c r="N56" s="1"/>
      <c r="O56" s="1"/>
    </row>
    <row r="57" spans="1:15" ht="16.5">
      <c r="A57" s="1"/>
      <c r="B57" s="1"/>
      <c r="C57" s="1"/>
      <c r="D57" s="1"/>
      <c r="E57" s="1"/>
      <c r="F57" s="1"/>
      <c r="G57" s="1"/>
      <c r="H57" s="1"/>
      <c r="I57" s="1"/>
      <c r="J57" s="1"/>
      <c r="K57" s="1"/>
      <c r="L57" s="1"/>
      <c r="M57" s="1"/>
      <c r="N57" s="1"/>
      <c r="O57" s="1"/>
    </row>
    <row r="58" spans="1:15" ht="16.5">
      <c r="A58" s="1"/>
      <c r="B58" s="1"/>
      <c r="C58" s="1"/>
      <c r="D58" s="1"/>
      <c r="E58" s="1"/>
      <c r="F58" s="1"/>
      <c r="G58" s="1"/>
      <c r="H58" s="1"/>
      <c r="I58" s="1"/>
      <c r="J58" s="1"/>
      <c r="K58" s="1"/>
      <c r="L58" s="1"/>
      <c r="M58" s="1"/>
      <c r="N58" s="1"/>
      <c r="O58" s="1"/>
    </row>
    <row r="59" spans="1:15" ht="16.5">
      <c r="A59" s="1"/>
      <c r="B59" s="1"/>
      <c r="C59" s="1"/>
      <c r="D59" s="1"/>
      <c r="E59" s="1"/>
      <c r="F59" s="1"/>
      <c r="G59" s="1"/>
      <c r="H59" s="1"/>
      <c r="I59" s="1"/>
      <c r="J59" s="1"/>
      <c r="K59" s="1"/>
      <c r="L59" s="1"/>
      <c r="M59" s="1"/>
      <c r="N59" s="1"/>
      <c r="O59" s="1"/>
    </row>
    <row r="60" spans="1:15" ht="16.5">
      <c r="A60" s="1"/>
      <c r="B60" s="1"/>
      <c r="C60" s="1"/>
      <c r="D60" s="1"/>
      <c r="E60" s="1"/>
      <c r="F60" s="1"/>
      <c r="G60" s="1"/>
      <c r="H60" s="1"/>
      <c r="I60" s="1"/>
      <c r="J60" s="1"/>
      <c r="K60" s="1"/>
      <c r="L60" s="1"/>
      <c r="M60" s="1"/>
      <c r="N60" s="1"/>
      <c r="O60" s="1"/>
    </row>
    <row r="61" spans="1:15" ht="16.5">
      <c r="A61" s="1"/>
      <c r="B61" s="1"/>
      <c r="C61" s="1"/>
      <c r="D61" s="1"/>
      <c r="E61" s="1"/>
      <c r="F61" s="1"/>
      <c r="G61" s="1"/>
      <c r="H61" s="1"/>
      <c r="I61" s="1"/>
      <c r="J61" s="1"/>
      <c r="K61" s="1"/>
      <c r="L61" s="1"/>
      <c r="M61" s="1"/>
      <c r="N61" s="1"/>
      <c r="O61" s="1"/>
    </row>
    <row r="62" spans="1:15" ht="16.5">
      <c r="A62" s="1"/>
      <c r="B62" s="1"/>
      <c r="C62" s="1"/>
      <c r="D62" s="1"/>
      <c r="E62" s="1"/>
      <c r="F62" s="1"/>
      <c r="G62" s="1"/>
      <c r="H62" s="1"/>
      <c r="I62" s="1"/>
      <c r="J62" s="1"/>
      <c r="K62" s="1"/>
      <c r="L62" s="1"/>
      <c r="M62" s="1"/>
      <c r="N62" s="1"/>
      <c r="O62" s="1"/>
    </row>
    <row r="63" spans="1:15" ht="16.5">
      <c r="A63" s="1"/>
      <c r="B63" s="1"/>
      <c r="C63" s="1"/>
      <c r="D63" s="1"/>
      <c r="E63" s="1"/>
      <c r="F63" s="1"/>
      <c r="G63" s="1"/>
      <c r="H63" s="1"/>
      <c r="I63" s="1"/>
      <c r="J63" s="1"/>
      <c r="K63" s="1"/>
      <c r="L63" s="1"/>
      <c r="M63" s="1"/>
      <c r="N63" s="1"/>
      <c r="O63" s="1"/>
    </row>
    <row r="64" spans="1:15" ht="16.5">
      <c r="A64" s="1"/>
      <c r="B64" s="1"/>
      <c r="C64" s="1"/>
      <c r="D64" s="1"/>
      <c r="E64" s="1"/>
      <c r="F64" s="1"/>
      <c r="G64" s="1"/>
      <c r="H64" s="1"/>
      <c r="I64" s="1"/>
      <c r="J64" s="1"/>
      <c r="K64" s="1"/>
      <c r="L64" s="1"/>
      <c r="M64" s="1"/>
      <c r="N64" s="1"/>
      <c r="O64" s="1"/>
    </row>
    <row r="65" spans="1:15" ht="16.5">
      <c r="A65" s="1"/>
      <c r="B65" s="1"/>
      <c r="C65" s="1"/>
      <c r="D65" s="1"/>
      <c r="E65" s="1"/>
      <c r="F65" s="1"/>
      <c r="G65" s="1"/>
      <c r="H65" s="1"/>
      <c r="I65" s="1"/>
      <c r="J65" s="1"/>
      <c r="K65" s="1"/>
      <c r="L65" s="1"/>
      <c r="M65" s="1"/>
      <c r="N65" s="1"/>
      <c r="O65" s="1"/>
    </row>
    <row r="66" spans="1:15" ht="16.5">
      <c r="A66" s="1"/>
      <c r="B66" s="1"/>
      <c r="C66" s="1"/>
      <c r="D66" s="1"/>
      <c r="E66" s="1"/>
      <c r="F66" s="1"/>
      <c r="G66" s="1"/>
      <c r="H66" s="1"/>
      <c r="I66" s="1"/>
      <c r="J66" s="1"/>
      <c r="K66" s="1"/>
      <c r="L66" s="1"/>
      <c r="M66" s="1"/>
      <c r="N66" s="1"/>
      <c r="O66" s="1"/>
    </row>
    <row r="67" spans="1:15" ht="16.5">
      <c r="A67" s="1"/>
      <c r="B67" s="1"/>
      <c r="C67" s="1"/>
      <c r="D67" s="1"/>
      <c r="E67" s="1"/>
      <c r="F67" s="1"/>
      <c r="G67" s="1"/>
      <c r="H67" s="1"/>
      <c r="I67" s="1"/>
      <c r="J67" s="1"/>
      <c r="K67" s="1"/>
      <c r="L67" s="1"/>
      <c r="M67" s="1"/>
      <c r="N67" s="1"/>
      <c r="O67" s="1"/>
    </row>
    <row r="68" spans="1:15" ht="16.5">
      <c r="A68" s="1"/>
      <c r="B68" s="1"/>
      <c r="C68" s="1"/>
      <c r="D68" s="1"/>
      <c r="E68" s="1"/>
      <c r="F68" s="1"/>
      <c r="G68" s="1"/>
      <c r="H68" s="1"/>
      <c r="I68" s="1"/>
      <c r="J68" s="1"/>
      <c r="K68" s="1"/>
      <c r="L68" s="1"/>
      <c r="M68" s="1"/>
      <c r="N68" s="1"/>
      <c r="O68" s="1"/>
    </row>
    <row r="69" spans="1:15" ht="16.5">
      <c r="A69" s="1"/>
      <c r="B69" s="1"/>
      <c r="C69" s="1"/>
      <c r="D69" s="1"/>
      <c r="E69" s="1"/>
      <c r="F69" s="1"/>
      <c r="G69" s="1"/>
      <c r="H69" s="1"/>
      <c r="I69" s="1"/>
      <c r="J69" s="1"/>
      <c r="K69" s="1"/>
      <c r="L69" s="1"/>
      <c r="M69" s="1"/>
      <c r="N69" s="1"/>
      <c r="O69" s="1"/>
    </row>
    <row r="70" spans="1:15" ht="16.5">
      <c r="A70" s="1"/>
      <c r="B70" s="1"/>
      <c r="C70" s="1"/>
      <c r="D70" s="1"/>
      <c r="E70" s="1"/>
      <c r="F70" s="1"/>
      <c r="G70" s="1"/>
      <c r="H70" s="1"/>
      <c r="I70" s="1"/>
      <c r="J70" s="1"/>
      <c r="K70" s="1"/>
      <c r="L70" s="1"/>
      <c r="M70" s="1"/>
      <c r="N70" s="1"/>
      <c r="O70" s="1"/>
    </row>
    <row r="71" spans="1:15" ht="16.5">
      <c r="A71" s="1"/>
      <c r="B71" s="1"/>
      <c r="C71" s="1"/>
      <c r="D71" s="1"/>
      <c r="E71" s="1"/>
      <c r="F71" s="1"/>
      <c r="G71" s="1"/>
      <c r="H71" s="1"/>
      <c r="I71" s="1"/>
      <c r="J71" s="1"/>
      <c r="K71" s="1"/>
      <c r="L71" s="1"/>
      <c r="M71" s="1"/>
      <c r="N71" s="1"/>
      <c r="O71" s="1"/>
    </row>
    <row r="72" spans="1:15" ht="16.5">
      <c r="A72" s="1"/>
      <c r="B72" s="1"/>
      <c r="C72" s="1"/>
      <c r="D72" s="1"/>
      <c r="E72" s="1"/>
      <c r="F72" s="1"/>
      <c r="G72" s="1"/>
      <c r="H72" s="1"/>
      <c r="I72" s="1"/>
      <c r="J72" s="1"/>
      <c r="K72" s="1"/>
      <c r="L72" s="1"/>
      <c r="M72" s="1"/>
      <c r="N72" s="1"/>
      <c r="O72" s="1"/>
    </row>
    <row r="73" spans="1:15" ht="16.5">
      <c r="A73" s="1"/>
      <c r="B73" s="1"/>
      <c r="C73" s="1"/>
      <c r="D73" s="1"/>
      <c r="E73" s="1"/>
      <c r="F73" s="1"/>
      <c r="G73" s="1"/>
      <c r="H73" s="1"/>
      <c r="I73" s="1"/>
      <c r="J73" s="1"/>
      <c r="K73" s="1"/>
      <c r="L73" s="1"/>
      <c r="M73" s="1"/>
      <c r="N73" s="1"/>
      <c r="O73" s="1"/>
    </row>
    <row r="74" spans="1:15" ht="16.5">
      <c r="A74" s="1"/>
      <c r="B74" s="1"/>
      <c r="C74" s="1"/>
      <c r="D74" s="1"/>
      <c r="E74" s="1"/>
      <c r="F74" s="1"/>
      <c r="G74" s="1"/>
      <c r="H74" s="1"/>
      <c r="I74" s="1"/>
      <c r="J74" s="1"/>
      <c r="K74" s="1"/>
      <c r="L74" s="1"/>
      <c r="M74" s="1"/>
      <c r="N74" s="1"/>
      <c r="O74" s="1"/>
    </row>
    <row r="75" spans="1:15" ht="16.5">
      <c r="A75" s="1"/>
      <c r="B75" s="1"/>
      <c r="C75" s="1"/>
      <c r="D75" s="1"/>
      <c r="E75" s="1"/>
      <c r="F75" s="1"/>
      <c r="G75" s="1"/>
      <c r="H75" s="1"/>
      <c r="I75" s="1"/>
      <c r="J75" s="1"/>
      <c r="K75" s="1"/>
      <c r="L75" s="1"/>
      <c r="M75" s="1"/>
      <c r="N75" s="1"/>
      <c r="O75" s="1"/>
    </row>
    <row r="76" spans="1:15" ht="16.5">
      <c r="A76" s="1"/>
      <c r="B76" s="1"/>
      <c r="C76" s="1"/>
      <c r="D76" s="1"/>
      <c r="E76" s="1"/>
      <c r="F76" s="1"/>
      <c r="G76" s="1"/>
      <c r="H76" s="1"/>
      <c r="I76" s="1"/>
      <c r="J76" s="1"/>
      <c r="K76" s="1"/>
      <c r="L76" s="1"/>
      <c r="M76" s="1"/>
      <c r="N76" s="1"/>
      <c r="O76" s="1"/>
    </row>
    <row r="77" spans="1:15" ht="16.5">
      <c r="A77" s="1"/>
      <c r="B77" s="1"/>
      <c r="C77" s="1"/>
      <c r="D77" s="1"/>
      <c r="E77" s="1"/>
      <c r="F77" s="1"/>
      <c r="G77" s="1"/>
      <c r="H77" s="1"/>
      <c r="I77" s="1"/>
      <c r="J77" s="1"/>
      <c r="K77" s="1"/>
      <c r="L77" s="1"/>
      <c r="M77" s="1"/>
      <c r="N77" s="1"/>
      <c r="O77" s="1"/>
    </row>
    <row r="78" spans="1:15" ht="16.5">
      <c r="A78" s="1"/>
      <c r="B78" s="1"/>
      <c r="C78" s="1"/>
      <c r="D78" s="1"/>
      <c r="E78" s="1"/>
      <c r="F78" s="1"/>
      <c r="G78" s="1"/>
      <c r="H78" s="1"/>
      <c r="I78" s="1"/>
      <c r="J78" s="1"/>
      <c r="K78" s="1"/>
      <c r="L78" s="1"/>
      <c r="M78" s="1"/>
      <c r="N78" s="1"/>
      <c r="O78" s="1"/>
    </row>
    <row r="79" spans="1:15" ht="16.5">
      <c r="A79" s="1"/>
      <c r="B79" s="1"/>
      <c r="C79" s="1"/>
      <c r="D79" s="1"/>
      <c r="E79" s="1"/>
      <c r="F79" s="1"/>
      <c r="G79" s="1"/>
      <c r="H79" s="1"/>
      <c r="I79" s="1"/>
      <c r="J79" s="1"/>
      <c r="K79" s="1"/>
      <c r="L79" s="1"/>
      <c r="M79" s="1"/>
      <c r="N79" s="1"/>
      <c r="O79" s="1"/>
    </row>
    <row r="80" spans="1:15" ht="16.5">
      <c r="A80" s="1"/>
      <c r="B80" s="1"/>
      <c r="C80" s="1"/>
      <c r="D80" s="1"/>
      <c r="E80" s="1"/>
      <c r="F80" s="1"/>
      <c r="G80" s="1"/>
      <c r="H80" s="1"/>
      <c r="I80" s="1"/>
      <c r="J80" s="1"/>
      <c r="K80" s="1"/>
      <c r="L80" s="1"/>
      <c r="M80" s="1"/>
      <c r="N80" s="1"/>
      <c r="O80" s="1"/>
    </row>
    <row r="81" spans="1:15" ht="16.5">
      <c r="A81" s="1"/>
      <c r="B81" s="1"/>
      <c r="C81" s="1"/>
      <c r="D81" s="1"/>
      <c r="E81" s="1"/>
      <c r="F81" s="1"/>
      <c r="G81" s="1"/>
      <c r="H81" s="1"/>
      <c r="I81" s="1"/>
      <c r="J81" s="1"/>
      <c r="K81" s="1"/>
      <c r="L81" s="1"/>
      <c r="M81" s="1"/>
      <c r="N81" s="1"/>
      <c r="O81" s="1"/>
    </row>
    <row r="82" spans="1:15" ht="16.5">
      <c r="A82" s="1"/>
      <c r="B82" s="1"/>
      <c r="C82" s="1"/>
      <c r="D82" s="1"/>
      <c r="E82" s="1"/>
      <c r="F82" s="1"/>
      <c r="G82" s="1"/>
      <c r="H82" s="1"/>
      <c r="I82" s="1"/>
      <c r="J82" s="1"/>
      <c r="K82" s="1"/>
      <c r="L82" s="1"/>
      <c r="M82" s="1"/>
      <c r="N82" s="1"/>
      <c r="O82" s="1"/>
    </row>
    <row r="83" spans="1:15" ht="16.5">
      <c r="A83" s="1"/>
      <c r="B83" s="1"/>
      <c r="C83" s="1"/>
      <c r="D83" s="1"/>
      <c r="E83" s="1"/>
      <c r="F83" s="1"/>
      <c r="G83" s="1"/>
      <c r="H83" s="1"/>
      <c r="I83" s="1"/>
      <c r="J83" s="1"/>
      <c r="K83" s="1"/>
      <c r="L83" s="1"/>
      <c r="M83" s="1"/>
      <c r="N83" s="1"/>
      <c r="O83" s="1"/>
    </row>
    <row r="84" spans="1:15" ht="16.5">
      <c r="A84" s="1"/>
      <c r="B84" s="1"/>
      <c r="C84" s="1"/>
      <c r="D84" s="1"/>
      <c r="E84" s="1"/>
      <c r="F84" s="1"/>
      <c r="G84" s="1"/>
      <c r="H84" s="1"/>
      <c r="I84" s="1"/>
      <c r="J84" s="1"/>
      <c r="K84" s="1"/>
      <c r="L84" s="1"/>
      <c r="M84" s="1"/>
      <c r="N84" s="1"/>
      <c r="O84" s="1"/>
    </row>
    <row r="85" spans="1:15" ht="16.5">
      <c r="A85" s="1"/>
      <c r="B85" s="1"/>
      <c r="C85" s="1"/>
      <c r="D85" s="1"/>
      <c r="E85" s="1"/>
      <c r="F85" s="1"/>
      <c r="G85" s="1"/>
      <c r="H85" s="1"/>
      <c r="I85" s="1"/>
      <c r="J85" s="1"/>
      <c r="K85" s="1"/>
      <c r="L85" s="1"/>
      <c r="M85" s="1"/>
      <c r="N85" s="1"/>
      <c r="O85" s="1"/>
    </row>
    <row r="86" spans="1:15" ht="16.5">
      <c r="A86" s="1"/>
      <c r="B86" s="1"/>
      <c r="C86" s="1"/>
      <c r="D86" s="1"/>
      <c r="E86" s="1"/>
      <c r="F86" s="1"/>
      <c r="G86" s="1"/>
      <c r="H86" s="1"/>
      <c r="I86" s="1"/>
      <c r="J86" s="1"/>
      <c r="K86" s="1"/>
      <c r="L86" s="1"/>
      <c r="M86" s="1"/>
      <c r="N86" s="1"/>
      <c r="O86" s="1"/>
    </row>
    <row r="87" spans="1:15" ht="16.5">
      <c r="A87" s="1"/>
      <c r="B87" s="1"/>
      <c r="C87" s="1"/>
      <c r="D87" s="1"/>
      <c r="E87" s="1"/>
      <c r="F87" s="1"/>
      <c r="G87" s="1"/>
      <c r="H87" s="1"/>
      <c r="I87" s="1"/>
      <c r="J87" s="1"/>
      <c r="K87" s="1"/>
      <c r="L87" s="1"/>
      <c r="M87" s="1"/>
      <c r="N87" s="1"/>
      <c r="O87" s="1"/>
    </row>
    <row r="88" spans="1:15" ht="16.5">
      <c r="A88" s="1"/>
      <c r="B88" s="1"/>
      <c r="C88" s="1"/>
      <c r="D88" s="1"/>
      <c r="E88" s="1"/>
      <c r="F88" s="1"/>
      <c r="G88" s="1"/>
      <c r="H88" s="1"/>
      <c r="I88" s="1"/>
      <c r="J88" s="1"/>
      <c r="K88" s="1"/>
      <c r="L88" s="1"/>
      <c r="M88" s="1"/>
      <c r="N88" s="1"/>
      <c r="O88" s="1"/>
    </row>
    <row r="89" spans="1:15" ht="16.5">
      <c r="A89" s="1"/>
      <c r="B89" s="1"/>
      <c r="C89" s="1"/>
      <c r="D89" s="1"/>
      <c r="E89" s="1"/>
      <c r="F89" s="1"/>
      <c r="G89" s="1"/>
      <c r="H89" s="1"/>
      <c r="I89" s="1"/>
      <c r="J89" s="1"/>
      <c r="K89" s="1"/>
      <c r="L89" s="1"/>
      <c r="M89" s="1"/>
      <c r="N89" s="1"/>
      <c r="O89" s="1"/>
    </row>
    <row r="90" spans="1:15" ht="16.5">
      <c r="A90" s="1"/>
      <c r="B90" s="1"/>
      <c r="C90" s="1"/>
      <c r="D90" s="1"/>
      <c r="E90" s="1"/>
      <c r="F90" s="1"/>
      <c r="G90" s="1"/>
      <c r="H90" s="1"/>
      <c r="I90" s="1"/>
      <c r="J90" s="1"/>
      <c r="K90" s="1"/>
      <c r="L90" s="1"/>
      <c r="M90" s="1"/>
      <c r="N90" s="1"/>
      <c r="O90" s="1"/>
    </row>
    <row r="91" spans="1:15" ht="16.5">
      <c r="A91" s="1"/>
      <c r="B91" s="1"/>
      <c r="C91" s="1"/>
      <c r="D91" s="1"/>
      <c r="E91" s="1"/>
      <c r="F91" s="1"/>
      <c r="G91" s="1"/>
      <c r="H91" s="1"/>
      <c r="I91" s="1"/>
      <c r="J91" s="1"/>
      <c r="K91" s="1"/>
      <c r="L91" s="1"/>
      <c r="M91" s="1"/>
      <c r="N91" s="1"/>
      <c r="O91" s="1"/>
    </row>
    <row r="92" spans="1:15" ht="16.5">
      <c r="A92" s="1"/>
      <c r="B92" s="1"/>
      <c r="C92" s="1"/>
      <c r="D92" s="1"/>
      <c r="E92" s="1"/>
      <c r="F92" s="1"/>
      <c r="G92" s="1"/>
      <c r="H92" s="1"/>
      <c r="I92" s="1"/>
      <c r="J92" s="1"/>
      <c r="K92" s="1"/>
      <c r="L92" s="1"/>
      <c r="M92" s="1"/>
      <c r="N92" s="1"/>
      <c r="O92" s="1"/>
    </row>
    <row r="93" spans="1:15" ht="16.5">
      <c r="A93" s="1"/>
      <c r="B93" s="1"/>
      <c r="C93" s="1"/>
      <c r="D93" s="1"/>
      <c r="E93" s="1"/>
      <c r="F93" s="1"/>
      <c r="G93" s="1"/>
      <c r="H93" s="1"/>
      <c r="I93" s="1"/>
      <c r="J93" s="1"/>
      <c r="K93" s="1"/>
      <c r="L93" s="1"/>
      <c r="M93" s="1"/>
      <c r="N93" s="1"/>
      <c r="O93" s="1"/>
    </row>
    <row r="94" spans="1:15" ht="16.5">
      <c r="A94" s="1"/>
      <c r="B94" s="1"/>
      <c r="C94" s="1"/>
      <c r="D94" s="1"/>
      <c r="E94" s="1"/>
      <c r="F94" s="1"/>
      <c r="G94" s="1"/>
      <c r="H94" s="1"/>
      <c r="I94" s="1"/>
      <c r="J94" s="1"/>
      <c r="K94" s="1"/>
      <c r="L94" s="1"/>
      <c r="M94" s="1"/>
      <c r="N94" s="1"/>
      <c r="O94" s="1"/>
    </row>
    <row r="95" spans="1:15" ht="16.5">
      <c r="A95" s="1"/>
      <c r="B95" s="1"/>
      <c r="C95" s="1"/>
      <c r="D95" s="1"/>
      <c r="E95" s="1"/>
      <c r="F95" s="1"/>
      <c r="G95" s="1"/>
      <c r="H95" s="1"/>
      <c r="I95" s="1"/>
      <c r="J95" s="1"/>
      <c r="K95" s="1"/>
      <c r="L95" s="1"/>
      <c r="M95" s="1"/>
      <c r="N95" s="1"/>
      <c r="O95" s="1"/>
    </row>
    <row r="96" spans="1:15" ht="16.5">
      <c r="A96" s="1"/>
      <c r="B96" s="1"/>
      <c r="C96" s="1"/>
      <c r="D96" s="1"/>
      <c r="E96" s="1"/>
      <c r="F96" s="1"/>
      <c r="G96" s="1"/>
      <c r="H96" s="1"/>
      <c r="I96" s="1"/>
      <c r="J96" s="1"/>
      <c r="K96" s="1"/>
      <c r="L96" s="1"/>
      <c r="M96" s="1"/>
      <c r="N96" s="1"/>
      <c r="O96" s="1"/>
    </row>
    <row r="97" spans="1:15" ht="16.5">
      <c r="A97" s="1"/>
      <c r="B97" s="1"/>
      <c r="C97" s="1"/>
      <c r="D97" s="1"/>
      <c r="E97" s="1"/>
      <c r="F97" s="1"/>
      <c r="G97" s="1"/>
      <c r="H97" s="1"/>
      <c r="I97" s="1"/>
      <c r="J97" s="1"/>
      <c r="K97" s="1"/>
      <c r="L97" s="1"/>
      <c r="M97" s="1"/>
      <c r="N97" s="1"/>
      <c r="O97" s="1"/>
    </row>
    <row r="98" spans="1:15" ht="16.5">
      <c r="A98" s="1"/>
      <c r="B98" s="1"/>
      <c r="C98" s="1"/>
      <c r="D98" s="1"/>
      <c r="E98" s="1"/>
      <c r="F98" s="1"/>
      <c r="G98" s="1"/>
      <c r="H98" s="1"/>
      <c r="I98" s="1"/>
      <c r="J98" s="1"/>
      <c r="K98" s="1"/>
      <c r="L98" s="1"/>
      <c r="M98" s="1"/>
      <c r="N98" s="1"/>
      <c r="O98" s="1"/>
    </row>
    <row r="99" spans="1:15" ht="16.5">
      <c r="A99" s="1"/>
      <c r="B99" s="1"/>
      <c r="C99" s="1"/>
      <c r="D99" s="1"/>
      <c r="E99" s="1"/>
      <c r="F99" s="1"/>
      <c r="G99" s="1"/>
      <c r="H99" s="1"/>
      <c r="I99" s="1"/>
      <c r="J99" s="1"/>
      <c r="K99" s="1"/>
      <c r="L99" s="1"/>
      <c r="M99" s="1"/>
      <c r="N99" s="1"/>
      <c r="O99" s="1"/>
    </row>
    <row r="100" spans="1:15" ht="16.5">
      <c r="A100" s="1"/>
      <c r="B100" s="1"/>
      <c r="C100" s="1"/>
      <c r="D100" s="1"/>
      <c r="E100" s="1"/>
      <c r="F100" s="1"/>
      <c r="G100" s="1"/>
      <c r="H100" s="1"/>
      <c r="I100" s="1"/>
      <c r="J100" s="1"/>
      <c r="K100" s="1"/>
      <c r="L100" s="1"/>
      <c r="M100" s="1"/>
      <c r="N100" s="1"/>
      <c r="O100" s="1"/>
    </row>
    <row r="101" spans="1:15" ht="16.5">
      <c r="A101" s="1"/>
      <c r="B101" s="1"/>
      <c r="C101" s="1"/>
      <c r="D101" s="1"/>
      <c r="E101" s="1"/>
      <c r="F101" s="1"/>
      <c r="G101" s="1"/>
      <c r="H101" s="1"/>
      <c r="I101" s="1"/>
      <c r="J101" s="1"/>
      <c r="K101" s="1"/>
      <c r="L101" s="1"/>
      <c r="M101" s="1"/>
      <c r="N101" s="1"/>
      <c r="O101" s="1"/>
    </row>
    <row r="102" spans="1:15" ht="16.5">
      <c r="A102" s="1"/>
      <c r="B102" s="1"/>
      <c r="C102" s="1"/>
      <c r="D102" s="1"/>
      <c r="E102" s="1"/>
      <c r="F102" s="1"/>
      <c r="G102" s="1"/>
      <c r="H102" s="1"/>
      <c r="I102" s="1"/>
      <c r="J102" s="1"/>
      <c r="K102" s="1"/>
      <c r="L102" s="1"/>
      <c r="M102" s="1"/>
      <c r="N102" s="1"/>
      <c r="O102" s="1"/>
    </row>
    <row r="103" spans="1:15" ht="16.5">
      <c r="A103" s="1"/>
      <c r="B103" s="1"/>
      <c r="C103" s="1"/>
      <c r="D103" s="1"/>
      <c r="E103" s="1"/>
      <c r="F103" s="1"/>
      <c r="G103" s="1"/>
      <c r="H103" s="1"/>
      <c r="I103" s="1"/>
      <c r="J103" s="1"/>
      <c r="K103" s="1"/>
      <c r="L103" s="1"/>
      <c r="M103" s="1"/>
      <c r="N103" s="1"/>
      <c r="O103" s="1"/>
    </row>
    <row r="104" spans="1:15" ht="16.5">
      <c r="A104" s="1"/>
      <c r="B104" s="1"/>
      <c r="C104" s="1"/>
      <c r="D104" s="1"/>
      <c r="E104" s="1"/>
      <c r="F104" s="1"/>
      <c r="G104" s="1"/>
      <c r="H104" s="1"/>
      <c r="I104" s="1"/>
      <c r="J104" s="1"/>
      <c r="K104" s="1"/>
      <c r="L104" s="1"/>
      <c r="M104" s="1"/>
      <c r="N104" s="1"/>
      <c r="O104" s="1"/>
    </row>
    <row r="105" spans="1:15" ht="16.5">
      <c r="A105" s="1"/>
      <c r="B105" s="1"/>
      <c r="C105" s="1"/>
      <c r="D105" s="1"/>
      <c r="E105" s="1"/>
      <c r="F105" s="1"/>
      <c r="G105" s="1"/>
      <c r="H105" s="1"/>
      <c r="I105" s="1"/>
      <c r="J105" s="1"/>
      <c r="K105" s="1"/>
      <c r="L105" s="1"/>
      <c r="M105" s="1"/>
      <c r="N105" s="1"/>
      <c r="O105" s="1"/>
    </row>
    <row r="106" spans="1:15" ht="16.5">
      <c r="A106" s="1"/>
      <c r="B106" s="1"/>
      <c r="C106" s="1"/>
      <c r="D106" s="1"/>
      <c r="E106" s="1"/>
      <c r="F106" s="1"/>
      <c r="G106" s="1"/>
      <c r="H106" s="1"/>
      <c r="I106" s="1"/>
      <c r="J106" s="1"/>
      <c r="K106" s="1"/>
      <c r="L106" s="1"/>
      <c r="M106" s="1"/>
      <c r="N106" s="1"/>
      <c r="O106" s="1"/>
    </row>
    <row r="107" spans="1:15" ht="16.5">
      <c r="A107" s="1"/>
      <c r="B107" s="1"/>
      <c r="C107" s="1"/>
      <c r="D107" s="1"/>
      <c r="E107" s="1"/>
      <c r="F107" s="1"/>
      <c r="G107" s="1"/>
      <c r="H107" s="1"/>
      <c r="I107" s="1"/>
      <c r="J107" s="1"/>
      <c r="K107" s="1"/>
      <c r="L107" s="1"/>
      <c r="M107" s="1"/>
      <c r="N107" s="1"/>
      <c r="O107" s="1"/>
    </row>
    <row r="108" spans="1:15" ht="16.5">
      <c r="A108" s="1"/>
      <c r="B108" s="1"/>
      <c r="C108" s="1"/>
      <c r="D108" s="1"/>
      <c r="E108" s="1"/>
      <c r="F108" s="1"/>
      <c r="G108" s="1"/>
      <c r="H108" s="1"/>
      <c r="I108" s="1"/>
      <c r="J108" s="1"/>
      <c r="K108" s="1"/>
      <c r="L108" s="1"/>
      <c r="M108" s="1"/>
      <c r="N108" s="1"/>
      <c r="O108" s="1"/>
    </row>
    <row r="109" spans="1:15" ht="16.5">
      <c r="A109" s="1"/>
      <c r="B109" s="1"/>
      <c r="C109" s="1"/>
      <c r="D109" s="1"/>
      <c r="E109" s="1"/>
      <c r="F109" s="1"/>
      <c r="G109" s="1"/>
      <c r="H109" s="1"/>
      <c r="I109" s="1"/>
      <c r="J109" s="1"/>
      <c r="K109" s="1"/>
      <c r="L109" s="1"/>
      <c r="M109" s="1"/>
      <c r="N109" s="1"/>
      <c r="O109" s="1"/>
    </row>
    <row r="110" spans="1:15" ht="16.5">
      <c r="A110" s="1"/>
      <c r="B110" s="1"/>
      <c r="C110" s="1"/>
      <c r="D110" s="1"/>
      <c r="E110" s="1"/>
      <c r="F110" s="1"/>
      <c r="G110" s="1"/>
      <c r="H110" s="1"/>
      <c r="I110" s="1"/>
      <c r="J110" s="1"/>
      <c r="K110" s="1"/>
      <c r="L110" s="1"/>
      <c r="M110" s="1"/>
      <c r="N110" s="1"/>
      <c r="O110" s="1"/>
    </row>
    <row r="111" spans="1:15" ht="16.5">
      <c r="A111" s="1"/>
      <c r="B111" s="1"/>
      <c r="C111" s="1"/>
      <c r="D111" s="1"/>
      <c r="E111" s="1"/>
      <c r="F111" s="1"/>
      <c r="G111" s="1"/>
      <c r="H111" s="1"/>
      <c r="I111" s="1"/>
      <c r="J111" s="1"/>
      <c r="K111" s="1"/>
      <c r="L111" s="1"/>
      <c r="M111" s="1"/>
      <c r="N111" s="1"/>
      <c r="O111" s="1"/>
    </row>
    <row r="112" spans="1:15" ht="16.5">
      <c r="A112" s="1"/>
      <c r="B112" s="1"/>
      <c r="C112" s="1"/>
      <c r="D112" s="1"/>
      <c r="E112" s="1"/>
      <c r="F112" s="1"/>
      <c r="G112" s="1"/>
      <c r="H112" s="1"/>
      <c r="I112" s="1"/>
      <c r="J112" s="1"/>
      <c r="K112" s="1"/>
      <c r="L112" s="1"/>
      <c r="M112" s="1"/>
      <c r="N112" s="1"/>
      <c r="O112" s="1"/>
    </row>
    <row r="113" spans="1:15" ht="16.5">
      <c r="A113" s="1"/>
      <c r="B113" s="1"/>
      <c r="C113" s="1"/>
      <c r="D113" s="1"/>
      <c r="E113" s="1"/>
      <c r="F113" s="1"/>
      <c r="G113" s="1"/>
      <c r="H113" s="1"/>
      <c r="I113" s="1"/>
      <c r="J113" s="1"/>
      <c r="K113" s="1"/>
      <c r="L113" s="1"/>
      <c r="M113" s="1"/>
      <c r="N113" s="1"/>
      <c r="O113" s="1"/>
    </row>
    <row r="114" spans="1:15" ht="16.5">
      <c r="A114" s="1"/>
      <c r="B114" s="1"/>
      <c r="C114" s="1"/>
      <c r="D114" s="1"/>
      <c r="E114" s="1"/>
      <c r="F114" s="1"/>
      <c r="G114" s="1"/>
      <c r="H114" s="1"/>
      <c r="I114" s="1"/>
      <c r="J114" s="1"/>
      <c r="K114" s="1"/>
      <c r="L114" s="1"/>
      <c r="M114" s="1"/>
      <c r="N114" s="1"/>
      <c r="O114" s="1"/>
    </row>
    <row r="115" spans="1:15" ht="16.5">
      <c r="A115" s="1"/>
      <c r="B115" s="1"/>
      <c r="C115" s="1"/>
      <c r="D115" s="1"/>
      <c r="E115" s="1"/>
      <c r="F115" s="1"/>
      <c r="G115" s="1"/>
      <c r="H115" s="1"/>
      <c r="I115" s="1"/>
      <c r="J115" s="1"/>
      <c r="K115" s="1"/>
      <c r="L115" s="1"/>
      <c r="M115" s="1"/>
      <c r="N115" s="1"/>
      <c r="O115" s="1"/>
    </row>
    <row r="116" spans="1:15" ht="16.5">
      <c r="A116" s="1"/>
      <c r="B116" s="1"/>
      <c r="C116" s="1"/>
      <c r="D116" s="1"/>
      <c r="E116" s="1"/>
      <c r="F116" s="1"/>
      <c r="G116" s="1"/>
      <c r="H116" s="1"/>
      <c r="I116" s="1"/>
      <c r="J116" s="1"/>
      <c r="K116" s="1"/>
      <c r="L116" s="1"/>
      <c r="M116" s="1"/>
      <c r="N116" s="1"/>
      <c r="O116" s="1"/>
    </row>
    <row r="117" spans="1:15" ht="16.5">
      <c r="A117" s="1"/>
      <c r="B117" s="1"/>
      <c r="C117" s="1"/>
      <c r="D117" s="1"/>
      <c r="E117" s="1"/>
      <c r="F117" s="1"/>
      <c r="G117" s="1"/>
      <c r="H117" s="1"/>
      <c r="I117" s="1"/>
      <c r="J117" s="1"/>
      <c r="K117" s="1"/>
      <c r="L117" s="1"/>
      <c r="M117" s="1"/>
      <c r="N117" s="1"/>
      <c r="O117" s="1"/>
    </row>
    <row r="118" spans="1:15" ht="16.5">
      <c r="A118" s="1"/>
      <c r="B118" s="1"/>
      <c r="C118" s="1"/>
      <c r="D118" s="1"/>
      <c r="E118" s="1"/>
      <c r="F118" s="1"/>
      <c r="G118" s="1"/>
      <c r="H118" s="1"/>
      <c r="I118" s="1"/>
      <c r="J118" s="1"/>
      <c r="K118" s="1"/>
      <c r="L118" s="1"/>
      <c r="M118" s="1"/>
      <c r="N118" s="1"/>
      <c r="O118" s="1"/>
    </row>
    <row r="119" spans="1:15" ht="16.5">
      <c r="A119" s="1"/>
      <c r="B119" s="1"/>
      <c r="C119" s="1"/>
      <c r="D119" s="1"/>
      <c r="E119" s="1"/>
      <c r="F119" s="1"/>
      <c r="G119" s="1"/>
      <c r="H119" s="1"/>
      <c r="I119" s="1"/>
      <c r="J119" s="1"/>
      <c r="K119" s="1"/>
      <c r="L119" s="1"/>
      <c r="M119" s="1"/>
      <c r="N119" s="1"/>
      <c r="O119" s="1"/>
    </row>
    <row r="120" spans="1:15" ht="16.5">
      <c r="A120" s="1"/>
      <c r="B120" s="1"/>
      <c r="C120" s="1"/>
      <c r="D120" s="1"/>
      <c r="E120" s="1"/>
      <c r="F120" s="1"/>
      <c r="G120" s="1"/>
      <c r="H120" s="1"/>
      <c r="I120" s="1"/>
      <c r="J120" s="1"/>
      <c r="K120" s="1"/>
      <c r="L120" s="1"/>
      <c r="M120" s="1"/>
      <c r="N120" s="1"/>
      <c r="O120" s="1"/>
    </row>
    <row r="121" spans="1:15" ht="16.5">
      <c r="A121" s="1"/>
      <c r="B121" s="1"/>
      <c r="C121" s="1"/>
      <c r="D121" s="1"/>
      <c r="E121" s="1"/>
      <c r="F121" s="1"/>
      <c r="G121" s="1"/>
      <c r="H121" s="1"/>
      <c r="I121" s="1"/>
      <c r="J121" s="1"/>
      <c r="K121" s="1"/>
      <c r="L121" s="1"/>
      <c r="M121" s="1"/>
      <c r="N121" s="1"/>
      <c r="O121" s="1"/>
    </row>
    <row r="122" spans="1:15" ht="16.5">
      <c r="A122" s="1"/>
      <c r="B122" s="1"/>
      <c r="C122" s="1"/>
      <c r="D122" s="1"/>
      <c r="E122" s="1"/>
      <c r="F122" s="1"/>
      <c r="G122" s="1"/>
      <c r="H122" s="1"/>
      <c r="I122" s="1"/>
      <c r="J122" s="1"/>
      <c r="K122" s="1"/>
      <c r="L122" s="1"/>
      <c r="M122" s="1"/>
      <c r="N122" s="1"/>
      <c r="O122" s="1"/>
    </row>
    <row r="123" spans="1:15" ht="16.5">
      <c r="A123" s="1"/>
      <c r="B123" s="1"/>
      <c r="C123" s="1"/>
      <c r="D123" s="1"/>
      <c r="E123" s="1"/>
      <c r="F123" s="1"/>
      <c r="G123" s="1"/>
      <c r="H123" s="1"/>
      <c r="I123" s="1"/>
      <c r="J123" s="1"/>
      <c r="K123" s="1"/>
      <c r="L123" s="1"/>
      <c r="M123" s="1"/>
      <c r="N123" s="1"/>
      <c r="O123" s="1"/>
    </row>
    <row r="124" spans="1:15" ht="16.5">
      <c r="A124" s="1"/>
      <c r="B124" s="1"/>
      <c r="C124" s="1"/>
      <c r="D124" s="1"/>
      <c r="E124" s="1"/>
      <c r="F124" s="1"/>
      <c r="G124" s="1"/>
      <c r="H124" s="1"/>
      <c r="I124" s="1"/>
      <c r="J124" s="1"/>
      <c r="K124" s="1"/>
      <c r="L124" s="1"/>
      <c r="M124" s="1"/>
      <c r="N124" s="1"/>
      <c r="O124" s="1"/>
    </row>
    <row r="125" spans="1:15" ht="16.5">
      <c r="A125" s="1"/>
      <c r="B125" s="1"/>
      <c r="C125" s="1"/>
      <c r="D125" s="1"/>
      <c r="E125" s="1"/>
      <c r="F125" s="1"/>
      <c r="G125" s="1"/>
      <c r="H125" s="1"/>
      <c r="I125" s="1"/>
      <c r="J125" s="1"/>
      <c r="K125" s="1"/>
      <c r="L125" s="1"/>
      <c r="M125" s="1"/>
      <c r="N125" s="1"/>
      <c r="O125" s="1"/>
    </row>
    <row r="126" spans="1:15" ht="16.5">
      <c r="A126" s="1"/>
      <c r="B126" s="1"/>
      <c r="C126" s="1"/>
      <c r="D126" s="1"/>
      <c r="E126" s="1"/>
      <c r="F126" s="1"/>
      <c r="G126" s="1"/>
      <c r="H126" s="1"/>
      <c r="I126" s="1"/>
      <c r="J126" s="1"/>
      <c r="K126" s="1"/>
      <c r="L126" s="1"/>
      <c r="M126" s="1"/>
      <c r="N126" s="1"/>
      <c r="O126" s="1"/>
    </row>
    <row r="127" spans="1:15" ht="16.5">
      <c r="A127" s="1"/>
      <c r="B127" s="1"/>
      <c r="C127" s="1"/>
      <c r="D127" s="1"/>
      <c r="E127" s="1"/>
      <c r="F127" s="1"/>
      <c r="G127" s="1"/>
      <c r="H127" s="1"/>
      <c r="I127" s="1"/>
      <c r="J127" s="1"/>
      <c r="K127" s="1"/>
      <c r="L127" s="1"/>
      <c r="M127" s="1"/>
      <c r="N127" s="1"/>
      <c r="O127" s="1"/>
    </row>
    <row r="128" spans="1:15" ht="16.5">
      <c r="A128" s="1"/>
      <c r="B128" s="1"/>
      <c r="C128" s="1"/>
      <c r="D128" s="1"/>
      <c r="E128" s="1"/>
      <c r="F128" s="1"/>
      <c r="G128" s="1"/>
      <c r="H128" s="1"/>
      <c r="I128" s="1"/>
      <c r="J128" s="1"/>
      <c r="K128" s="1"/>
      <c r="L128" s="1"/>
      <c r="M128" s="1"/>
      <c r="N128" s="1"/>
      <c r="O128" s="1"/>
    </row>
    <row r="129" spans="1:15" ht="16.5">
      <c r="A129" s="1"/>
      <c r="B129" s="1"/>
      <c r="C129" s="1"/>
      <c r="D129" s="1"/>
      <c r="E129" s="1"/>
      <c r="F129" s="1"/>
      <c r="G129" s="1"/>
      <c r="H129" s="1"/>
      <c r="I129" s="1"/>
      <c r="J129" s="1"/>
      <c r="K129" s="1"/>
      <c r="L129" s="1"/>
      <c r="M129" s="1"/>
      <c r="N129" s="1"/>
      <c r="O129" s="1"/>
    </row>
    <row r="130" spans="1:15" ht="16.5">
      <c r="A130" s="1"/>
      <c r="B130" s="1"/>
      <c r="C130" s="1"/>
      <c r="D130" s="1"/>
      <c r="E130" s="1"/>
      <c r="F130" s="1"/>
      <c r="G130" s="1"/>
      <c r="H130" s="1"/>
      <c r="I130" s="1"/>
      <c r="J130" s="1"/>
      <c r="K130" s="1"/>
      <c r="L130" s="1"/>
      <c r="M130" s="1"/>
      <c r="N130" s="1"/>
      <c r="O130" s="1"/>
    </row>
    <row r="131" spans="1:15" ht="16.5">
      <c r="A131" s="1"/>
      <c r="B131" s="1"/>
      <c r="C131" s="1"/>
      <c r="D131" s="1"/>
      <c r="E131" s="1"/>
      <c r="F131" s="1"/>
      <c r="G131" s="1"/>
      <c r="H131" s="1"/>
      <c r="I131" s="1"/>
      <c r="J131" s="1"/>
      <c r="K131" s="1"/>
      <c r="L131" s="1"/>
      <c r="M131" s="1"/>
      <c r="N131" s="1"/>
      <c r="O131" s="1"/>
    </row>
    <row r="132" spans="1:15" ht="16.5">
      <c r="A132" s="1"/>
      <c r="B132" s="1"/>
      <c r="C132" s="1"/>
      <c r="D132" s="1"/>
      <c r="E132" s="1"/>
      <c r="F132" s="1"/>
      <c r="G132" s="1"/>
      <c r="H132" s="1"/>
      <c r="I132" s="1"/>
      <c r="J132" s="1"/>
      <c r="K132" s="1"/>
      <c r="L132" s="1"/>
      <c r="M132" s="1"/>
      <c r="N132" s="1"/>
      <c r="O132" s="1"/>
    </row>
    <row r="133" spans="1:15" ht="16.5">
      <c r="A133" s="1"/>
      <c r="B133" s="1"/>
      <c r="C133" s="1"/>
      <c r="D133" s="1"/>
      <c r="E133" s="1"/>
      <c r="F133" s="1"/>
      <c r="G133" s="1"/>
      <c r="H133" s="1"/>
      <c r="I133" s="1"/>
      <c r="J133" s="1"/>
      <c r="K133" s="1"/>
      <c r="L133" s="1"/>
      <c r="M133" s="1"/>
      <c r="N133" s="1"/>
      <c r="O133" s="1"/>
    </row>
    <row r="134" spans="1:15" ht="16.5">
      <c r="A134" s="1"/>
      <c r="B134" s="1"/>
      <c r="C134" s="1"/>
      <c r="D134" s="1"/>
      <c r="E134" s="1"/>
      <c r="F134" s="1"/>
      <c r="G134" s="1"/>
      <c r="H134" s="1"/>
      <c r="I134" s="1"/>
      <c r="J134" s="1"/>
      <c r="K134" s="1"/>
      <c r="L134" s="1"/>
      <c r="M134" s="1"/>
      <c r="N134" s="1"/>
      <c r="O134" s="1"/>
    </row>
    <row r="135" spans="1:15" ht="16.5">
      <c r="A135" s="1"/>
      <c r="B135" s="1"/>
      <c r="C135" s="1"/>
      <c r="D135" s="1"/>
      <c r="E135" s="1"/>
      <c r="F135" s="1"/>
      <c r="G135" s="1"/>
      <c r="H135" s="1"/>
      <c r="I135" s="1"/>
      <c r="J135" s="1"/>
      <c r="K135" s="1"/>
      <c r="L135" s="1"/>
      <c r="M135" s="1"/>
      <c r="N135" s="1"/>
      <c r="O135" s="1"/>
    </row>
    <row r="136" spans="1:15" ht="16.5">
      <c r="A136" s="1"/>
      <c r="B136" s="1"/>
      <c r="C136" s="1"/>
      <c r="D136" s="1"/>
      <c r="E136" s="1"/>
      <c r="F136" s="1"/>
      <c r="G136" s="1"/>
      <c r="H136" s="1"/>
      <c r="I136" s="1"/>
      <c r="J136" s="1"/>
      <c r="K136" s="1"/>
      <c r="L136" s="1"/>
      <c r="M136" s="1"/>
      <c r="N136" s="1"/>
      <c r="O136" s="1"/>
    </row>
    <row r="137" spans="1:15" ht="16.5">
      <c r="A137" s="1"/>
      <c r="B137" s="1"/>
      <c r="C137" s="1"/>
      <c r="D137" s="1"/>
      <c r="E137" s="1"/>
      <c r="F137" s="1"/>
      <c r="G137" s="1"/>
      <c r="H137" s="1"/>
      <c r="I137" s="1"/>
      <c r="J137" s="1"/>
      <c r="K137" s="1"/>
      <c r="L137" s="1"/>
      <c r="M137" s="1"/>
      <c r="N137" s="1"/>
      <c r="O137" s="1"/>
    </row>
    <row r="138" spans="1:15" ht="16.5">
      <c r="A138" s="1"/>
      <c r="B138" s="1"/>
      <c r="C138" s="1"/>
      <c r="D138" s="1"/>
      <c r="E138" s="1"/>
      <c r="F138" s="1"/>
      <c r="G138" s="1"/>
      <c r="H138" s="1"/>
      <c r="I138" s="1"/>
      <c r="J138" s="1"/>
      <c r="K138" s="1"/>
      <c r="L138" s="1"/>
      <c r="M138" s="1"/>
      <c r="N138" s="1"/>
      <c r="O138" s="1"/>
    </row>
    <row r="139" spans="1:15" ht="16.5">
      <c r="A139" s="1"/>
      <c r="B139" s="1"/>
      <c r="C139" s="1"/>
      <c r="D139" s="1"/>
      <c r="E139" s="1"/>
      <c r="F139" s="1"/>
      <c r="G139" s="1"/>
      <c r="H139" s="1"/>
      <c r="I139" s="1"/>
      <c r="J139" s="1"/>
      <c r="K139" s="1"/>
      <c r="L139" s="1"/>
      <c r="M139" s="1"/>
      <c r="N139" s="1"/>
      <c r="O139" s="1"/>
    </row>
    <row r="140" spans="1:15" ht="16.5">
      <c r="A140" s="1"/>
      <c r="B140" s="1"/>
      <c r="C140" s="1"/>
      <c r="D140" s="1"/>
      <c r="E140" s="1"/>
      <c r="F140" s="1"/>
      <c r="G140" s="1"/>
      <c r="H140" s="1"/>
      <c r="I140" s="1"/>
      <c r="J140" s="1"/>
      <c r="K140" s="1"/>
      <c r="L140" s="1"/>
      <c r="M140" s="1"/>
      <c r="N140" s="1"/>
      <c r="O140" s="1"/>
    </row>
    <row r="141" spans="1:15" ht="16.5">
      <c r="A141" s="1"/>
      <c r="B141" s="1"/>
      <c r="C141" s="1"/>
      <c r="D141" s="1"/>
      <c r="E141" s="1"/>
      <c r="F141" s="1"/>
      <c r="G141" s="1"/>
      <c r="H141" s="1"/>
      <c r="I141" s="1"/>
      <c r="J141" s="1"/>
      <c r="K141" s="1"/>
      <c r="L141" s="1"/>
      <c r="M141" s="1"/>
      <c r="N141" s="1"/>
      <c r="O141" s="1"/>
    </row>
    <row r="142" spans="1:15" ht="16.5">
      <c r="A142" s="1"/>
      <c r="B142" s="1"/>
      <c r="C142" s="1"/>
      <c r="D142" s="1"/>
      <c r="E142" s="1"/>
      <c r="F142" s="1"/>
      <c r="G142" s="1"/>
      <c r="H142" s="1"/>
      <c r="I142" s="1"/>
      <c r="J142" s="1"/>
      <c r="K142" s="1"/>
      <c r="L142" s="1"/>
      <c r="M142" s="1"/>
      <c r="N142" s="1"/>
      <c r="O142" s="1"/>
    </row>
    <row r="143" spans="1:15" ht="16.5">
      <c r="A143" s="1"/>
      <c r="B143" s="1"/>
      <c r="C143" s="1"/>
      <c r="D143" s="1"/>
      <c r="E143" s="1"/>
      <c r="F143" s="1"/>
      <c r="G143" s="1"/>
      <c r="H143" s="1"/>
      <c r="I143" s="1"/>
      <c r="J143" s="1"/>
      <c r="K143" s="1"/>
      <c r="L143" s="1"/>
      <c r="M143" s="1"/>
      <c r="N143" s="1"/>
      <c r="O143" s="1"/>
    </row>
    <row r="144" spans="1:15" ht="16.5">
      <c r="A144" s="1"/>
      <c r="B144" s="1"/>
      <c r="C144" s="1"/>
      <c r="D144" s="1"/>
      <c r="E144" s="1"/>
      <c r="F144" s="1"/>
      <c r="G144" s="1"/>
      <c r="H144" s="1"/>
      <c r="I144" s="1"/>
      <c r="J144" s="1"/>
      <c r="K144" s="1"/>
      <c r="L144" s="1"/>
      <c r="M144" s="1"/>
      <c r="N144" s="1"/>
      <c r="O144" s="1"/>
    </row>
    <row r="145" spans="1:15" ht="16.5">
      <c r="A145" s="1"/>
      <c r="B145" s="1"/>
      <c r="C145" s="1"/>
      <c r="D145" s="1"/>
      <c r="E145" s="1"/>
      <c r="F145" s="1"/>
      <c r="G145" s="1"/>
      <c r="H145" s="1"/>
      <c r="I145" s="1"/>
      <c r="J145" s="1"/>
      <c r="K145" s="1"/>
      <c r="L145" s="1"/>
      <c r="M145" s="1"/>
      <c r="N145" s="1"/>
      <c r="O145" s="1"/>
    </row>
    <row r="146" spans="1:15" ht="16.5">
      <c r="A146" s="1"/>
      <c r="B146" s="1"/>
      <c r="C146" s="1"/>
      <c r="D146" s="1"/>
      <c r="E146" s="1"/>
      <c r="F146" s="1"/>
      <c r="G146" s="1"/>
      <c r="H146" s="1"/>
      <c r="I146" s="1"/>
      <c r="J146" s="1"/>
      <c r="K146" s="1"/>
      <c r="L146" s="1"/>
      <c r="M146" s="1"/>
      <c r="N146" s="1"/>
      <c r="O146" s="1"/>
    </row>
    <row r="147" spans="1:15" ht="16.5">
      <c r="A147" s="1"/>
      <c r="B147" s="1"/>
      <c r="C147" s="1"/>
      <c r="D147" s="1"/>
      <c r="E147" s="1"/>
      <c r="F147" s="1"/>
      <c r="G147" s="1"/>
      <c r="H147" s="1"/>
      <c r="I147" s="1"/>
      <c r="J147" s="1"/>
      <c r="K147" s="1"/>
      <c r="L147" s="1"/>
      <c r="M147" s="1"/>
      <c r="N147" s="1"/>
      <c r="O147" s="1"/>
    </row>
    <row r="148" spans="1:15" ht="16.5">
      <c r="A148" s="1"/>
      <c r="B148" s="1"/>
      <c r="C148" s="1"/>
      <c r="D148" s="1"/>
      <c r="E148" s="1"/>
      <c r="F148" s="1"/>
      <c r="G148" s="1"/>
      <c r="H148" s="1"/>
      <c r="I148" s="1"/>
      <c r="J148" s="1"/>
      <c r="K148" s="1"/>
      <c r="L148" s="1"/>
      <c r="M148" s="1"/>
      <c r="N148" s="1"/>
      <c r="O148" s="1"/>
    </row>
    <row r="149" spans="1:15" ht="16.5">
      <c r="A149" s="1"/>
      <c r="B149" s="1"/>
      <c r="C149" s="1"/>
      <c r="D149" s="1"/>
      <c r="E149" s="1"/>
      <c r="F149" s="1"/>
      <c r="G149" s="1"/>
      <c r="H149" s="1"/>
      <c r="I149" s="1"/>
      <c r="J149" s="1"/>
      <c r="K149" s="1"/>
      <c r="L149" s="1"/>
      <c r="M149" s="1"/>
      <c r="N149" s="1"/>
      <c r="O149" s="1"/>
    </row>
    <row r="150" spans="1:15" ht="16.5">
      <c r="A150" s="1"/>
      <c r="B150" s="1"/>
      <c r="C150" s="1"/>
      <c r="D150" s="1"/>
      <c r="E150" s="1"/>
      <c r="F150" s="1"/>
      <c r="G150" s="1"/>
      <c r="H150" s="1"/>
      <c r="I150" s="1"/>
      <c r="J150" s="1"/>
      <c r="K150" s="1"/>
      <c r="L150" s="1"/>
      <c r="M150" s="1"/>
      <c r="N150" s="1"/>
      <c r="O150" s="1"/>
    </row>
    <row r="151" spans="1:15" ht="16.5">
      <c r="A151" s="1"/>
      <c r="B151" s="1"/>
      <c r="C151" s="1"/>
      <c r="D151" s="1"/>
      <c r="E151" s="1"/>
      <c r="F151" s="1"/>
      <c r="G151" s="1"/>
      <c r="H151" s="1"/>
      <c r="I151" s="1"/>
      <c r="J151" s="1"/>
      <c r="K151" s="1"/>
      <c r="L151" s="1"/>
      <c r="M151" s="1"/>
      <c r="N151" s="1"/>
      <c r="O151" s="1"/>
    </row>
    <row r="152" spans="1:15" ht="16.5">
      <c r="A152" s="1"/>
      <c r="B152" s="1"/>
      <c r="C152" s="1"/>
      <c r="D152" s="1"/>
      <c r="E152" s="1"/>
      <c r="F152" s="1"/>
      <c r="G152" s="1"/>
      <c r="H152" s="1"/>
      <c r="I152" s="1"/>
      <c r="J152" s="1"/>
      <c r="K152" s="1"/>
      <c r="L152" s="1"/>
      <c r="M152" s="1"/>
      <c r="N152" s="1"/>
      <c r="O152" s="1"/>
    </row>
    <row r="153" spans="1:15" ht="16.5">
      <c r="A153" s="1"/>
      <c r="B153" s="1"/>
      <c r="C153" s="1"/>
      <c r="D153" s="1"/>
      <c r="E153" s="1"/>
      <c r="F153" s="1"/>
      <c r="G153" s="1"/>
      <c r="H153" s="1"/>
      <c r="I153" s="1"/>
      <c r="J153" s="1"/>
      <c r="K153" s="1"/>
      <c r="L153" s="1"/>
      <c r="M153" s="1"/>
      <c r="N153" s="1"/>
      <c r="O153" s="1"/>
    </row>
    <row r="154" spans="1:15" ht="16.5">
      <c r="A154" s="1"/>
      <c r="B154" s="1"/>
      <c r="C154" s="1"/>
      <c r="D154" s="1"/>
      <c r="E154" s="1"/>
      <c r="F154" s="1"/>
      <c r="G154" s="1"/>
      <c r="H154" s="1"/>
      <c r="I154" s="1"/>
      <c r="J154" s="1"/>
      <c r="K154" s="1"/>
      <c r="L154" s="1"/>
      <c r="M154" s="1"/>
      <c r="N154" s="1"/>
      <c r="O154" s="1"/>
    </row>
    <row r="155" spans="1:15" ht="16.5">
      <c r="A155" s="1"/>
      <c r="B155" s="1"/>
      <c r="C155" s="1"/>
      <c r="D155" s="1"/>
      <c r="E155" s="1"/>
      <c r="F155" s="1"/>
      <c r="G155" s="1"/>
      <c r="H155" s="1"/>
      <c r="I155" s="1"/>
      <c r="J155" s="1"/>
      <c r="K155" s="1"/>
      <c r="L155" s="1"/>
      <c r="M155" s="1"/>
      <c r="N155" s="1"/>
      <c r="O155" s="1"/>
    </row>
    <row r="156" spans="1:15" ht="16.5">
      <c r="A156" s="1"/>
      <c r="B156" s="1"/>
      <c r="C156" s="1"/>
      <c r="D156" s="1"/>
      <c r="E156" s="1"/>
      <c r="F156" s="1"/>
      <c r="G156" s="1"/>
      <c r="H156" s="1"/>
      <c r="I156" s="1"/>
      <c r="J156" s="1"/>
      <c r="K156" s="1"/>
      <c r="L156" s="1"/>
      <c r="M156" s="1"/>
      <c r="N156" s="1"/>
      <c r="O156" s="1"/>
    </row>
    <row r="157" spans="1:15" ht="16.5">
      <c r="A157" s="1"/>
      <c r="B157" s="1"/>
      <c r="C157" s="1"/>
      <c r="D157" s="1"/>
      <c r="E157" s="1"/>
      <c r="F157" s="1"/>
      <c r="G157" s="1"/>
      <c r="H157" s="1"/>
      <c r="I157" s="1"/>
      <c r="J157" s="1"/>
      <c r="K157" s="1"/>
      <c r="L157" s="1"/>
      <c r="M157" s="1"/>
      <c r="N157" s="1"/>
      <c r="O157" s="1"/>
    </row>
    <row r="158" spans="1:15" ht="16.5">
      <c r="A158" s="1"/>
      <c r="B158" s="1"/>
      <c r="C158" s="1"/>
      <c r="D158" s="1"/>
      <c r="E158" s="1"/>
      <c r="F158" s="1"/>
      <c r="G158" s="1"/>
      <c r="H158" s="1"/>
      <c r="I158" s="1"/>
      <c r="J158" s="1"/>
      <c r="K158" s="1"/>
      <c r="L158" s="1"/>
      <c r="M158" s="1"/>
      <c r="N158" s="1"/>
      <c r="O158" s="1"/>
    </row>
    <row r="159" spans="1:15" ht="16.5">
      <c r="A159" s="1"/>
      <c r="B159" s="1"/>
      <c r="C159" s="1"/>
      <c r="D159" s="1"/>
      <c r="E159" s="1"/>
      <c r="F159" s="1"/>
      <c r="G159" s="1"/>
      <c r="H159" s="1"/>
      <c r="I159" s="1"/>
      <c r="J159" s="1"/>
      <c r="K159" s="1"/>
      <c r="L159" s="1"/>
      <c r="M159" s="1"/>
      <c r="N159" s="1"/>
      <c r="O159" s="1"/>
    </row>
    <row r="160" spans="1:15" ht="16.5">
      <c r="A160" s="1"/>
      <c r="B160" s="1"/>
      <c r="C160" s="1"/>
      <c r="D160" s="1"/>
      <c r="E160" s="1"/>
      <c r="F160" s="1"/>
      <c r="G160" s="1"/>
      <c r="H160" s="1"/>
      <c r="I160" s="1"/>
      <c r="J160" s="1"/>
      <c r="K160" s="1"/>
      <c r="L160" s="1"/>
      <c r="M160" s="1"/>
      <c r="N160" s="1"/>
      <c r="O160" s="1"/>
    </row>
    <row r="161" spans="1:15" ht="16.5">
      <c r="A161" s="1"/>
      <c r="B161" s="1"/>
      <c r="C161" s="1"/>
      <c r="D161" s="1"/>
      <c r="E161" s="1"/>
      <c r="F161" s="1"/>
      <c r="G161" s="1"/>
      <c r="H161" s="1"/>
      <c r="I161" s="1"/>
      <c r="J161" s="1"/>
      <c r="K161" s="1"/>
      <c r="L161" s="1"/>
      <c r="M161" s="1"/>
      <c r="N161" s="1"/>
      <c r="O161" s="1"/>
    </row>
    <row r="162" spans="1:15" ht="16.5">
      <c r="A162" s="1"/>
      <c r="B162" s="1"/>
      <c r="C162" s="1"/>
      <c r="D162" s="1"/>
      <c r="E162" s="1"/>
      <c r="F162" s="1"/>
      <c r="G162" s="1"/>
      <c r="H162" s="1"/>
      <c r="I162" s="1"/>
      <c r="J162" s="1"/>
      <c r="K162" s="1"/>
      <c r="L162" s="1"/>
      <c r="M162" s="1"/>
      <c r="N162" s="1"/>
      <c r="O162" s="1"/>
    </row>
    <row r="163" spans="1:15" ht="16.5">
      <c r="A163" s="1"/>
      <c r="B163" s="1"/>
      <c r="C163" s="1"/>
      <c r="D163" s="1"/>
      <c r="E163" s="1"/>
      <c r="F163" s="1"/>
      <c r="G163" s="1"/>
      <c r="H163" s="1"/>
      <c r="I163" s="1"/>
      <c r="J163" s="1"/>
      <c r="K163" s="1"/>
      <c r="L163" s="1"/>
      <c r="M163" s="1"/>
      <c r="N163" s="1"/>
      <c r="O163" s="1"/>
    </row>
    <row r="164" spans="1:15" ht="16.5">
      <c r="A164" s="1"/>
      <c r="B164" s="1"/>
      <c r="C164" s="1"/>
      <c r="D164" s="1"/>
      <c r="E164" s="1"/>
      <c r="F164" s="1"/>
      <c r="G164" s="1"/>
      <c r="H164" s="1"/>
      <c r="I164" s="1"/>
      <c r="J164" s="1"/>
      <c r="K164" s="1"/>
      <c r="L164" s="1"/>
      <c r="M164" s="1"/>
      <c r="N164" s="1"/>
      <c r="O164" s="1"/>
    </row>
    <row r="165" spans="1:15" ht="16.5">
      <c r="A165" s="1"/>
      <c r="B165" s="1"/>
      <c r="C165" s="1"/>
      <c r="D165" s="1"/>
      <c r="E165" s="1"/>
      <c r="F165" s="1"/>
      <c r="G165" s="1"/>
      <c r="H165" s="1"/>
      <c r="I165" s="1"/>
      <c r="J165" s="1"/>
      <c r="K165" s="1"/>
      <c r="L165" s="1"/>
      <c r="M165" s="1"/>
      <c r="N165" s="1"/>
      <c r="O165" s="1"/>
    </row>
    <row r="166" spans="1:15" ht="16.5">
      <c r="A166" s="1"/>
      <c r="B166" s="1"/>
      <c r="C166" s="1"/>
      <c r="D166" s="1"/>
      <c r="E166" s="1"/>
      <c r="F166" s="1"/>
      <c r="G166" s="1"/>
      <c r="H166" s="1"/>
      <c r="I166" s="1"/>
      <c r="J166" s="1"/>
      <c r="K166" s="1"/>
      <c r="L166" s="1"/>
      <c r="M166" s="1"/>
      <c r="N166" s="1"/>
      <c r="O166" s="1"/>
    </row>
    <row r="167" spans="1:15" ht="16.5">
      <c r="A167" s="1"/>
      <c r="B167" s="1"/>
      <c r="C167" s="1"/>
      <c r="D167" s="1"/>
      <c r="E167" s="1"/>
      <c r="F167" s="1"/>
      <c r="G167" s="1"/>
      <c r="H167" s="1"/>
      <c r="I167" s="1"/>
      <c r="J167" s="1"/>
      <c r="K167" s="1"/>
      <c r="L167" s="1"/>
      <c r="M167" s="1"/>
      <c r="N167" s="1"/>
      <c r="O167" s="1"/>
    </row>
    <row r="168" spans="1:15" ht="16.5">
      <c r="A168" s="1"/>
      <c r="B168" s="1"/>
      <c r="C168" s="1"/>
      <c r="D168" s="1"/>
      <c r="E168" s="1"/>
      <c r="F168" s="1"/>
      <c r="G168" s="1"/>
      <c r="H168" s="1"/>
      <c r="I168" s="1"/>
      <c r="J168" s="1"/>
      <c r="K168" s="1"/>
      <c r="L168" s="1"/>
      <c r="M168" s="1"/>
      <c r="N168" s="1"/>
      <c r="O168" s="1"/>
    </row>
    <row r="169" spans="1:15" ht="16.5">
      <c r="A169" s="1"/>
      <c r="B169" s="1"/>
      <c r="C169" s="1"/>
      <c r="D169" s="1"/>
      <c r="E169" s="1"/>
      <c r="F169" s="1"/>
      <c r="G169" s="1"/>
      <c r="H169" s="1"/>
      <c r="I169" s="1"/>
      <c r="J169" s="1"/>
      <c r="K169" s="1"/>
      <c r="L169" s="1"/>
      <c r="M169" s="1"/>
      <c r="N169" s="1"/>
      <c r="O169" s="1"/>
    </row>
    <row r="170" spans="1:15" ht="16.5">
      <c r="A170" s="1"/>
      <c r="B170" s="1"/>
      <c r="C170" s="1"/>
      <c r="D170" s="1"/>
      <c r="E170" s="1"/>
      <c r="F170" s="1"/>
      <c r="G170" s="1"/>
      <c r="H170" s="1"/>
      <c r="I170" s="1"/>
      <c r="J170" s="1"/>
      <c r="K170" s="1"/>
      <c r="L170" s="1"/>
      <c r="M170" s="1"/>
      <c r="N170" s="1"/>
      <c r="O170" s="1"/>
    </row>
    <row r="171" spans="1:15" ht="16.5">
      <c r="A171" s="1"/>
      <c r="B171" s="1"/>
      <c r="C171" s="1"/>
      <c r="D171" s="1"/>
      <c r="E171" s="1"/>
      <c r="F171" s="1"/>
      <c r="G171" s="1"/>
      <c r="H171" s="1"/>
      <c r="I171" s="1"/>
      <c r="J171" s="1"/>
      <c r="K171" s="1"/>
      <c r="L171" s="1"/>
      <c r="M171" s="1"/>
      <c r="N171" s="1"/>
      <c r="O171" s="1"/>
    </row>
    <row r="172" spans="1:15" ht="16.5">
      <c r="A172" s="1"/>
      <c r="B172" s="1"/>
      <c r="C172" s="1"/>
      <c r="D172" s="1"/>
      <c r="E172" s="1"/>
      <c r="F172" s="1"/>
      <c r="G172" s="1"/>
      <c r="H172" s="1"/>
      <c r="I172" s="1"/>
      <c r="J172" s="1"/>
      <c r="K172" s="1"/>
      <c r="L172" s="1"/>
      <c r="M172" s="1"/>
      <c r="N172" s="1"/>
      <c r="O172" s="1"/>
    </row>
    <row r="173" spans="1:15" ht="16.5">
      <c r="A173" s="1"/>
      <c r="B173" s="1"/>
      <c r="C173" s="1"/>
      <c r="D173" s="1"/>
      <c r="E173" s="1"/>
      <c r="F173" s="1"/>
      <c r="G173" s="1"/>
      <c r="H173" s="1"/>
      <c r="I173" s="1"/>
      <c r="J173" s="1"/>
      <c r="K173" s="1"/>
      <c r="L173" s="1"/>
      <c r="M173" s="1"/>
      <c r="N173" s="1"/>
      <c r="O173" s="1"/>
    </row>
    <row r="174" spans="1:15" ht="16.5">
      <c r="A174" s="1"/>
      <c r="B174" s="1"/>
      <c r="C174" s="1"/>
      <c r="D174" s="1"/>
      <c r="E174" s="1"/>
      <c r="F174" s="1"/>
      <c r="G174" s="1"/>
      <c r="H174" s="1"/>
      <c r="I174" s="1"/>
      <c r="J174" s="1"/>
      <c r="K174" s="1"/>
      <c r="L174" s="1"/>
      <c r="M174" s="1"/>
      <c r="N174" s="1"/>
      <c r="O174" s="1"/>
    </row>
    <row r="175" spans="1:15" ht="16.5">
      <c r="A175" s="1"/>
      <c r="B175" s="1"/>
      <c r="C175" s="1"/>
      <c r="D175" s="1"/>
      <c r="E175" s="1"/>
      <c r="F175" s="1"/>
      <c r="G175" s="1"/>
      <c r="H175" s="1"/>
      <c r="I175" s="1"/>
      <c r="J175" s="1"/>
      <c r="K175" s="1"/>
      <c r="L175" s="1"/>
      <c r="M175" s="1"/>
      <c r="N175" s="1"/>
      <c r="O175" s="1"/>
    </row>
    <row r="176" spans="1:15" ht="16.5">
      <c r="A176" s="1"/>
      <c r="B176" s="1"/>
      <c r="C176" s="1"/>
      <c r="D176" s="1"/>
      <c r="E176" s="1"/>
      <c r="F176" s="1"/>
      <c r="G176" s="1"/>
      <c r="H176" s="1"/>
      <c r="I176" s="1"/>
      <c r="J176" s="1"/>
      <c r="K176" s="1"/>
      <c r="L176" s="1"/>
      <c r="M176" s="1"/>
      <c r="N176" s="1"/>
      <c r="O176" s="1"/>
    </row>
    <row r="177" spans="1:15" ht="16.5">
      <c r="A177" s="1"/>
      <c r="B177" s="1"/>
      <c r="C177" s="1"/>
      <c r="D177" s="1"/>
      <c r="E177" s="1"/>
      <c r="F177" s="1"/>
      <c r="G177" s="1"/>
      <c r="H177" s="1"/>
      <c r="I177" s="1"/>
      <c r="J177" s="1"/>
      <c r="K177" s="1"/>
      <c r="L177" s="1"/>
      <c r="M177" s="1"/>
      <c r="N177" s="1"/>
      <c r="O177" s="1"/>
    </row>
    <row r="178" spans="1:15" ht="16.5">
      <c r="A178" s="1"/>
      <c r="B178" s="1"/>
      <c r="C178" s="1"/>
      <c r="D178" s="1"/>
      <c r="E178" s="1"/>
      <c r="F178" s="1"/>
      <c r="G178" s="1"/>
      <c r="H178" s="1"/>
      <c r="I178" s="1"/>
      <c r="J178" s="1"/>
      <c r="K178" s="1"/>
      <c r="L178" s="1"/>
      <c r="M178" s="1"/>
      <c r="N178" s="1"/>
      <c r="O178" s="1"/>
    </row>
    <row r="179" spans="1:15" ht="16.5">
      <c r="A179" s="1"/>
      <c r="B179" s="1"/>
      <c r="C179" s="1"/>
      <c r="D179" s="1"/>
      <c r="E179" s="1"/>
      <c r="F179" s="1"/>
      <c r="G179" s="1"/>
      <c r="H179" s="1"/>
      <c r="I179" s="1"/>
      <c r="J179" s="1"/>
      <c r="K179" s="1"/>
      <c r="L179" s="1"/>
      <c r="M179" s="1"/>
      <c r="N179" s="1"/>
      <c r="O179" s="1"/>
    </row>
    <row r="180" spans="1:15" ht="16.5">
      <c r="A180" s="1"/>
      <c r="B180" s="1"/>
      <c r="C180" s="1"/>
      <c r="D180" s="1"/>
      <c r="E180" s="1"/>
      <c r="F180" s="1"/>
      <c r="G180" s="1"/>
      <c r="H180" s="1"/>
      <c r="I180" s="1"/>
      <c r="J180" s="1"/>
      <c r="K180" s="1"/>
      <c r="L180" s="1"/>
      <c r="M180" s="1"/>
      <c r="N180" s="1"/>
      <c r="O180" s="1"/>
    </row>
    <row r="181" spans="1:15" ht="16.5">
      <c r="A181" s="1"/>
      <c r="B181" s="1"/>
      <c r="C181" s="1"/>
      <c r="D181" s="1"/>
      <c r="E181" s="1"/>
      <c r="F181" s="1"/>
      <c r="G181" s="1"/>
      <c r="H181" s="1"/>
      <c r="I181" s="1"/>
      <c r="J181" s="1"/>
      <c r="K181" s="1"/>
      <c r="L181" s="1"/>
      <c r="M181" s="1"/>
      <c r="N181" s="1"/>
      <c r="O181" s="1"/>
    </row>
    <row r="182" spans="1:15" ht="16.5">
      <c r="A182" s="1"/>
      <c r="B182" s="1"/>
      <c r="C182" s="1"/>
      <c r="D182" s="1"/>
      <c r="E182" s="1"/>
      <c r="F182" s="1"/>
      <c r="G182" s="1"/>
      <c r="H182" s="1"/>
      <c r="I182" s="1"/>
      <c r="J182" s="1"/>
      <c r="K182" s="1"/>
      <c r="L182" s="1"/>
      <c r="M182" s="1"/>
      <c r="N182" s="1"/>
      <c r="O182" s="1"/>
    </row>
    <row r="183" spans="1:15" ht="16.5">
      <c r="A183" s="1"/>
      <c r="B183" s="1"/>
      <c r="C183" s="1"/>
      <c r="D183" s="1"/>
      <c r="E183" s="1"/>
      <c r="F183" s="1"/>
      <c r="G183" s="1"/>
      <c r="H183" s="1"/>
      <c r="I183" s="1"/>
      <c r="J183" s="1"/>
      <c r="K183" s="1"/>
      <c r="L183" s="1"/>
      <c r="M183" s="1"/>
      <c r="N183" s="1"/>
      <c r="O183" s="1"/>
    </row>
    <row r="184" spans="1:15" ht="16.5">
      <c r="A184" s="1"/>
      <c r="B184" s="1"/>
      <c r="C184" s="1"/>
      <c r="D184" s="1"/>
      <c r="E184" s="1"/>
      <c r="F184" s="1"/>
      <c r="G184" s="1"/>
      <c r="H184" s="1"/>
      <c r="I184" s="1"/>
      <c r="J184" s="1"/>
      <c r="K184" s="1"/>
      <c r="L184" s="1"/>
      <c r="M184" s="1"/>
      <c r="N184" s="1"/>
      <c r="O184" s="1"/>
    </row>
    <row r="185" spans="1:15" ht="16.5">
      <c r="A185" s="1"/>
      <c r="B185" s="1"/>
      <c r="C185" s="1"/>
      <c r="D185" s="1"/>
      <c r="E185" s="1"/>
      <c r="F185" s="1"/>
      <c r="G185" s="1"/>
      <c r="H185" s="1"/>
      <c r="I185" s="1"/>
      <c r="J185" s="1"/>
      <c r="K185" s="1"/>
      <c r="L185" s="1"/>
      <c r="M185" s="1"/>
      <c r="N185" s="1"/>
      <c r="O185" s="1"/>
    </row>
    <row r="186" spans="1:15" ht="16.5">
      <c r="A186" s="1"/>
      <c r="B186" s="1"/>
      <c r="C186" s="1"/>
      <c r="D186" s="1"/>
      <c r="E186" s="1"/>
      <c r="F186" s="1"/>
      <c r="G186" s="1"/>
      <c r="H186" s="1"/>
      <c r="I186" s="1"/>
      <c r="J186" s="1"/>
      <c r="K186" s="1"/>
      <c r="L186" s="1"/>
      <c r="M186" s="1"/>
      <c r="N186" s="1"/>
      <c r="O186" s="1"/>
    </row>
    <row r="187" spans="1:15" ht="16.5">
      <c r="A187" s="1"/>
      <c r="B187" s="1"/>
      <c r="C187" s="1"/>
      <c r="D187" s="1"/>
      <c r="E187" s="1"/>
      <c r="F187" s="1"/>
      <c r="G187" s="1"/>
      <c r="H187" s="1"/>
      <c r="I187" s="1"/>
      <c r="J187" s="1"/>
      <c r="K187" s="1"/>
      <c r="L187" s="1"/>
      <c r="M187" s="1"/>
      <c r="N187" s="1"/>
      <c r="O187" s="1"/>
    </row>
    <row r="188" spans="1:15" ht="16.5">
      <c r="A188" s="1"/>
      <c r="B188" s="1"/>
      <c r="C188" s="1"/>
      <c r="D188" s="1"/>
      <c r="E188" s="1"/>
      <c r="F188" s="1"/>
      <c r="G188" s="1"/>
      <c r="H188" s="1"/>
      <c r="I188" s="1"/>
      <c r="J188" s="1"/>
      <c r="K188" s="1"/>
      <c r="L188" s="1"/>
      <c r="M188" s="1"/>
      <c r="N188" s="1"/>
      <c r="O188" s="1"/>
    </row>
    <row r="189" spans="1:15" ht="16.5">
      <c r="A189" s="1"/>
      <c r="B189" s="1"/>
      <c r="C189" s="1"/>
      <c r="D189" s="1"/>
      <c r="E189" s="1"/>
      <c r="F189" s="1"/>
      <c r="G189" s="1"/>
      <c r="H189" s="1"/>
      <c r="I189" s="1"/>
      <c r="J189" s="1"/>
      <c r="K189" s="1"/>
      <c r="L189" s="1"/>
      <c r="M189" s="1"/>
      <c r="N189" s="1"/>
      <c r="O189" s="1"/>
    </row>
    <row r="190" spans="1:15" ht="16.5">
      <c r="A190" s="1"/>
      <c r="B190" s="1"/>
      <c r="C190" s="1"/>
      <c r="D190" s="1"/>
      <c r="E190" s="1"/>
      <c r="F190" s="1"/>
      <c r="G190" s="1"/>
      <c r="H190" s="1"/>
      <c r="I190" s="1"/>
      <c r="J190" s="1"/>
      <c r="K190" s="1"/>
      <c r="L190" s="1"/>
      <c r="M190" s="1"/>
      <c r="N190" s="1"/>
      <c r="O190" s="1"/>
    </row>
    <row r="191" spans="1:15" ht="16.5">
      <c r="A191" s="1"/>
      <c r="B191" s="1"/>
      <c r="C191" s="1"/>
      <c r="D191" s="1"/>
      <c r="E191" s="1"/>
      <c r="F191" s="1"/>
      <c r="G191" s="1"/>
      <c r="H191" s="1"/>
      <c r="I191" s="1"/>
      <c r="J191" s="1"/>
      <c r="K191" s="1"/>
      <c r="L191" s="1"/>
      <c r="M191" s="1"/>
      <c r="N191" s="1"/>
      <c r="O191" s="1"/>
    </row>
    <row r="192" spans="1:15" ht="16.5">
      <c r="A192" s="1"/>
      <c r="B192" s="1"/>
      <c r="C192" s="1"/>
      <c r="D192" s="1"/>
      <c r="E192" s="1"/>
      <c r="F192" s="1"/>
      <c r="G192" s="1"/>
      <c r="H192" s="1"/>
      <c r="I192" s="1"/>
      <c r="J192" s="1"/>
      <c r="K192" s="1"/>
      <c r="L192" s="1"/>
      <c r="M192" s="1"/>
      <c r="N192" s="1"/>
      <c r="O192" s="1"/>
    </row>
    <row r="193" spans="1:15" ht="16.5">
      <c r="A193" s="1"/>
      <c r="B193" s="1"/>
      <c r="C193" s="1"/>
      <c r="D193" s="1"/>
      <c r="E193" s="1"/>
      <c r="F193" s="1"/>
      <c r="G193" s="1"/>
      <c r="H193" s="1"/>
      <c r="I193" s="1"/>
      <c r="J193" s="1"/>
      <c r="K193" s="1"/>
      <c r="L193" s="1"/>
      <c r="M193" s="1"/>
      <c r="N193" s="1"/>
      <c r="O193" s="1"/>
    </row>
    <row r="194" spans="1:15" ht="16.5">
      <c r="A194" s="1"/>
      <c r="B194" s="1"/>
      <c r="C194" s="1"/>
      <c r="D194" s="1"/>
      <c r="E194" s="1"/>
      <c r="F194" s="1"/>
      <c r="G194" s="1"/>
      <c r="H194" s="1"/>
      <c r="I194" s="1"/>
      <c r="J194" s="1"/>
      <c r="K194" s="1"/>
      <c r="L194" s="1"/>
      <c r="M194" s="1"/>
      <c r="N194" s="1"/>
      <c r="O194" s="1"/>
    </row>
    <row r="195" spans="1:15" ht="16.5">
      <c r="A195" s="1"/>
      <c r="B195" s="1"/>
      <c r="C195" s="1"/>
      <c r="D195" s="1"/>
      <c r="E195" s="1"/>
      <c r="F195" s="1"/>
      <c r="G195" s="1"/>
      <c r="H195" s="1"/>
      <c r="I195" s="1"/>
      <c r="J195" s="1"/>
      <c r="K195" s="1"/>
      <c r="L195" s="1"/>
      <c r="M195" s="1"/>
      <c r="N195" s="1"/>
      <c r="O195" s="1"/>
    </row>
    <row r="196" spans="1:15" ht="16.5">
      <c r="A196" s="1"/>
      <c r="B196" s="1"/>
      <c r="C196" s="1"/>
      <c r="D196" s="1"/>
      <c r="E196" s="1"/>
      <c r="F196" s="1"/>
      <c r="G196" s="1"/>
      <c r="H196" s="1"/>
      <c r="I196" s="1"/>
      <c r="J196" s="1"/>
      <c r="K196" s="1"/>
      <c r="L196" s="1"/>
      <c r="M196" s="1"/>
      <c r="N196" s="1"/>
      <c r="O196" s="1"/>
    </row>
    <row r="197" spans="1:15" ht="16.5">
      <c r="A197" s="1"/>
      <c r="B197" s="1"/>
      <c r="C197" s="1"/>
      <c r="D197" s="1"/>
      <c r="E197" s="1"/>
      <c r="F197" s="1"/>
      <c r="G197" s="1"/>
      <c r="H197" s="1"/>
      <c r="I197" s="1"/>
      <c r="J197" s="1"/>
      <c r="K197" s="1"/>
      <c r="L197" s="1"/>
      <c r="M197" s="1"/>
      <c r="N197" s="1"/>
      <c r="O197" s="1"/>
    </row>
    <row r="198" spans="1:15" ht="16.5">
      <c r="A198" s="1"/>
      <c r="B198" s="1"/>
      <c r="C198" s="1"/>
      <c r="D198" s="1"/>
      <c r="E198" s="1"/>
      <c r="F198" s="1"/>
      <c r="G198" s="1"/>
      <c r="H198" s="1"/>
      <c r="I198" s="1"/>
      <c r="J198" s="1"/>
      <c r="K198" s="1"/>
      <c r="L198" s="1"/>
      <c r="M198" s="1"/>
      <c r="N198" s="1"/>
      <c r="O198" s="1"/>
    </row>
    <row r="199" spans="1:15" ht="16.5">
      <c r="A199" s="1"/>
      <c r="B199" s="1"/>
      <c r="C199" s="1"/>
      <c r="D199" s="1"/>
      <c r="E199" s="1"/>
      <c r="F199" s="1"/>
      <c r="G199" s="1"/>
      <c r="H199" s="1"/>
      <c r="I199" s="1"/>
      <c r="J199" s="1"/>
      <c r="K199" s="1"/>
      <c r="L199" s="1"/>
      <c r="M199" s="1"/>
      <c r="N199" s="1"/>
      <c r="O199" s="1"/>
    </row>
    <row r="200" spans="1:15" ht="16.5">
      <c r="A200" s="1"/>
      <c r="B200" s="1"/>
      <c r="C200" s="1"/>
      <c r="D200" s="1"/>
      <c r="E200" s="1"/>
      <c r="F200" s="1"/>
      <c r="G200" s="1"/>
      <c r="H200" s="1"/>
      <c r="I200" s="1"/>
      <c r="J200" s="1"/>
      <c r="K200" s="1"/>
      <c r="L200" s="1"/>
      <c r="M200" s="1"/>
      <c r="N200" s="1"/>
      <c r="O200" s="1"/>
    </row>
    <row r="201" spans="1:15" ht="16.5">
      <c r="A201" s="1"/>
      <c r="B201" s="1"/>
      <c r="C201" s="1"/>
      <c r="D201" s="1"/>
      <c r="E201" s="1"/>
      <c r="F201" s="1"/>
      <c r="G201" s="1"/>
      <c r="H201" s="1"/>
      <c r="I201" s="1"/>
      <c r="J201" s="1"/>
      <c r="K201" s="1"/>
      <c r="L201" s="1"/>
      <c r="M201" s="1"/>
      <c r="N201" s="1"/>
      <c r="O201" s="1"/>
    </row>
    <row r="202" spans="1:15" ht="16.5">
      <c r="A202" s="1"/>
      <c r="B202" s="1"/>
      <c r="C202" s="1"/>
      <c r="D202" s="1"/>
      <c r="E202" s="1"/>
      <c r="F202" s="1"/>
      <c r="G202" s="1"/>
      <c r="H202" s="1"/>
      <c r="I202" s="1"/>
      <c r="J202" s="1"/>
      <c r="K202" s="1"/>
      <c r="L202" s="1"/>
      <c r="M202" s="1"/>
      <c r="N202" s="1"/>
      <c r="O202" s="1"/>
    </row>
    <row r="203" spans="1:15" ht="16.5">
      <c r="A203" s="1"/>
      <c r="B203" s="1"/>
      <c r="C203" s="1"/>
      <c r="D203" s="1"/>
      <c r="E203" s="1"/>
      <c r="F203" s="1"/>
      <c r="G203" s="1"/>
      <c r="H203" s="1"/>
      <c r="I203" s="1"/>
      <c r="J203" s="1"/>
      <c r="K203" s="1"/>
      <c r="L203" s="1"/>
      <c r="M203" s="1"/>
      <c r="N203" s="1"/>
      <c r="O203" s="1"/>
    </row>
    <row r="204" spans="1:15" ht="16.5">
      <c r="A204" s="1"/>
      <c r="B204" s="1"/>
      <c r="C204" s="1"/>
      <c r="D204" s="1"/>
      <c r="E204" s="1"/>
      <c r="F204" s="1"/>
      <c r="G204" s="1"/>
      <c r="H204" s="1"/>
      <c r="I204" s="1"/>
      <c r="J204" s="1"/>
      <c r="K204" s="1"/>
      <c r="L204" s="1"/>
      <c r="M204" s="1"/>
      <c r="N204" s="1"/>
      <c r="O204" s="1"/>
    </row>
    <row r="205" spans="1:15" ht="16.5">
      <c r="A205" s="1"/>
      <c r="B205" s="1"/>
      <c r="C205" s="1"/>
      <c r="D205" s="1"/>
      <c r="E205" s="1"/>
      <c r="F205" s="1"/>
      <c r="G205" s="1"/>
      <c r="H205" s="1"/>
      <c r="I205" s="1"/>
      <c r="J205" s="1"/>
      <c r="K205" s="1"/>
      <c r="L205" s="1"/>
      <c r="M205" s="1"/>
      <c r="N205" s="1"/>
      <c r="O205" s="1"/>
    </row>
    <row r="206" spans="1:15" ht="16.5">
      <c r="A206" s="1"/>
      <c r="B206" s="1"/>
      <c r="C206" s="1"/>
      <c r="D206" s="1"/>
      <c r="E206" s="1"/>
      <c r="F206" s="1"/>
      <c r="G206" s="1"/>
      <c r="H206" s="1"/>
      <c r="I206" s="1"/>
      <c r="J206" s="1"/>
      <c r="K206" s="1"/>
      <c r="L206" s="1"/>
      <c r="M206" s="1"/>
      <c r="N206" s="1"/>
      <c r="O206" s="1"/>
    </row>
    <row r="207" spans="1:15" ht="16.5">
      <c r="A207" s="1"/>
      <c r="B207" s="1"/>
      <c r="C207" s="1"/>
      <c r="D207" s="1"/>
      <c r="E207" s="1"/>
      <c r="F207" s="1"/>
      <c r="G207" s="1"/>
      <c r="H207" s="1"/>
      <c r="I207" s="1"/>
      <c r="J207" s="1"/>
      <c r="K207" s="1"/>
      <c r="L207" s="1"/>
      <c r="M207" s="1"/>
      <c r="N207" s="1"/>
      <c r="O207" s="1"/>
    </row>
    <row r="208" spans="1:15" ht="16.5">
      <c r="A208" s="1"/>
      <c r="B208" s="1"/>
      <c r="C208" s="1"/>
      <c r="D208" s="1"/>
      <c r="E208" s="1"/>
      <c r="F208" s="1"/>
      <c r="G208" s="1"/>
      <c r="H208" s="1"/>
      <c r="I208" s="1"/>
      <c r="J208" s="1"/>
      <c r="K208" s="1"/>
      <c r="L208" s="1"/>
      <c r="M208" s="1"/>
      <c r="N208" s="1"/>
      <c r="O208" s="1"/>
    </row>
    <row r="209" spans="1:15" ht="16.5">
      <c r="A209" s="1"/>
      <c r="B209" s="1"/>
      <c r="C209" s="1"/>
      <c r="D209" s="1"/>
      <c r="E209" s="1"/>
      <c r="F209" s="1"/>
      <c r="G209" s="1"/>
      <c r="H209" s="1"/>
      <c r="I209" s="1"/>
      <c r="J209" s="1"/>
      <c r="K209" s="1"/>
      <c r="L209" s="1"/>
      <c r="M209" s="1"/>
      <c r="N209" s="1"/>
      <c r="O209" s="1"/>
    </row>
    <row r="210" spans="1:15" ht="16.5">
      <c r="A210" s="1"/>
      <c r="B210" s="1"/>
      <c r="C210" s="1"/>
      <c r="D210" s="1"/>
      <c r="E210" s="1"/>
      <c r="F210" s="1"/>
      <c r="G210" s="1"/>
      <c r="H210" s="1"/>
      <c r="I210" s="1"/>
      <c r="J210" s="1"/>
      <c r="K210" s="1"/>
      <c r="L210" s="1"/>
      <c r="M210" s="1"/>
      <c r="N210" s="1"/>
      <c r="O210" s="1"/>
    </row>
    <row r="211" spans="1:15" ht="16.5">
      <c r="A211" s="1"/>
      <c r="B211" s="1"/>
      <c r="C211" s="1"/>
      <c r="D211" s="1"/>
      <c r="E211" s="1"/>
      <c r="F211" s="1"/>
      <c r="G211" s="1"/>
      <c r="H211" s="1"/>
      <c r="I211" s="1"/>
      <c r="J211" s="1"/>
      <c r="K211" s="1"/>
      <c r="L211" s="1"/>
      <c r="M211" s="1"/>
      <c r="N211" s="1"/>
      <c r="O211" s="1"/>
    </row>
    <row r="212" spans="1:15" ht="16.5">
      <c r="A212" s="1"/>
      <c r="B212" s="1"/>
      <c r="C212" s="1"/>
      <c r="D212" s="1"/>
      <c r="E212" s="1"/>
      <c r="F212" s="1"/>
      <c r="G212" s="1"/>
      <c r="H212" s="1"/>
      <c r="I212" s="1"/>
      <c r="J212" s="1"/>
      <c r="K212" s="1"/>
      <c r="L212" s="1"/>
      <c r="M212" s="1"/>
      <c r="N212" s="1"/>
      <c r="O212" s="1"/>
    </row>
    <row r="213" spans="1:15" ht="16.5">
      <c r="A213" s="1"/>
      <c r="B213" s="1"/>
      <c r="C213" s="1"/>
      <c r="D213" s="1"/>
      <c r="E213" s="1"/>
      <c r="F213" s="1"/>
      <c r="G213" s="1"/>
      <c r="H213" s="1"/>
      <c r="I213" s="1"/>
      <c r="J213" s="1"/>
      <c r="K213" s="1"/>
      <c r="L213" s="1"/>
      <c r="M213" s="1"/>
      <c r="N213" s="1"/>
      <c r="O213" s="1"/>
    </row>
    <row r="214" spans="1:15" ht="16.5">
      <c r="A214" s="1"/>
      <c r="B214" s="1"/>
      <c r="C214" s="1"/>
      <c r="D214" s="1"/>
      <c r="E214" s="1"/>
      <c r="F214" s="1"/>
      <c r="G214" s="1"/>
      <c r="H214" s="1"/>
      <c r="I214" s="1"/>
      <c r="J214" s="1"/>
      <c r="K214" s="1"/>
      <c r="L214" s="1"/>
      <c r="M214" s="1"/>
      <c r="N214" s="1"/>
      <c r="O214" s="1"/>
    </row>
    <row r="215" spans="1:15" ht="16.5">
      <c r="A215" s="1"/>
      <c r="B215" s="1"/>
      <c r="C215" s="1"/>
      <c r="D215" s="1"/>
      <c r="E215" s="1"/>
      <c r="F215" s="1"/>
      <c r="G215" s="1"/>
      <c r="H215" s="1"/>
      <c r="I215" s="1"/>
      <c r="J215" s="1"/>
      <c r="K215" s="1"/>
      <c r="L215" s="1"/>
      <c r="M215" s="1"/>
      <c r="N215" s="1"/>
      <c r="O215" s="1"/>
    </row>
    <row r="216" spans="1:15" ht="16.5">
      <c r="A216" s="1"/>
      <c r="B216" s="1"/>
      <c r="C216" s="1"/>
      <c r="D216" s="1"/>
      <c r="E216" s="1"/>
      <c r="F216" s="1"/>
      <c r="G216" s="1"/>
      <c r="H216" s="1"/>
      <c r="I216" s="1"/>
      <c r="J216" s="1"/>
      <c r="K216" s="1"/>
      <c r="L216" s="1"/>
      <c r="M216" s="1"/>
      <c r="N216" s="1"/>
      <c r="O216" s="1"/>
    </row>
    <row r="217" spans="1:15" ht="16.5">
      <c r="A217" s="1"/>
      <c r="B217" s="1"/>
      <c r="C217" s="1"/>
      <c r="D217" s="1"/>
      <c r="E217" s="1"/>
      <c r="F217" s="1"/>
      <c r="G217" s="1"/>
      <c r="H217" s="1"/>
      <c r="I217" s="1"/>
      <c r="J217" s="1"/>
      <c r="K217" s="1"/>
      <c r="L217" s="1"/>
      <c r="M217" s="1"/>
      <c r="N217" s="1"/>
      <c r="O217" s="1"/>
    </row>
    <row r="218" spans="1:15" ht="16.5">
      <c r="A218" s="1"/>
      <c r="B218" s="1"/>
      <c r="C218" s="1"/>
      <c r="D218" s="1"/>
      <c r="E218" s="1"/>
      <c r="F218" s="1"/>
      <c r="G218" s="1"/>
      <c r="H218" s="1"/>
      <c r="I218" s="1"/>
      <c r="J218" s="1"/>
      <c r="K218" s="1"/>
      <c r="L218" s="1"/>
      <c r="M218" s="1"/>
      <c r="N218" s="1"/>
      <c r="O218" s="1"/>
    </row>
    <row r="219" spans="1:15" ht="16.5">
      <c r="A219" s="1"/>
      <c r="B219" s="1"/>
      <c r="C219" s="1"/>
      <c r="D219" s="1"/>
      <c r="E219" s="1"/>
      <c r="F219" s="1"/>
      <c r="G219" s="1"/>
      <c r="H219" s="1"/>
      <c r="I219" s="1"/>
      <c r="J219" s="1"/>
      <c r="K219" s="1"/>
      <c r="L219" s="1"/>
      <c r="M219" s="1"/>
      <c r="N219" s="1"/>
      <c r="O219" s="1"/>
    </row>
    <row r="220" spans="1:15" ht="16.5">
      <c r="A220" s="1"/>
      <c r="B220" s="1"/>
      <c r="C220" s="1"/>
      <c r="D220" s="1"/>
      <c r="E220" s="1"/>
      <c r="F220" s="1"/>
      <c r="G220" s="1"/>
      <c r="H220" s="1"/>
      <c r="I220" s="1"/>
      <c r="J220" s="1"/>
      <c r="K220" s="1"/>
      <c r="L220" s="1"/>
      <c r="M220" s="1"/>
      <c r="N220" s="1"/>
      <c r="O220" s="1"/>
    </row>
    <row r="221" spans="1:15" ht="16.5">
      <c r="A221" s="1"/>
      <c r="B221" s="1"/>
      <c r="C221" s="1"/>
      <c r="D221" s="1"/>
      <c r="E221" s="1"/>
      <c r="F221" s="1"/>
      <c r="G221" s="1"/>
      <c r="H221" s="1"/>
      <c r="I221" s="1"/>
      <c r="J221" s="1"/>
      <c r="K221" s="1"/>
      <c r="L221" s="1"/>
      <c r="M221" s="1"/>
      <c r="N221" s="1"/>
      <c r="O221" s="1"/>
    </row>
    <row r="222" spans="1:15" ht="16.5">
      <c r="A222" s="1"/>
      <c r="B222" s="1"/>
      <c r="C222" s="1"/>
      <c r="D222" s="1"/>
      <c r="E222" s="1"/>
      <c r="F222" s="1"/>
      <c r="G222" s="1"/>
      <c r="H222" s="1"/>
      <c r="I222" s="1"/>
      <c r="J222" s="1"/>
      <c r="K222" s="1"/>
      <c r="L222" s="1"/>
      <c r="M222" s="1"/>
      <c r="N222" s="1"/>
      <c r="O222" s="1"/>
    </row>
    <row r="223" spans="1:15" ht="16.5">
      <c r="A223" s="1"/>
      <c r="B223" s="1"/>
      <c r="C223" s="1"/>
      <c r="D223" s="1"/>
      <c r="E223" s="1"/>
      <c r="F223" s="1"/>
      <c r="G223" s="1"/>
      <c r="H223" s="1"/>
      <c r="I223" s="1"/>
      <c r="J223" s="1"/>
      <c r="K223" s="1"/>
      <c r="L223" s="1"/>
      <c r="M223" s="1"/>
      <c r="N223" s="1"/>
      <c r="O223" s="1"/>
    </row>
    <row r="224" spans="1:15" ht="16.5">
      <c r="A224" s="1"/>
      <c r="B224" s="1"/>
      <c r="C224" s="1"/>
      <c r="D224" s="1"/>
      <c r="E224" s="1"/>
      <c r="F224" s="1"/>
      <c r="G224" s="1"/>
      <c r="H224" s="1"/>
      <c r="I224" s="1"/>
      <c r="J224" s="1"/>
      <c r="K224" s="1"/>
      <c r="L224" s="1"/>
      <c r="M224" s="1"/>
      <c r="N224" s="1"/>
      <c r="O224" s="1"/>
    </row>
    <row r="225" spans="1:15" ht="16.5">
      <c r="A225" s="1"/>
      <c r="B225" s="1"/>
      <c r="C225" s="1"/>
      <c r="D225" s="1"/>
      <c r="E225" s="1"/>
      <c r="F225" s="1"/>
      <c r="G225" s="1"/>
      <c r="H225" s="1"/>
      <c r="I225" s="1"/>
      <c r="J225" s="1"/>
      <c r="K225" s="1"/>
      <c r="L225" s="1"/>
      <c r="M225" s="1"/>
      <c r="N225" s="1"/>
      <c r="O225" s="1"/>
    </row>
    <row r="226" spans="1:15" ht="16.5">
      <c r="A226" s="1"/>
      <c r="B226" s="1"/>
      <c r="C226" s="1"/>
      <c r="D226" s="1"/>
      <c r="E226" s="1"/>
      <c r="F226" s="1"/>
      <c r="G226" s="1"/>
      <c r="H226" s="1"/>
      <c r="I226" s="1"/>
      <c r="J226" s="1"/>
      <c r="K226" s="1"/>
      <c r="L226" s="1"/>
      <c r="M226" s="1"/>
      <c r="N226" s="1"/>
      <c r="O226" s="1"/>
    </row>
    <row r="227" spans="1:15" ht="16.5">
      <c r="A227" s="1"/>
      <c r="B227" s="1"/>
      <c r="C227" s="1"/>
      <c r="D227" s="1"/>
      <c r="E227" s="1"/>
      <c r="F227" s="1"/>
      <c r="G227" s="1"/>
      <c r="H227" s="1"/>
      <c r="I227" s="1"/>
      <c r="J227" s="1"/>
      <c r="K227" s="1"/>
      <c r="L227" s="1"/>
      <c r="M227" s="1"/>
      <c r="N227" s="1"/>
      <c r="O227" s="1"/>
    </row>
    <row r="228" spans="1:15" ht="16.5">
      <c r="A228" s="1"/>
      <c r="B228" s="1"/>
      <c r="C228" s="1"/>
      <c r="D228" s="1"/>
      <c r="E228" s="1"/>
      <c r="F228" s="1"/>
      <c r="G228" s="1"/>
      <c r="H228" s="1"/>
      <c r="I228" s="1"/>
      <c r="J228" s="1"/>
      <c r="K228" s="1"/>
      <c r="L228" s="1"/>
      <c r="M228" s="1"/>
      <c r="N228" s="1"/>
      <c r="O228" s="1"/>
    </row>
    <row r="229" spans="1:15" ht="16.5">
      <c r="A229" s="1"/>
      <c r="B229" s="1"/>
      <c r="C229" s="1"/>
      <c r="D229" s="1"/>
      <c r="E229" s="1"/>
      <c r="F229" s="1"/>
      <c r="G229" s="1"/>
      <c r="H229" s="1"/>
      <c r="I229" s="1"/>
      <c r="J229" s="1"/>
      <c r="K229" s="1"/>
      <c r="L229" s="1"/>
      <c r="M229" s="1"/>
      <c r="N229" s="1"/>
      <c r="O229" s="1"/>
    </row>
    <row r="230" spans="1:15" ht="16.5">
      <c r="A230" s="1"/>
      <c r="B230" s="1"/>
      <c r="C230" s="1"/>
      <c r="D230" s="1"/>
      <c r="E230" s="1"/>
      <c r="F230" s="1"/>
      <c r="G230" s="1"/>
      <c r="H230" s="1"/>
      <c r="I230" s="1"/>
      <c r="J230" s="1"/>
      <c r="K230" s="1"/>
      <c r="L230" s="1"/>
      <c r="M230" s="1"/>
      <c r="N230" s="1"/>
      <c r="O230" s="1"/>
    </row>
    <row r="231" spans="1:15" ht="16.5">
      <c r="A231" s="1"/>
      <c r="B231" s="1"/>
      <c r="C231" s="1"/>
      <c r="D231" s="1"/>
      <c r="E231" s="1"/>
      <c r="F231" s="1"/>
      <c r="G231" s="1"/>
      <c r="H231" s="1"/>
      <c r="I231" s="1"/>
      <c r="J231" s="1"/>
      <c r="K231" s="1"/>
      <c r="L231" s="1"/>
      <c r="M231" s="1"/>
      <c r="N231" s="1"/>
      <c r="O231" s="1"/>
    </row>
    <row r="232" spans="1:15" ht="16.5">
      <c r="A232" s="1"/>
      <c r="B232" s="1"/>
      <c r="C232" s="1"/>
      <c r="D232" s="1"/>
      <c r="E232" s="1"/>
      <c r="F232" s="1"/>
      <c r="G232" s="1"/>
      <c r="H232" s="1"/>
      <c r="I232" s="1"/>
      <c r="J232" s="1"/>
      <c r="K232" s="1"/>
      <c r="L232" s="1"/>
      <c r="M232" s="1"/>
      <c r="N232" s="1"/>
      <c r="O232" s="1"/>
    </row>
    <row r="233" spans="1:15" ht="16.5">
      <c r="A233" s="1"/>
      <c r="B233" s="1"/>
      <c r="C233" s="1"/>
      <c r="D233" s="1"/>
      <c r="E233" s="1"/>
      <c r="F233" s="1"/>
      <c r="G233" s="1"/>
      <c r="H233" s="1"/>
      <c r="I233" s="1"/>
      <c r="J233" s="1"/>
      <c r="K233" s="1"/>
      <c r="L233" s="1"/>
      <c r="M233" s="1"/>
      <c r="N233" s="1"/>
      <c r="O233" s="1"/>
    </row>
    <row r="234" spans="1:15" ht="16.5">
      <c r="A234" s="1"/>
      <c r="B234" s="1"/>
      <c r="C234" s="1"/>
      <c r="D234" s="1"/>
      <c r="E234" s="1"/>
      <c r="F234" s="1"/>
      <c r="G234" s="1"/>
      <c r="H234" s="1"/>
      <c r="I234" s="1"/>
      <c r="J234" s="1"/>
      <c r="K234" s="1"/>
      <c r="L234" s="1"/>
      <c r="M234" s="1"/>
      <c r="N234" s="1"/>
      <c r="O234" s="1"/>
    </row>
    <row r="235" spans="1:15" ht="16.5">
      <c r="A235" s="1"/>
      <c r="B235" s="1"/>
      <c r="C235" s="1"/>
      <c r="D235" s="1"/>
      <c r="E235" s="1"/>
      <c r="F235" s="1"/>
      <c r="G235" s="1"/>
      <c r="H235" s="1"/>
      <c r="I235" s="1"/>
      <c r="J235" s="1"/>
      <c r="K235" s="1"/>
      <c r="L235" s="1"/>
      <c r="M235" s="1"/>
      <c r="N235" s="1"/>
      <c r="O235" s="1"/>
    </row>
    <row r="236" spans="1:15" ht="16.5">
      <c r="A236" s="1"/>
      <c r="B236" s="1"/>
      <c r="C236" s="1"/>
      <c r="D236" s="1"/>
      <c r="E236" s="1"/>
      <c r="F236" s="1"/>
      <c r="G236" s="1"/>
      <c r="H236" s="1"/>
      <c r="I236" s="1"/>
      <c r="J236" s="1"/>
      <c r="K236" s="1"/>
      <c r="L236" s="1"/>
      <c r="M236" s="1"/>
      <c r="N236" s="1"/>
      <c r="O236" s="1"/>
    </row>
    <row r="237" spans="1:15" ht="16.5">
      <c r="A237" s="1"/>
      <c r="B237" s="1"/>
      <c r="C237" s="1"/>
      <c r="D237" s="1"/>
      <c r="E237" s="1"/>
      <c r="F237" s="1"/>
      <c r="G237" s="1"/>
      <c r="H237" s="1"/>
      <c r="I237" s="1"/>
      <c r="J237" s="1"/>
      <c r="K237" s="1"/>
      <c r="L237" s="1"/>
      <c r="M237" s="1"/>
      <c r="N237" s="1"/>
      <c r="O237" s="1"/>
    </row>
    <row r="238" spans="1:15" ht="16.5">
      <c r="A238" s="1"/>
      <c r="B238" s="1"/>
      <c r="C238" s="1"/>
      <c r="D238" s="1"/>
      <c r="E238" s="1"/>
      <c r="F238" s="1"/>
      <c r="G238" s="1"/>
      <c r="H238" s="1"/>
      <c r="I238" s="1"/>
      <c r="J238" s="1"/>
      <c r="K238" s="1"/>
      <c r="L238" s="1"/>
      <c r="M238" s="1"/>
      <c r="N238" s="1"/>
      <c r="O238" s="1"/>
    </row>
    <row r="239" spans="1:15" ht="16.5">
      <c r="A239" s="1"/>
      <c r="B239" s="1"/>
      <c r="C239" s="1"/>
      <c r="D239" s="1"/>
      <c r="E239" s="1"/>
      <c r="F239" s="1"/>
      <c r="G239" s="1"/>
      <c r="H239" s="1"/>
      <c r="I239" s="1"/>
      <c r="J239" s="1"/>
      <c r="K239" s="1"/>
      <c r="L239" s="1"/>
      <c r="M239" s="1"/>
      <c r="N239" s="1"/>
      <c r="O239" s="1"/>
    </row>
    <row r="240" spans="1:15" ht="16.5">
      <c r="A240" s="1"/>
      <c r="B240" s="1"/>
      <c r="C240" s="1"/>
      <c r="D240" s="1"/>
      <c r="E240" s="1"/>
      <c r="F240" s="1"/>
      <c r="G240" s="1"/>
      <c r="H240" s="1"/>
      <c r="I240" s="1"/>
      <c r="J240" s="1"/>
      <c r="K240" s="1"/>
      <c r="L240" s="1"/>
      <c r="M240" s="1"/>
      <c r="N240" s="1"/>
      <c r="O240" s="1"/>
    </row>
    <row r="241" spans="1:15" ht="16.5">
      <c r="A241" s="1"/>
      <c r="B241" s="1"/>
      <c r="C241" s="1"/>
      <c r="D241" s="1"/>
      <c r="E241" s="1"/>
      <c r="F241" s="1"/>
      <c r="G241" s="1"/>
      <c r="H241" s="1"/>
      <c r="I241" s="1"/>
      <c r="J241" s="1"/>
      <c r="K241" s="1"/>
      <c r="L241" s="1"/>
      <c r="M241" s="1"/>
      <c r="N241" s="1"/>
      <c r="O241" s="1"/>
    </row>
    <row r="242" spans="1:15" ht="16.5">
      <c r="A242" s="1"/>
      <c r="B242" s="1"/>
      <c r="C242" s="1"/>
      <c r="D242" s="1"/>
      <c r="E242" s="1"/>
      <c r="F242" s="1"/>
      <c r="G242" s="1"/>
      <c r="H242" s="1"/>
      <c r="I242" s="1"/>
      <c r="J242" s="1"/>
      <c r="K242" s="1"/>
      <c r="L242" s="1"/>
      <c r="M242" s="1"/>
      <c r="N242" s="1"/>
      <c r="O242" s="1"/>
    </row>
    <row r="243" spans="1:15" ht="16.5">
      <c r="A243" s="1"/>
      <c r="B243" s="1"/>
      <c r="C243" s="1"/>
      <c r="D243" s="1"/>
      <c r="E243" s="1"/>
      <c r="F243" s="1"/>
      <c r="G243" s="1"/>
      <c r="H243" s="1"/>
      <c r="I243" s="1"/>
      <c r="J243" s="1"/>
      <c r="K243" s="1"/>
      <c r="L243" s="1"/>
      <c r="M243" s="1"/>
      <c r="N243" s="1"/>
      <c r="O243" s="1"/>
    </row>
    <row r="244" spans="1:15" ht="16.5">
      <c r="A244" s="1"/>
      <c r="B244" s="1"/>
      <c r="C244" s="1"/>
      <c r="D244" s="1"/>
      <c r="E244" s="1"/>
      <c r="F244" s="1"/>
      <c r="G244" s="1"/>
      <c r="H244" s="1"/>
      <c r="I244" s="1"/>
      <c r="J244" s="1"/>
      <c r="K244" s="1"/>
      <c r="L244" s="1"/>
      <c r="M244" s="1"/>
      <c r="N244" s="1"/>
      <c r="O244" s="1"/>
    </row>
    <row r="245" spans="1:15" ht="16.5">
      <c r="A245" s="1"/>
      <c r="B245" s="1"/>
      <c r="C245" s="1"/>
      <c r="D245" s="1"/>
      <c r="E245" s="1"/>
      <c r="F245" s="1"/>
      <c r="G245" s="1"/>
      <c r="H245" s="1"/>
      <c r="I245" s="1"/>
      <c r="J245" s="1"/>
      <c r="K245" s="1"/>
      <c r="L245" s="1"/>
      <c r="M245" s="1"/>
      <c r="N245" s="1"/>
      <c r="O245" s="1"/>
    </row>
    <row r="246" spans="1:15" ht="16.5">
      <c r="A246" s="1"/>
      <c r="B246" s="1"/>
      <c r="C246" s="1"/>
      <c r="D246" s="1"/>
      <c r="E246" s="1"/>
      <c r="F246" s="1"/>
      <c r="G246" s="1"/>
      <c r="H246" s="1"/>
      <c r="I246" s="1"/>
      <c r="J246" s="1"/>
      <c r="K246" s="1"/>
      <c r="L246" s="1"/>
      <c r="M246" s="1"/>
      <c r="N246" s="1"/>
      <c r="O246" s="1"/>
    </row>
    <row r="247" spans="1:15" ht="16.5">
      <c r="A247" s="1"/>
      <c r="B247" s="1"/>
      <c r="C247" s="1"/>
      <c r="D247" s="1"/>
      <c r="E247" s="1"/>
      <c r="F247" s="1"/>
      <c r="G247" s="1"/>
      <c r="H247" s="1"/>
      <c r="I247" s="1"/>
      <c r="J247" s="1"/>
      <c r="K247" s="1"/>
      <c r="L247" s="1"/>
      <c r="M247" s="1"/>
      <c r="N247" s="1"/>
      <c r="O247" s="1"/>
    </row>
    <row r="248" spans="1:15" ht="16.5">
      <c r="A248" s="1"/>
      <c r="B248" s="1"/>
      <c r="C248" s="1"/>
      <c r="D248" s="1"/>
      <c r="E248" s="1"/>
      <c r="F248" s="1"/>
      <c r="G248" s="1"/>
      <c r="H248" s="1"/>
      <c r="I248" s="1"/>
      <c r="J248" s="1"/>
      <c r="K248" s="1"/>
      <c r="L248" s="1"/>
      <c r="M248" s="1"/>
      <c r="N248" s="1"/>
      <c r="O248" s="1"/>
    </row>
    <row r="249" spans="1:15" ht="16.5">
      <c r="A249" s="1"/>
      <c r="B249" s="1"/>
      <c r="C249" s="1"/>
      <c r="D249" s="1"/>
      <c r="E249" s="1"/>
      <c r="F249" s="1"/>
      <c r="G249" s="1"/>
      <c r="H249" s="1"/>
      <c r="I249" s="1"/>
      <c r="J249" s="1"/>
      <c r="K249" s="1"/>
      <c r="L249" s="1"/>
      <c r="M249" s="1"/>
      <c r="N249" s="1"/>
      <c r="O249" s="1"/>
    </row>
    <row r="250" spans="1:15" ht="16.5">
      <c r="A250" s="1"/>
      <c r="B250" s="1"/>
      <c r="C250" s="1"/>
      <c r="D250" s="1"/>
      <c r="E250" s="1"/>
      <c r="F250" s="1"/>
      <c r="G250" s="1"/>
      <c r="H250" s="1"/>
      <c r="I250" s="1"/>
      <c r="J250" s="1"/>
      <c r="K250" s="1"/>
      <c r="L250" s="1"/>
      <c r="M250" s="1"/>
      <c r="N250" s="1"/>
      <c r="O250" s="1"/>
    </row>
    <row r="251" spans="1:15" ht="16.5">
      <c r="A251" s="1"/>
      <c r="B251" s="1"/>
      <c r="C251" s="1"/>
      <c r="D251" s="1"/>
      <c r="E251" s="1"/>
      <c r="F251" s="1"/>
      <c r="G251" s="1"/>
      <c r="H251" s="1"/>
      <c r="I251" s="1"/>
      <c r="J251" s="1"/>
      <c r="K251" s="1"/>
      <c r="L251" s="1"/>
      <c r="M251" s="1"/>
      <c r="N251" s="1"/>
      <c r="O251" s="1"/>
    </row>
    <row r="252" spans="1:15" ht="16.5">
      <c r="A252" s="1"/>
      <c r="B252" s="1"/>
      <c r="C252" s="1"/>
      <c r="D252" s="1"/>
      <c r="E252" s="1"/>
      <c r="F252" s="1"/>
      <c r="G252" s="1"/>
      <c r="H252" s="1"/>
      <c r="I252" s="1"/>
      <c r="J252" s="1"/>
      <c r="K252" s="1"/>
      <c r="L252" s="1"/>
      <c r="M252" s="1"/>
      <c r="N252" s="1"/>
      <c r="O252" s="1"/>
    </row>
    <row r="253" spans="1:15" ht="16.5">
      <c r="A253" s="1"/>
      <c r="B253" s="1"/>
      <c r="C253" s="1"/>
      <c r="D253" s="1"/>
      <c r="E253" s="1"/>
      <c r="F253" s="1"/>
      <c r="G253" s="1"/>
      <c r="H253" s="1"/>
      <c r="I253" s="1"/>
      <c r="J253" s="1"/>
      <c r="K253" s="1"/>
      <c r="L253" s="1"/>
      <c r="M253" s="1"/>
      <c r="N253" s="1"/>
      <c r="O253" s="1"/>
    </row>
    <row r="254" spans="1:15" ht="16.5">
      <c r="A254" s="1"/>
      <c r="B254" s="1"/>
      <c r="C254" s="1"/>
      <c r="D254" s="1"/>
      <c r="E254" s="1"/>
      <c r="F254" s="1"/>
      <c r="G254" s="1"/>
      <c r="H254" s="1"/>
      <c r="I254" s="1"/>
      <c r="J254" s="1"/>
      <c r="K254" s="1"/>
      <c r="L254" s="1"/>
      <c r="M254" s="1"/>
      <c r="N254" s="1"/>
      <c r="O254" s="1"/>
    </row>
    <row r="255" spans="1:15" ht="16.5">
      <c r="A255" s="1"/>
      <c r="B255" s="1"/>
      <c r="C255" s="1"/>
      <c r="D255" s="1"/>
      <c r="E255" s="1"/>
      <c r="F255" s="1"/>
      <c r="G255" s="1"/>
      <c r="H255" s="1"/>
      <c r="I255" s="1"/>
      <c r="J255" s="1"/>
      <c r="K255" s="1"/>
      <c r="L255" s="1"/>
      <c r="M255" s="1"/>
      <c r="N255" s="1"/>
      <c r="O255" s="1"/>
    </row>
    <row r="256" spans="1:15" ht="16.5">
      <c r="A256" s="1"/>
      <c r="B256" s="1"/>
      <c r="C256" s="1"/>
      <c r="D256" s="1"/>
      <c r="E256" s="1"/>
      <c r="F256" s="1"/>
      <c r="G256" s="1"/>
      <c r="H256" s="1"/>
      <c r="I256" s="1"/>
      <c r="J256" s="1"/>
      <c r="K256" s="1"/>
      <c r="L256" s="1"/>
      <c r="M256" s="1"/>
      <c r="N256" s="1"/>
      <c r="O256" s="1"/>
    </row>
    <row r="257" spans="1:15" ht="16.5">
      <c r="A257" s="1"/>
      <c r="B257" s="1"/>
      <c r="C257" s="1"/>
      <c r="D257" s="1"/>
      <c r="E257" s="1"/>
      <c r="F257" s="1"/>
      <c r="G257" s="1"/>
      <c r="H257" s="1"/>
      <c r="I257" s="1"/>
      <c r="J257" s="1"/>
      <c r="K257" s="1"/>
      <c r="L257" s="1"/>
      <c r="M257" s="1"/>
      <c r="N257" s="1"/>
      <c r="O257" s="1"/>
    </row>
    <row r="258" spans="1:15" ht="16.5">
      <c r="A258" s="1"/>
      <c r="B258" s="1"/>
      <c r="C258" s="1"/>
      <c r="D258" s="1"/>
      <c r="E258" s="1"/>
      <c r="F258" s="1"/>
      <c r="G258" s="1"/>
      <c r="H258" s="1"/>
      <c r="I258" s="1"/>
      <c r="J258" s="1"/>
      <c r="K258" s="1"/>
      <c r="L258" s="1"/>
      <c r="M258" s="1"/>
      <c r="N258" s="1"/>
      <c r="O258" s="1"/>
    </row>
    <row r="259" spans="1:15" ht="16.5">
      <c r="A259" s="1"/>
      <c r="B259" s="1"/>
      <c r="C259" s="1"/>
      <c r="D259" s="1"/>
      <c r="E259" s="1"/>
      <c r="F259" s="1"/>
      <c r="G259" s="1"/>
      <c r="H259" s="1"/>
      <c r="I259" s="1"/>
      <c r="J259" s="1"/>
      <c r="K259" s="1"/>
      <c r="L259" s="1"/>
      <c r="M259" s="1"/>
      <c r="N259" s="1"/>
      <c r="O259" s="1"/>
    </row>
    <row r="260" spans="1:15" ht="16.5">
      <c r="A260" s="1"/>
      <c r="B260" s="1"/>
      <c r="C260" s="1"/>
      <c r="D260" s="1"/>
      <c r="E260" s="1"/>
      <c r="F260" s="1"/>
      <c r="G260" s="1"/>
      <c r="H260" s="1"/>
      <c r="I260" s="1"/>
      <c r="J260" s="1"/>
      <c r="K260" s="1"/>
      <c r="L260" s="1"/>
      <c r="M260" s="1"/>
      <c r="N260" s="1"/>
      <c r="O260" s="1"/>
    </row>
    <row r="261" spans="1:15" ht="16.5">
      <c r="A261" s="1"/>
      <c r="B261" s="1"/>
      <c r="C261" s="1"/>
      <c r="D261" s="1"/>
      <c r="E261" s="1"/>
      <c r="F261" s="1"/>
      <c r="G261" s="1"/>
      <c r="H261" s="1"/>
      <c r="I261" s="1"/>
      <c r="J261" s="1"/>
      <c r="K261" s="1"/>
      <c r="L261" s="1"/>
      <c r="M261" s="1"/>
      <c r="N261" s="1"/>
      <c r="O261" s="1"/>
    </row>
    <row r="262" spans="1:15" ht="16.5">
      <c r="A262" s="1"/>
      <c r="B262" s="1"/>
      <c r="C262" s="1"/>
      <c r="D262" s="1"/>
      <c r="E262" s="1"/>
      <c r="F262" s="1"/>
      <c r="G262" s="1"/>
      <c r="H262" s="1"/>
      <c r="I262" s="1"/>
      <c r="J262" s="1"/>
      <c r="K262" s="1"/>
      <c r="L262" s="1"/>
      <c r="M262" s="1"/>
      <c r="N262" s="1"/>
      <c r="O262" s="1"/>
    </row>
    <row r="263" spans="1:15" ht="16.5">
      <c r="A263" s="1"/>
      <c r="B263" s="1"/>
      <c r="C263" s="1"/>
      <c r="D263" s="1"/>
      <c r="E263" s="1"/>
      <c r="F263" s="1"/>
      <c r="G263" s="1"/>
      <c r="H263" s="1"/>
      <c r="I263" s="1"/>
      <c r="J263" s="1"/>
      <c r="K263" s="1"/>
      <c r="L263" s="1"/>
      <c r="M263" s="1"/>
      <c r="N263" s="1"/>
      <c r="O263" s="1"/>
    </row>
    <row r="264" spans="1:15" ht="16.5">
      <c r="A264" s="1"/>
      <c r="B264" s="1"/>
      <c r="C264" s="1"/>
      <c r="D264" s="1"/>
      <c r="E264" s="1"/>
      <c r="F264" s="1"/>
      <c r="G264" s="1"/>
      <c r="H264" s="1"/>
      <c r="I264" s="1"/>
      <c r="J264" s="1"/>
      <c r="K264" s="1"/>
      <c r="L264" s="1"/>
      <c r="M264" s="1"/>
      <c r="N264" s="1"/>
      <c r="O264" s="1"/>
    </row>
    <row r="265" spans="1:15" ht="16.5">
      <c r="A265" s="1"/>
      <c r="B265" s="1"/>
      <c r="C265" s="1"/>
      <c r="D265" s="1"/>
      <c r="E265" s="1"/>
      <c r="F265" s="1"/>
      <c r="G265" s="1"/>
      <c r="H265" s="1"/>
      <c r="I265" s="1"/>
      <c r="J265" s="1"/>
      <c r="K265" s="1"/>
      <c r="L265" s="1"/>
      <c r="M265" s="1"/>
      <c r="N265" s="1"/>
      <c r="O265" s="1"/>
    </row>
    <row r="266" spans="1:15" ht="16.5">
      <c r="A266" s="1"/>
      <c r="B266" s="1"/>
      <c r="C266" s="1"/>
      <c r="D266" s="1"/>
      <c r="E266" s="1"/>
      <c r="F266" s="1"/>
      <c r="G266" s="1"/>
      <c r="H266" s="1"/>
      <c r="I266" s="1"/>
      <c r="J266" s="1"/>
      <c r="K266" s="1"/>
      <c r="L266" s="1"/>
      <c r="M266" s="1"/>
      <c r="N266" s="1"/>
      <c r="O266" s="1"/>
    </row>
    <row r="267" spans="1:15" ht="16.5">
      <c r="A267" s="1"/>
      <c r="B267" s="1"/>
      <c r="C267" s="1"/>
      <c r="D267" s="1"/>
      <c r="E267" s="1"/>
      <c r="F267" s="1"/>
      <c r="G267" s="1"/>
      <c r="H267" s="1"/>
      <c r="I267" s="1"/>
      <c r="J267" s="1"/>
      <c r="K267" s="1"/>
      <c r="L267" s="1"/>
      <c r="M267" s="1"/>
      <c r="N267" s="1"/>
      <c r="O267" s="1"/>
    </row>
    <row r="268" spans="1:15" ht="16.5">
      <c r="A268" s="1"/>
      <c r="B268" s="1"/>
      <c r="C268" s="1"/>
      <c r="D268" s="1"/>
      <c r="E268" s="1"/>
      <c r="F268" s="1"/>
      <c r="G268" s="1"/>
      <c r="H268" s="1"/>
      <c r="I268" s="1"/>
      <c r="J268" s="1"/>
      <c r="K268" s="1"/>
      <c r="L268" s="1"/>
      <c r="M268" s="1"/>
      <c r="N268" s="1"/>
      <c r="O268" s="1"/>
    </row>
    <row r="269" spans="1:15" ht="16.5">
      <c r="A269" s="1"/>
      <c r="B269" s="1"/>
      <c r="C269" s="1"/>
      <c r="D269" s="1"/>
      <c r="E269" s="1"/>
      <c r="F269" s="1"/>
      <c r="G269" s="1"/>
      <c r="H269" s="1"/>
      <c r="I269" s="1"/>
      <c r="J269" s="1"/>
      <c r="K269" s="1"/>
      <c r="L269" s="1"/>
      <c r="M269" s="1"/>
      <c r="N269" s="1"/>
      <c r="O269" s="1"/>
    </row>
    <row r="270" spans="1:15" ht="16.5">
      <c r="A270" s="1"/>
      <c r="B270" s="1"/>
      <c r="C270" s="1"/>
      <c r="D270" s="1"/>
      <c r="E270" s="1"/>
      <c r="F270" s="1"/>
      <c r="G270" s="1"/>
      <c r="H270" s="1"/>
      <c r="I270" s="1"/>
      <c r="J270" s="1"/>
      <c r="K270" s="1"/>
      <c r="L270" s="1"/>
      <c r="M270" s="1"/>
      <c r="N270" s="1"/>
      <c r="O270" s="1"/>
    </row>
    <row r="271" spans="1:15" ht="16.5">
      <c r="A271" s="1"/>
      <c r="B271" s="1"/>
      <c r="C271" s="1"/>
      <c r="D271" s="1"/>
      <c r="E271" s="1"/>
      <c r="F271" s="1"/>
      <c r="G271" s="1"/>
      <c r="H271" s="1"/>
      <c r="I271" s="1"/>
      <c r="J271" s="1"/>
      <c r="K271" s="1"/>
      <c r="L271" s="1"/>
      <c r="M271" s="1"/>
      <c r="N271" s="1"/>
      <c r="O271" s="1"/>
    </row>
    <row r="272" spans="1:15" ht="16.5">
      <c r="A272" s="1"/>
      <c r="B272" s="1"/>
      <c r="C272" s="1"/>
      <c r="D272" s="1"/>
      <c r="E272" s="1"/>
      <c r="F272" s="1"/>
      <c r="G272" s="1"/>
      <c r="H272" s="1"/>
      <c r="I272" s="1"/>
      <c r="J272" s="1"/>
      <c r="K272" s="1"/>
      <c r="L272" s="1"/>
      <c r="M272" s="1"/>
      <c r="N272" s="1"/>
      <c r="O272" s="1"/>
    </row>
    <row r="273" spans="1:15" ht="16.5">
      <c r="A273" s="1"/>
      <c r="B273" s="1"/>
      <c r="C273" s="1"/>
      <c r="D273" s="1"/>
      <c r="E273" s="1"/>
      <c r="F273" s="1"/>
      <c r="G273" s="1"/>
      <c r="H273" s="1"/>
      <c r="I273" s="1"/>
      <c r="J273" s="1"/>
      <c r="K273" s="1"/>
      <c r="L273" s="1"/>
      <c r="M273" s="1"/>
      <c r="N273" s="1"/>
      <c r="O273" s="1"/>
    </row>
    <row r="274" spans="1:15" ht="16.5">
      <c r="A274" s="1"/>
      <c r="B274" s="1"/>
      <c r="C274" s="1"/>
      <c r="D274" s="1"/>
      <c r="E274" s="1"/>
      <c r="F274" s="1"/>
      <c r="G274" s="1"/>
      <c r="H274" s="1"/>
      <c r="I274" s="1"/>
      <c r="J274" s="1"/>
      <c r="K274" s="1"/>
      <c r="L274" s="1"/>
      <c r="M274" s="1"/>
      <c r="N274" s="1"/>
      <c r="O274" s="1"/>
    </row>
    <row r="275" spans="1:15" ht="16.5">
      <c r="A275" s="1"/>
      <c r="B275" s="1"/>
      <c r="C275" s="1"/>
      <c r="D275" s="1"/>
      <c r="E275" s="1"/>
      <c r="F275" s="1"/>
      <c r="G275" s="1"/>
      <c r="H275" s="1"/>
      <c r="I275" s="1"/>
      <c r="J275" s="1"/>
      <c r="K275" s="1"/>
      <c r="L275" s="1"/>
      <c r="M275" s="1"/>
      <c r="N275" s="1"/>
      <c r="O275" s="1"/>
    </row>
    <row r="276" spans="1:15" ht="16.5">
      <c r="A276" s="1"/>
      <c r="B276" s="1"/>
      <c r="C276" s="1"/>
      <c r="D276" s="1"/>
      <c r="E276" s="1"/>
      <c r="F276" s="1"/>
      <c r="G276" s="1"/>
      <c r="H276" s="1"/>
      <c r="I276" s="1"/>
      <c r="J276" s="1"/>
      <c r="K276" s="1"/>
      <c r="L276" s="1"/>
      <c r="M276" s="1"/>
      <c r="N276" s="1"/>
      <c r="O276" s="1"/>
    </row>
    <row r="277" spans="1:15" ht="16.5">
      <c r="A277" s="1"/>
      <c r="B277" s="1"/>
      <c r="C277" s="1"/>
      <c r="D277" s="1"/>
      <c r="E277" s="1"/>
      <c r="F277" s="1"/>
      <c r="G277" s="1"/>
      <c r="H277" s="1"/>
      <c r="I277" s="1"/>
      <c r="J277" s="1"/>
      <c r="K277" s="1"/>
      <c r="L277" s="1"/>
      <c r="M277" s="1"/>
      <c r="N277" s="1"/>
      <c r="O277" s="1"/>
    </row>
    <row r="278" spans="1:15" ht="16.5">
      <c r="A278" s="1"/>
      <c r="B278" s="1"/>
      <c r="C278" s="1"/>
      <c r="D278" s="1"/>
      <c r="E278" s="1"/>
      <c r="F278" s="1"/>
      <c r="G278" s="1"/>
      <c r="H278" s="1"/>
      <c r="I278" s="1"/>
      <c r="J278" s="1"/>
      <c r="K278" s="1"/>
      <c r="L278" s="1"/>
      <c r="M278" s="1"/>
      <c r="N278" s="1"/>
      <c r="O278" s="1"/>
    </row>
    <row r="279" spans="1:15" ht="16.5">
      <c r="A279" s="1"/>
      <c r="B279" s="1"/>
      <c r="C279" s="1"/>
      <c r="D279" s="1"/>
      <c r="E279" s="1"/>
      <c r="F279" s="1"/>
      <c r="G279" s="1"/>
      <c r="H279" s="1"/>
      <c r="I279" s="1"/>
      <c r="J279" s="1"/>
      <c r="K279" s="1"/>
      <c r="L279" s="1"/>
      <c r="M279" s="1"/>
      <c r="N279" s="1"/>
      <c r="O279" s="1"/>
    </row>
    <row r="280" spans="1:15" ht="16.5">
      <c r="A280" s="1"/>
      <c r="B280" s="1"/>
      <c r="C280" s="1"/>
      <c r="D280" s="1"/>
      <c r="E280" s="1"/>
      <c r="F280" s="1"/>
      <c r="G280" s="1"/>
      <c r="H280" s="1"/>
      <c r="I280" s="1"/>
      <c r="J280" s="1"/>
      <c r="K280" s="1"/>
      <c r="L280" s="1"/>
      <c r="M280" s="1"/>
      <c r="N280" s="1"/>
      <c r="O280" s="1"/>
    </row>
    <row r="281" spans="1:15" ht="16.5">
      <c r="A281" s="1"/>
      <c r="B281" s="1"/>
      <c r="C281" s="1"/>
      <c r="D281" s="1"/>
      <c r="E281" s="1"/>
      <c r="F281" s="1"/>
      <c r="G281" s="1"/>
      <c r="H281" s="1"/>
      <c r="I281" s="1"/>
      <c r="J281" s="1"/>
      <c r="K281" s="1"/>
      <c r="L281" s="1"/>
      <c r="M281" s="1"/>
      <c r="N281" s="1"/>
      <c r="O281" s="1"/>
    </row>
    <row r="282" spans="1:15" ht="16.5">
      <c r="A282" s="1"/>
      <c r="B282" s="1"/>
      <c r="C282" s="1"/>
      <c r="D282" s="1"/>
      <c r="E282" s="1"/>
      <c r="F282" s="1"/>
      <c r="G282" s="1"/>
      <c r="H282" s="1"/>
      <c r="I282" s="1"/>
      <c r="J282" s="1"/>
      <c r="K282" s="1"/>
      <c r="L282" s="1"/>
      <c r="M282" s="1"/>
      <c r="N282" s="1"/>
      <c r="O282" s="1"/>
    </row>
    <row r="283" spans="1:15" ht="16.5">
      <c r="A283" s="1"/>
      <c r="B283" s="1"/>
      <c r="C283" s="1"/>
      <c r="D283" s="1"/>
      <c r="E283" s="1"/>
      <c r="F283" s="1"/>
      <c r="G283" s="1"/>
      <c r="H283" s="1"/>
      <c r="I283" s="1"/>
      <c r="J283" s="1"/>
      <c r="K283" s="1"/>
      <c r="L283" s="1"/>
      <c r="M283" s="1"/>
      <c r="N283" s="1"/>
      <c r="O283" s="1"/>
    </row>
    <row r="284" spans="1:15" ht="16.5">
      <c r="A284" s="1"/>
      <c r="B284" s="1"/>
      <c r="C284" s="1"/>
      <c r="D284" s="1"/>
      <c r="E284" s="1"/>
      <c r="F284" s="1"/>
      <c r="G284" s="1"/>
      <c r="H284" s="1"/>
      <c r="I284" s="1"/>
      <c r="J284" s="1"/>
      <c r="K284" s="1"/>
      <c r="L284" s="1"/>
      <c r="M284" s="1"/>
      <c r="N284" s="1"/>
      <c r="O284" s="1"/>
    </row>
    <row r="285" spans="1:15" ht="16.5">
      <c r="A285" s="1"/>
      <c r="B285" s="1"/>
      <c r="C285" s="1"/>
      <c r="D285" s="1"/>
      <c r="E285" s="1"/>
      <c r="F285" s="1"/>
      <c r="G285" s="1"/>
      <c r="H285" s="1"/>
      <c r="I285" s="1"/>
      <c r="J285" s="1"/>
      <c r="K285" s="1"/>
      <c r="L285" s="1"/>
      <c r="M285" s="1"/>
      <c r="N285" s="1"/>
      <c r="O285" s="1"/>
    </row>
    <row r="286" spans="1:15" ht="16.5">
      <c r="A286" s="1"/>
      <c r="B286" s="1"/>
      <c r="C286" s="1"/>
      <c r="D286" s="1"/>
      <c r="E286" s="1"/>
      <c r="F286" s="1"/>
      <c r="G286" s="1"/>
      <c r="H286" s="1"/>
      <c r="I286" s="1"/>
      <c r="J286" s="1"/>
      <c r="K286" s="1"/>
      <c r="L286" s="1"/>
      <c r="M286" s="1"/>
      <c r="N286" s="1"/>
      <c r="O286" s="1"/>
    </row>
    <row r="287" spans="1:15" ht="16.5">
      <c r="A287" s="1"/>
      <c r="B287" s="1"/>
      <c r="C287" s="1"/>
      <c r="D287" s="1"/>
      <c r="E287" s="1"/>
      <c r="F287" s="1"/>
      <c r="G287" s="1"/>
      <c r="H287" s="1"/>
      <c r="I287" s="1"/>
      <c r="J287" s="1"/>
      <c r="K287" s="1"/>
      <c r="L287" s="1"/>
      <c r="M287" s="1"/>
      <c r="N287" s="1"/>
      <c r="O287" s="1"/>
    </row>
    <row r="288" spans="1:15" ht="16.5">
      <c r="A288" s="1"/>
      <c r="B288" s="1"/>
      <c r="C288" s="1"/>
      <c r="D288" s="1"/>
      <c r="E288" s="1"/>
      <c r="F288" s="1"/>
      <c r="G288" s="1"/>
      <c r="H288" s="1"/>
      <c r="I288" s="1"/>
      <c r="J288" s="1"/>
      <c r="K288" s="1"/>
      <c r="L288" s="1"/>
      <c r="M288" s="1"/>
      <c r="N288" s="1"/>
      <c r="O288" s="1"/>
    </row>
    <row r="289" spans="1:15" ht="16.5">
      <c r="A289" s="1"/>
      <c r="B289" s="1"/>
      <c r="C289" s="1"/>
      <c r="D289" s="1"/>
      <c r="E289" s="1"/>
      <c r="F289" s="1"/>
      <c r="G289" s="1"/>
      <c r="H289" s="1"/>
      <c r="I289" s="1"/>
      <c r="J289" s="1"/>
      <c r="K289" s="1"/>
      <c r="L289" s="1"/>
      <c r="M289" s="1"/>
      <c r="N289" s="1"/>
      <c r="O289" s="1"/>
    </row>
    <row r="290" spans="1:15" ht="16.5">
      <c r="A290" s="1"/>
      <c r="B290" s="1"/>
      <c r="C290" s="1"/>
      <c r="D290" s="1"/>
      <c r="E290" s="1"/>
      <c r="F290" s="1"/>
      <c r="G290" s="1"/>
      <c r="H290" s="1"/>
      <c r="I290" s="1"/>
      <c r="J290" s="1"/>
      <c r="K290" s="1"/>
      <c r="L290" s="1"/>
      <c r="M290" s="1"/>
      <c r="N290" s="1"/>
      <c r="O290" s="1"/>
    </row>
    <row r="291" spans="1:15" ht="16.5">
      <c r="A291" s="1"/>
      <c r="B291" s="1"/>
      <c r="C291" s="1"/>
      <c r="D291" s="1"/>
      <c r="E291" s="1"/>
      <c r="F291" s="1"/>
      <c r="G291" s="1"/>
      <c r="H291" s="1"/>
      <c r="I291" s="1"/>
      <c r="J291" s="1"/>
      <c r="K291" s="1"/>
      <c r="L291" s="1"/>
      <c r="M291" s="1"/>
      <c r="N291" s="1"/>
      <c r="O291" s="1"/>
    </row>
    <row r="292" spans="1:15" ht="16.5">
      <c r="A292" s="1"/>
      <c r="B292" s="1"/>
      <c r="C292" s="1"/>
      <c r="D292" s="1"/>
      <c r="E292" s="1"/>
      <c r="F292" s="1"/>
      <c r="G292" s="1"/>
      <c r="H292" s="1"/>
      <c r="I292" s="1"/>
      <c r="J292" s="1"/>
      <c r="K292" s="1"/>
      <c r="L292" s="1"/>
      <c r="M292" s="1"/>
      <c r="N292" s="1"/>
      <c r="O292" s="1"/>
    </row>
    <row r="293" spans="1:15" ht="16.5">
      <c r="A293" s="1"/>
      <c r="B293" s="1"/>
      <c r="C293" s="1"/>
      <c r="D293" s="1"/>
      <c r="E293" s="1"/>
      <c r="F293" s="1"/>
      <c r="G293" s="1"/>
      <c r="H293" s="1"/>
      <c r="I293" s="1"/>
      <c r="J293" s="1"/>
      <c r="K293" s="1"/>
      <c r="L293" s="1"/>
      <c r="M293" s="1"/>
      <c r="N293" s="1"/>
      <c r="O293" s="1"/>
    </row>
    <row r="294" spans="1:15" ht="16.5">
      <c r="A294" s="1"/>
      <c r="B294" s="1"/>
      <c r="C294" s="1"/>
      <c r="D294" s="1"/>
      <c r="E294" s="1"/>
      <c r="F294" s="1"/>
      <c r="G294" s="1"/>
      <c r="H294" s="1"/>
      <c r="I294" s="1"/>
      <c r="J294" s="1"/>
      <c r="K294" s="1"/>
      <c r="L294" s="1"/>
      <c r="M294" s="1"/>
      <c r="N294" s="1"/>
      <c r="O294" s="1"/>
    </row>
    <row r="295" spans="1:15" ht="16.5">
      <c r="A295" s="1"/>
      <c r="B295" s="1"/>
      <c r="C295" s="1"/>
      <c r="D295" s="1"/>
      <c r="E295" s="1"/>
      <c r="F295" s="1"/>
      <c r="G295" s="1"/>
      <c r="H295" s="1"/>
      <c r="I295" s="1"/>
      <c r="J295" s="1"/>
      <c r="K295" s="1"/>
      <c r="L295" s="1"/>
      <c r="M295" s="1"/>
      <c r="N295" s="1"/>
      <c r="O295" s="1"/>
    </row>
    <row r="296" spans="1:15" ht="16.5">
      <c r="A296" s="1"/>
      <c r="B296" s="1"/>
      <c r="C296" s="1"/>
      <c r="D296" s="1"/>
      <c r="E296" s="1"/>
      <c r="F296" s="1"/>
      <c r="G296" s="1"/>
      <c r="H296" s="1"/>
      <c r="I296" s="1"/>
      <c r="J296" s="1"/>
      <c r="K296" s="1"/>
      <c r="L296" s="1"/>
      <c r="M296" s="1"/>
      <c r="N296" s="1"/>
      <c r="O296" s="1"/>
    </row>
    <row r="297" spans="1:15" ht="16.5">
      <c r="A297" s="1"/>
      <c r="B297" s="1"/>
      <c r="C297" s="1"/>
      <c r="D297" s="1"/>
      <c r="E297" s="1"/>
      <c r="F297" s="1"/>
      <c r="G297" s="1"/>
      <c r="H297" s="1"/>
      <c r="I297" s="1"/>
      <c r="J297" s="1"/>
      <c r="K297" s="1"/>
      <c r="L297" s="1"/>
      <c r="M297" s="1"/>
      <c r="N297" s="1"/>
      <c r="O297" s="1"/>
    </row>
    <row r="298" spans="1:15" ht="16.5">
      <c r="A298" s="1"/>
      <c r="B298" s="1"/>
      <c r="C298" s="1"/>
      <c r="D298" s="1"/>
      <c r="E298" s="1"/>
      <c r="F298" s="1"/>
      <c r="G298" s="1"/>
      <c r="H298" s="1"/>
      <c r="I298" s="1"/>
      <c r="J298" s="1"/>
      <c r="K298" s="1"/>
      <c r="L298" s="1"/>
      <c r="M298" s="1"/>
      <c r="N298" s="1"/>
      <c r="O298" s="1"/>
    </row>
    <row r="299" spans="1:15" ht="16.5">
      <c r="A299" s="1"/>
      <c r="B299" s="1"/>
      <c r="C299" s="1"/>
      <c r="D299" s="1"/>
      <c r="E299" s="1"/>
      <c r="F299" s="1"/>
      <c r="G299" s="1"/>
      <c r="H299" s="1"/>
      <c r="I299" s="1"/>
      <c r="J299" s="1"/>
      <c r="K299" s="1"/>
      <c r="L299" s="1"/>
      <c r="M299" s="1"/>
      <c r="N299" s="1"/>
      <c r="O299" s="1"/>
    </row>
    <row r="300" spans="1:15" ht="16.5">
      <c r="A300" s="1"/>
      <c r="B300" s="1"/>
      <c r="C300" s="1"/>
      <c r="D300" s="1"/>
      <c r="E300" s="1"/>
      <c r="F300" s="1"/>
      <c r="G300" s="1"/>
      <c r="H300" s="1"/>
      <c r="I300" s="1"/>
      <c r="J300" s="1"/>
      <c r="K300" s="1"/>
      <c r="L300" s="1"/>
      <c r="M300" s="1"/>
      <c r="N300" s="1"/>
      <c r="O300" s="1"/>
    </row>
    <row r="301" spans="1:15" ht="16.5">
      <c r="A301" s="1"/>
      <c r="B301" s="1"/>
      <c r="C301" s="1"/>
      <c r="D301" s="1"/>
      <c r="E301" s="1"/>
      <c r="F301" s="1"/>
      <c r="G301" s="1"/>
      <c r="H301" s="1"/>
      <c r="I301" s="1"/>
      <c r="J301" s="1"/>
      <c r="K301" s="1"/>
      <c r="L301" s="1"/>
      <c r="M301" s="1"/>
      <c r="N301" s="1"/>
      <c r="O301" s="1"/>
    </row>
    <row r="302" spans="1:15" ht="16.5">
      <c r="A302" s="1"/>
      <c r="B302" s="1"/>
      <c r="C302" s="1"/>
      <c r="D302" s="1"/>
      <c r="E302" s="1"/>
      <c r="F302" s="1"/>
      <c r="G302" s="1"/>
      <c r="H302" s="1"/>
      <c r="I302" s="1"/>
      <c r="J302" s="1"/>
      <c r="K302" s="1"/>
      <c r="L302" s="1"/>
      <c r="M302" s="1"/>
      <c r="N302" s="1"/>
      <c r="O302" s="1"/>
    </row>
    <row r="303" spans="1:15" ht="16.5">
      <c r="A303" s="1"/>
      <c r="B303" s="1"/>
      <c r="C303" s="1"/>
      <c r="D303" s="1"/>
      <c r="E303" s="1"/>
      <c r="F303" s="1"/>
      <c r="G303" s="1"/>
      <c r="H303" s="1"/>
      <c r="I303" s="1"/>
      <c r="J303" s="1"/>
      <c r="K303" s="1"/>
      <c r="L303" s="1"/>
      <c r="M303" s="1"/>
      <c r="N303" s="1"/>
      <c r="O303" s="1"/>
    </row>
    <row r="304" spans="1:15" ht="16.5">
      <c r="A304" s="1"/>
      <c r="B304" s="1"/>
      <c r="C304" s="1"/>
      <c r="D304" s="1"/>
      <c r="E304" s="1"/>
      <c r="F304" s="1"/>
      <c r="G304" s="1"/>
      <c r="H304" s="1"/>
      <c r="I304" s="1"/>
      <c r="J304" s="1"/>
      <c r="K304" s="1"/>
      <c r="L304" s="1"/>
      <c r="M304" s="1"/>
      <c r="N304" s="1"/>
      <c r="O304" s="1"/>
    </row>
    <row r="305" spans="1:15" ht="16.5">
      <c r="A305" s="1"/>
      <c r="B305" s="1"/>
      <c r="C305" s="1"/>
      <c r="D305" s="1"/>
      <c r="E305" s="1"/>
      <c r="F305" s="1"/>
      <c r="G305" s="1"/>
      <c r="H305" s="1"/>
      <c r="I305" s="1"/>
      <c r="J305" s="1"/>
      <c r="K305" s="1"/>
      <c r="L305" s="1"/>
      <c r="M305" s="1"/>
      <c r="N305" s="1"/>
      <c r="O305" s="1"/>
    </row>
    <row r="306" spans="1:15" ht="16.5">
      <c r="A306" s="1"/>
      <c r="B306" s="1"/>
      <c r="C306" s="1"/>
      <c r="D306" s="1"/>
      <c r="E306" s="1"/>
      <c r="F306" s="1"/>
      <c r="G306" s="1"/>
      <c r="H306" s="1"/>
      <c r="I306" s="1"/>
      <c r="J306" s="1"/>
      <c r="K306" s="1"/>
      <c r="L306" s="1"/>
      <c r="M306" s="1"/>
      <c r="N306" s="1"/>
      <c r="O306" s="1"/>
    </row>
    <row r="307" spans="1:15" ht="16.5">
      <c r="A307" s="1"/>
      <c r="B307" s="1"/>
      <c r="C307" s="1"/>
      <c r="D307" s="1"/>
      <c r="E307" s="1"/>
      <c r="F307" s="1"/>
      <c r="G307" s="1"/>
      <c r="H307" s="1"/>
      <c r="I307" s="1"/>
      <c r="J307" s="1"/>
      <c r="K307" s="1"/>
      <c r="L307" s="1"/>
      <c r="M307" s="1"/>
      <c r="N307" s="1"/>
      <c r="O307" s="1"/>
    </row>
    <row r="308" spans="1:15" ht="16.5">
      <c r="A308" s="1"/>
      <c r="B308" s="1"/>
      <c r="C308" s="1"/>
      <c r="D308" s="1"/>
      <c r="E308" s="1"/>
      <c r="F308" s="1"/>
      <c r="G308" s="1"/>
      <c r="H308" s="1"/>
      <c r="I308" s="1"/>
      <c r="J308" s="1"/>
      <c r="K308" s="1"/>
      <c r="L308" s="1"/>
      <c r="M308" s="1"/>
      <c r="N308" s="1"/>
      <c r="O308" s="1"/>
    </row>
    <row r="309" spans="1:15" ht="16.5">
      <c r="A309" s="1"/>
      <c r="B309" s="1"/>
      <c r="C309" s="1"/>
      <c r="D309" s="1"/>
      <c r="E309" s="1"/>
      <c r="F309" s="1"/>
      <c r="G309" s="1"/>
      <c r="H309" s="1"/>
      <c r="I309" s="1"/>
      <c r="J309" s="1"/>
      <c r="K309" s="1"/>
      <c r="L309" s="1"/>
      <c r="M309" s="1"/>
      <c r="N309" s="1"/>
      <c r="O309" s="1"/>
    </row>
    <row r="310" spans="1:15" ht="16.5">
      <c r="A310" s="1"/>
      <c r="B310" s="1"/>
      <c r="C310" s="1"/>
      <c r="D310" s="1"/>
      <c r="E310" s="1"/>
      <c r="F310" s="1"/>
      <c r="G310" s="1"/>
      <c r="H310" s="1"/>
      <c r="I310" s="1"/>
      <c r="J310" s="1"/>
      <c r="K310" s="1"/>
      <c r="L310" s="1"/>
      <c r="M310" s="1"/>
      <c r="N310" s="1"/>
      <c r="O310" s="1"/>
    </row>
    <row r="311" spans="1:15" ht="16.5">
      <c r="A311" s="1"/>
      <c r="B311" s="1"/>
      <c r="C311" s="1"/>
      <c r="D311" s="1"/>
      <c r="E311" s="1"/>
      <c r="F311" s="1"/>
      <c r="G311" s="1"/>
      <c r="H311" s="1"/>
      <c r="I311" s="1"/>
      <c r="J311" s="1"/>
      <c r="K311" s="1"/>
      <c r="L311" s="1"/>
      <c r="M311" s="1"/>
      <c r="N311" s="1"/>
      <c r="O311" s="1"/>
    </row>
    <row r="312" spans="1:15" ht="16.5">
      <c r="A312" s="1"/>
      <c r="B312" s="1"/>
      <c r="C312" s="1"/>
      <c r="D312" s="1"/>
      <c r="E312" s="1"/>
      <c r="F312" s="1"/>
      <c r="G312" s="1"/>
      <c r="H312" s="1"/>
      <c r="I312" s="1"/>
      <c r="J312" s="1"/>
      <c r="K312" s="1"/>
      <c r="L312" s="1"/>
      <c r="M312" s="1"/>
      <c r="N312" s="1"/>
      <c r="O312" s="1"/>
    </row>
    <row r="313" spans="1:15" ht="16.5">
      <c r="A313" s="1"/>
      <c r="B313" s="1"/>
      <c r="C313" s="1"/>
      <c r="D313" s="1"/>
      <c r="E313" s="1"/>
      <c r="F313" s="1"/>
      <c r="G313" s="1"/>
      <c r="H313" s="1"/>
      <c r="I313" s="1"/>
      <c r="J313" s="1"/>
      <c r="K313" s="1"/>
      <c r="L313" s="1"/>
      <c r="M313" s="1"/>
      <c r="N313" s="1"/>
      <c r="O313" s="1"/>
    </row>
    <row r="314" spans="1:15" ht="16.5">
      <c r="A314" s="1"/>
      <c r="B314" s="1"/>
      <c r="C314" s="1"/>
      <c r="D314" s="1"/>
      <c r="E314" s="1"/>
      <c r="F314" s="1"/>
      <c r="G314" s="1"/>
      <c r="H314" s="1"/>
      <c r="I314" s="1"/>
      <c r="J314" s="1"/>
      <c r="K314" s="1"/>
      <c r="L314" s="1"/>
      <c r="M314" s="1"/>
      <c r="N314" s="1"/>
      <c r="O314" s="1"/>
    </row>
    <row r="315" spans="1:15" ht="16.5">
      <c r="A315" s="1"/>
      <c r="B315" s="1"/>
      <c r="C315" s="1"/>
      <c r="D315" s="1"/>
      <c r="E315" s="1"/>
      <c r="F315" s="1"/>
      <c r="G315" s="1"/>
      <c r="H315" s="1"/>
      <c r="I315" s="1"/>
      <c r="J315" s="1"/>
      <c r="K315" s="1"/>
      <c r="L315" s="1"/>
      <c r="M315" s="1"/>
      <c r="N315" s="1"/>
      <c r="O315" s="1"/>
    </row>
    <row r="316" spans="1:15" ht="16.5">
      <c r="A316" s="1"/>
      <c r="B316" s="1"/>
      <c r="C316" s="1"/>
      <c r="D316" s="1"/>
      <c r="E316" s="1"/>
      <c r="F316" s="1"/>
      <c r="G316" s="1"/>
      <c r="H316" s="1"/>
      <c r="I316" s="1"/>
      <c r="J316" s="1"/>
      <c r="K316" s="1"/>
      <c r="L316" s="1"/>
      <c r="M316" s="1"/>
      <c r="N316" s="1"/>
      <c r="O316" s="1"/>
    </row>
    <row r="317" spans="1:15" ht="16.5">
      <c r="A317" s="1"/>
      <c r="B317" s="1"/>
      <c r="C317" s="1"/>
      <c r="D317" s="1"/>
      <c r="E317" s="1"/>
      <c r="F317" s="1"/>
      <c r="G317" s="1"/>
      <c r="H317" s="1"/>
      <c r="I317" s="1"/>
      <c r="J317" s="1"/>
      <c r="K317" s="1"/>
      <c r="L317" s="1"/>
      <c r="M317" s="1"/>
      <c r="N317" s="1"/>
      <c r="O317" s="1"/>
    </row>
    <row r="318" spans="1:15" ht="16.5">
      <c r="A318" s="1"/>
      <c r="B318" s="1"/>
      <c r="C318" s="1"/>
      <c r="D318" s="1"/>
      <c r="E318" s="1"/>
      <c r="F318" s="1"/>
      <c r="G318" s="1"/>
      <c r="H318" s="1"/>
      <c r="I318" s="1"/>
      <c r="J318" s="1"/>
      <c r="K318" s="1"/>
      <c r="L318" s="1"/>
      <c r="M318" s="1"/>
      <c r="N318" s="1"/>
      <c r="O318" s="1"/>
    </row>
    <row r="319" spans="1:15" ht="16.5">
      <c r="A319" s="1"/>
      <c r="B319" s="1"/>
      <c r="C319" s="1"/>
      <c r="D319" s="1"/>
      <c r="E319" s="1"/>
      <c r="F319" s="1"/>
      <c r="G319" s="1"/>
      <c r="H319" s="1"/>
      <c r="I319" s="1"/>
      <c r="J319" s="1"/>
      <c r="K319" s="1"/>
      <c r="L319" s="1"/>
      <c r="M319" s="1"/>
      <c r="N319" s="1"/>
      <c r="O319" s="1"/>
    </row>
    <row r="320" spans="1:15" ht="16.5">
      <c r="A320" s="1"/>
      <c r="B320" s="1"/>
      <c r="C320" s="1"/>
      <c r="D320" s="1"/>
      <c r="E320" s="1"/>
      <c r="F320" s="1"/>
      <c r="G320" s="1"/>
      <c r="H320" s="1"/>
      <c r="I320" s="1"/>
      <c r="J320" s="1"/>
      <c r="K320" s="1"/>
      <c r="L320" s="1"/>
      <c r="M320" s="1"/>
      <c r="N320" s="1"/>
      <c r="O320" s="1"/>
    </row>
    <row r="321" spans="1:15" ht="16.5">
      <c r="A321" s="1"/>
      <c r="B321" s="1"/>
      <c r="C321" s="1"/>
      <c r="D321" s="1"/>
      <c r="E321" s="1"/>
      <c r="F321" s="1"/>
      <c r="G321" s="1"/>
      <c r="H321" s="1"/>
      <c r="I321" s="1"/>
      <c r="J321" s="1"/>
      <c r="K321" s="1"/>
      <c r="L321" s="1"/>
      <c r="M321" s="1"/>
      <c r="N321" s="1"/>
      <c r="O321" s="1"/>
    </row>
    <row r="322" spans="1:15" ht="16.5">
      <c r="A322" s="1"/>
      <c r="B322" s="1"/>
      <c r="C322" s="1"/>
      <c r="D322" s="1"/>
      <c r="E322" s="1"/>
      <c r="F322" s="1"/>
      <c r="G322" s="1"/>
      <c r="H322" s="1"/>
      <c r="I322" s="1"/>
      <c r="J322" s="1"/>
      <c r="K322" s="1"/>
      <c r="L322" s="1"/>
      <c r="M322" s="1"/>
      <c r="N322" s="1"/>
      <c r="O322" s="1"/>
    </row>
    <row r="323" spans="1:15" ht="16.5">
      <c r="A323" s="1"/>
      <c r="B323" s="1"/>
      <c r="C323" s="1"/>
      <c r="D323" s="1"/>
      <c r="E323" s="1"/>
      <c r="F323" s="1"/>
      <c r="G323" s="1"/>
      <c r="H323" s="1"/>
      <c r="I323" s="1"/>
      <c r="J323" s="1"/>
      <c r="K323" s="1"/>
      <c r="L323" s="1"/>
      <c r="M323" s="1"/>
      <c r="N323" s="1"/>
      <c r="O323" s="1"/>
    </row>
    <row r="324" spans="1:15" ht="16.5">
      <c r="A324" s="1"/>
      <c r="B324" s="1"/>
      <c r="C324" s="1"/>
      <c r="D324" s="1"/>
      <c r="E324" s="1"/>
      <c r="F324" s="1"/>
      <c r="G324" s="1"/>
      <c r="H324" s="1"/>
      <c r="I324" s="1"/>
      <c r="J324" s="1"/>
      <c r="K324" s="1"/>
      <c r="L324" s="1"/>
      <c r="M324" s="1"/>
      <c r="N324" s="1"/>
      <c r="O324" s="1"/>
    </row>
    <row r="325" spans="1:15" ht="16.5">
      <c r="A325" s="1"/>
      <c r="B325" s="1"/>
      <c r="C325" s="1"/>
      <c r="D325" s="1"/>
      <c r="E325" s="1"/>
      <c r="F325" s="1"/>
      <c r="G325" s="1"/>
      <c r="H325" s="1"/>
      <c r="I325" s="1"/>
      <c r="J325" s="1"/>
      <c r="K325" s="1"/>
      <c r="L325" s="1"/>
      <c r="M325" s="1"/>
      <c r="N325" s="1"/>
      <c r="O325" s="1"/>
    </row>
    <row r="326" spans="1:15" ht="16.5">
      <c r="A326" s="1"/>
      <c r="B326" s="1"/>
      <c r="C326" s="1"/>
      <c r="D326" s="1"/>
      <c r="E326" s="1"/>
      <c r="F326" s="1"/>
      <c r="G326" s="1"/>
      <c r="H326" s="1"/>
      <c r="I326" s="1"/>
      <c r="J326" s="1"/>
      <c r="K326" s="1"/>
      <c r="L326" s="1"/>
      <c r="M326" s="1"/>
      <c r="N326" s="1"/>
      <c r="O326" s="1"/>
    </row>
    <row r="327" spans="1:15" ht="16.5">
      <c r="A327" s="1"/>
      <c r="B327" s="1"/>
      <c r="C327" s="1"/>
      <c r="D327" s="1"/>
      <c r="E327" s="1"/>
      <c r="F327" s="1"/>
      <c r="G327" s="1"/>
      <c r="H327" s="1"/>
      <c r="I327" s="1"/>
      <c r="J327" s="1"/>
      <c r="K327" s="1"/>
      <c r="L327" s="1"/>
      <c r="M327" s="1"/>
      <c r="N327" s="1"/>
      <c r="O327" s="1"/>
    </row>
    <row r="328" spans="1:15" ht="16.5">
      <c r="A328" s="1"/>
      <c r="B328" s="1"/>
      <c r="C328" s="1"/>
      <c r="D328" s="1"/>
      <c r="E328" s="1"/>
      <c r="F328" s="1"/>
      <c r="G328" s="1"/>
      <c r="H328" s="1"/>
      <c r="I328" s="1"/>
      <c r="J328" s="1"/>
      <c r="K328" s="1"/>
      <c r="L328" s="1"/>
      <c r="M328" s="1"/>
      <c r="N328" s="1"/>
      <c r="O328" s="1"/>
    </row>
    <row r="329" spans="1:15" ht="16.5">
      <c r="A329" s="1"/>
      <c r="B329" s="1"/>
      <c r="C329" s="1"/>
      <c r="D329" s="1"/>
      <c r="E329" s="1"/>
      <c r="F329" s="1"/>
      <c r="G329" s="1"/>
      <c r="H329" s="1"/>
      <c r="I329" s="1"/>
      <c r="J329" s="1"/>
      <c r="K329" s="1"/>
      <c r="L329" s="1"/>
      <c r="M329" s="1"/>
      <c r="N329" s="1"/>
      <c r="O329" s="1"/>
    </row>
    <row r="330" spans="1:15" ht="16.5">
      <c r="A330" s="1"/>
      <c r="B330" s="1"/>
      <c r="C330" s="1"/>
      <c r="D330" s="1"/>
      <c r="E330" s="1"/>
      <c r="F330" s="1"/>
      <c r="G330" s="1"/>
      <c r="H330" s="1"/>
      <c r="I330" s="1"/>
      <c r="J330" s="1"/>
      <c r="K330" s="1"/>
      <c r="L330" s="1"/>
      <c r="M330" s="1"/>
      <c r="N330" s="1"/>
      <c r="O330" s="1"/>
    </row>
    <row r="331" spans="1:15" ht="16.5">
      <c r="A331" s="1"/>
      <c r="B331" s="1"/>
      <c r="C331" s="1"/>
      <c r="D331" s="1"/>
      <c r="E331" s="1"/>
      <c r="F331" s="1"/>
      <c r="G331" s="1"/>
      <c r="H331" s="1"/>
      <c r="I331" s="1"/>
      <c r="J331" s="1"/>
      <c r="K331" s="1"/>
      <c r="L331" s="1"/>
      <c r="M331" s="1"/>
      <c r="N331" s="1"/>
      <c r="O331" s="1"/>
    </row>
    <row r="332" spans="1:15" ht="16.5">
      <c r="A332" s="1"/>
      <c r="B332" s="1"/>
      <c r="C332" s="1"/>
      <c r="D332" s="1"/>
      <c r="E332" s="1"/>
      <c r="F332" s="1"/>
      <c r="G332" s="1"/>
      <c r="H332" s="1"/>
      <c r="I332" s="1"/>
      <c r="J332" s="1"/>
      <c r="K332" s="1"/>
      <c r="L332" s="1"/>
      <c r="M332" s="1"/>
      <c r="N332" s="1"/>
      <c r="O332" s="1"/>
    </row>
    <row r="333" spans="1:15" ht="16.5">
      <c r="A333" s="1"/>
      <c r="B333" s="1"/>
      <c r="C333" s="1"/>
      <c r="D333" s="1"/>
      <c r="E333" s="1"/>
      <c r="F333" s="1"/>
      <c r="G333" s="1"/>
      <c r="H333" s="1"/>
      <c r="I333" s="1"/>
      <c r="J333" s="1"/>
      <c r="K333" s="1"/>
      <c r="L333" s="1"/>
      <c r="M333" s="1"/>
      <c r="N333" s="1"/>
      <c r="O333" s="1"/>
    </row>
    <row r="334" spans="1:15" ht="16.5">
      <c r="A334" s="1"/>
      <c r="B334" s="1"/>
      <c r="C334" s="1"/>
      <c r="D334" s="1"/>
      <c r="E334" s="1"/>
      <c r="F334" s="1"/>
      <c r="G334" s="1"/>
      <c r="H334" s="1"/>
      <c r="I334" s="1"/>
      <c r="J334" s="1"/>
      <c r="K334" s="1"/>
      <c r="L334" s="1"/>
      <c r="M334" s="1"/>
      <c r="N334" s="1"/>
      <c r="O334" s="1"/>
    </row>
    <row r="335" spans="1:15" ht="16.5">
      <c r="A335" s="1"/>
      <c r="B335" s="1"/>
      <c r="C335" s="1"/>
      <c r="D335" s="1"/>
      <c r="E335" s="1"/>
      <c r="F335" s="1"/>
      <c r="G335" s="1"/>
      <c r="H335" s="1"/>
      <c r="I335" s="1"/>
      <c r="J335" s="1"/>
      <c r="K335" s="1"/>
      <c r="L335" s="1"/>
      <c r="M335" s="1"/>
      <c r="N335" s="1"/>
      <c r="O335" s="1"/>
    </row>
    <row r="336" spans="1:15" ht="16.5">
      <c r="A336" s="1"/>
      <c r="B336" s="1"/>
      <c r="C336" s="1"/>
      <c r="D336" s="1"/>
      <c r="E336" s="1"/>
      <c r="F336" s="1"/>
      <c r="G336" s="1"/>
      <c r="H336" s="1"/>
      <c r="I336" s="1"/>
      <c r="J336" s="1"/>
      <c r="K336" s="1"/>
      <c r="L336" s="1"/>
      <c r="M336" s="1"/>
      <c r="N336" s="1"/>
      <c r="O336" s="1"/>
    </row>
    <row r="337" spans="1:15" ht="16.5">
      <c r="A337" s="1"/>
      <c r="B337" s="1"/>
      <c r="C337" s="1"/>
      <c r="D337" s="1"/>
      <c r="E337" s="1"/>
      <c r="F337" s="1"/>
      <c r="G337" s="1"/>
      <c r="H337" s="1"/>
      <c r="I337" s="1"/>
      <c r="J337" s="1"/>
      <c r="K337" s="1"/>
      <c r="L337" s="1"/>
      <c r="M337" s="1"/>
      <c r="N337" s="1"/>
      <c r="O337" s="1"/>
    </row>
    <row r="338" spans="1:15" ht="16.5">
      <c r="A338" s="1"/>
      <c r="B338" s="1"/>
      <c r="C338" s="1"/>
      <c r="D338" s="1"/>
      <c r="E338" s="1"/>
      <c r="F338" s="1"/>
      <c r="G338" s="1"/>
      <c r="H338" s="1"/>
      <c r="I338" s="1"/>
      <c r="J338" s="1"/>
      <c r="K338" s="1"/>
      <c r="L338" s="1"/>
      <c r="M338" s="1"/>
      <c r="N338" s="1"/>
      <c r="O338" s="1"/>
    </row>
    <row r="339" spans="1:15" ht="16.5">
      <c r="A339" s="1"/>
      <c r="B339" s="1"/>
      <c r="C339" s="1"/>
      <c r="D339" s="1"/>
      <c r="E339" s="1"/>
      <c r="F339" s="1"/>
      <c r="G339" s="1"/>
      <c r="H339" s="1"/>
      <c r="I339" s="1"/>
      <c r="J339" s="1"/>
      <c r="K339" s="1"/>
      <c r="L339" s="1"/>
      <c r="M339" s="1"/>
      <c r="N339" s="1"/>
      <c r="O339" s="1"/>
    </row>
    <row r="340" spans="1:15" ht="16.5">
      <c r="A340" s="1"/>
      <c r="B340" s="1"/>
      <c r="C340" s="1"/>
      <c r="D340" s="1"/>
      <c r="E340" s="1"/>
      <c r="F340" s="1"/>
      <c r="G340" s="1"/>
      <c r="H340" s="1"/>
      <c r="I340" s="1"/>
      <c r="J340" s="1"/>
      <c r="K340" s="1"/>
      <c r="L340" s="1"/>
      <c r="M340" s="1"/>
      <c r="N340" s="1"/>
      <c r="O340" s="1"/>
    </row>
    <row r="341" spans="1:15" ht="16.5">
      <c r="A341" s="1"/>
      <c r="B341" s="1"/>
      <c r="C341" s="1"/>
      <c r="D341" s="1"/>
      <c r="E341" s="1"/>
      <c r="F341" s="1"/>
      <c r="G341" s="1"/>
      <c r="H341" s="1"/>
      <c r="I341" s="1"/>
      <c r="J341" s="1"/>
      <c r="K341" s="1"/>
      <c r="L341" s="1"/>
      <c r="M341" s="1"/>
      <c r="N341" s="1"/>
      <c r="O341" s="1"/>
    </row>
    <row r="342" spans="1:15" ht="16.5">
      <c r="A342" s="1"/>
      <c r="B342" s="1"/>
      <c r="C342" s="1"/>
      <c r="D342" s="1"/>
      <c r="E342" s="1"/>
      <c r="F342" s="1"/>
      <c r="G342" s="1"/>
      <c r="H342" s="1"/>
      <c r="I342" s="1"/>
      <c r="J342" s="1"/>
      <c r="K342" s="1"/>
      <c r="L342" s="1"/>
      <c r="M342" s="1"/>
      <c r="N342" s="1"/>
      <c r="O342" s="1"/>
    </row>
    <row r="343" spans="1:15" ht="16.5">
      <c r="A343" s="1"/>
      <c r="B343" s="1"/>
      <c r="C343" s="1"/>
      <c r="D343" s="1"/>
      <c r="E343" s="1"/>
      <c r="F343" s="1"/>
      <c r="G343" s="1"/>
      <c r="H343" s="1"/>
      <c r="I343" s="1"/>
      <c r="J343" s="1"/>
      <c r="K343" s="1"/>
      <c r="L343" s="1"/>
      <c r="M343" s="1"/>
      <c r="N343" s="1"/>
      <c r="O343" s="1"/>
    </row>
    <row r="344" spans="1:15" ht="16.5">
      <c r="A344" s="1"/>
      <c r="B344" s="1"/>
      <c r="C344" s="1"/>
      <c r="D344" s="1"/>
      <c r="E344" s="1"/>
      <c r="F344" s="1"/>
      <c r="G344" s="1"/>
      <c r="H344" s="1"/>
      <c r="I344" s="1"/>
      <c r="J344" s="1"/>
      <c r="K344" s="1"/>
      <c r="L344" s="1"/>
      <c r="M344" s="1"/>
      <c r="N344" s="1"/>
      <c r="O344" s="1"/>
    </row>
    <row r="345" spans="1:15" ht="16.5">
      <c r="A345" s="1"/>
      <c r="B345" s="1"/>
      <c r="C345" s="1"/>
      <c r="D345" s="1"/>
      <c r="E345" s="1"/>
      <c r="F345" s="1"/>
      <c r="G345" s="1"/>
      <c r="H345" s="1"/>
      <c r="I345" s="1"/>
      <c r="J345" s="1"/>
      <c r="K345" s="1"/>
      <c r="L345" s="1"/>
      <c r="M345" s="1"/>
      <c r="N345" s="1"/>
      <c r="O345" s="1"/>
    </row>
    <row r="346" spans="1:15" ht="16.5">
      <c r="A346" s="1"/>
      <c r="B346" s="1"/>
      <c r="C346" s="1"/>
      <c r="D346" s="1"/>
      <c r="E346" s="1"/>
      <c r="F346" s="1"/>
      <c r="G346" s="1"/>
      <c r="H346" s="1"/>
      <c r="I346" s="1"/>
      <c r="J346" s="1"/>
      <c r="K346" s="1"/>
      <c r="L346" s="1"/>
      <c r="M346" s="1"/>
      <c r="N346" s="1"/>
      <c r="O346" s="1"/>
    </row>
    <row r="347" spans="1:15" ht="16.5">
      <c r="A347" s="1"/>
      <c r="B347" s="1"/>
      <c r="C347" s="1"/>
      <c r="D347" s="1"/>
      <c r="E347" s="1"/>
      <c r="F347" s="1"/>
      <c r="G347" s="1"/>
      <c r="H347" s="1"/>
      <c r="I347" s="1"/>
      <c r="J347" s="1"/>
      <c r="K347" s="1"/>
      <c r="L347" s="1"/>
      <c r="M347" s="1"/>
      <c r="N347" s="1"/>
      <c r="O347" s="1"/>
    </row>
    <row r="348" spans="1:15" ht="16.5">
      <c r="A348" s="1"/>
      <c r="B348" s="1"/>
      <c r="C348" s="1"/>
      <c r="D348" s="1"/>
      <c r="E348" s="1"/>
      <c r="F348" s="1"/>
      <c r="G348" s="1"/>
      <c r="H348" s="1"/>
      <c r="I348" s="1"/>
      <c r="J348" s="1"/>
      <c r="K348" s="1"/>
      <c r="L348" s="1"/>
      <c r="M348" s="1"/>
      <c r="N348" s="1"/>
      <c r="O348" s="1"/>
    </row>
    <row r="349" spans="1:15" ht="16.5">
      <c r="A349" s="1"/>
      <c r="B349" s="1"/>
      <c r="C349" s="1"/>
      <c r="D349" s="1"/>
      <c r="E349" s="1"/>
      <c r="F349" s="1"/>
      <c r="G349" s="1"/>
      <c r="H349" s="1"/>
      <c r="I349" s="1"/>
      <c r="J349" s="1"/>
      <c r="K349" s="1"/>
      <c r="L349" s="1"/>
      <c r="M349" s="1"/>
      <c r="N349" s="1"/>
      <c r="O349" s="1"/>
    </row>
    <row r="350" spans="1:15" ht="16.5">
      <c r="A350" s="1"/>
      <c r="B350" s="1"/>
      <c r="C350" s="1"/>
      <c r="D350" s="1"/>
      <c r="E350" s="1"/>
      <c r="F350" s="1"/>
      <c r="G350" s="1"/>
      <c r="H350" s="1"/>
      <c r="I350" s="1"/>
      <c r="J350" s="1"/>
      <c r="K350" s="1"/>
      <c r="L350" s="1"/>
      <c r="M350" s="1"/>
      <c r="N350" s="1"/>
      <c r="O350" s="1"/>
    </row>
    <row r="351" spans="1:15" ht="16.5">
      <c r="A351" s="1"/>
      <c r="B351" s="1"/>
      <c r="C351" s="1"/>
      <c r="D351" s="1"/>
      <c r="E351" s="1"/>
      <c r="F351" s="1"/>
      <c r="G351" s="1"/>
      <c r="H351" s="1"/>
      <c r="I351" s="1"/>
      <c r="J351" s="1"/>
      <c r="K351" s="1"/>
      <c r="L351" s="1"/>
      <c r="M351" s="1"/>
      <c r="N351" s="1"/>
      <c r="O351" s="1"/>
    </row>
    <row r="352" spans="1:15" ht="16.5">
      <c r="A352" s="1"/>
      <c r="B352" s="1"/>
      <c r="C352" s="1"/>
      <c r="D352" s="1"/>
      <c r="E352" s="1"/>
      <c r="F352" s="1"/>
      <c r="G352" s="1"/>
      <c r="H352" s="1"/>
      <c r="I352" s="1"/>
      <c r="J352" s="1"/>
      <c r="K352" s="1"/>
      <c r="L352" s="1"/>
      <c r="M352" s="1"/>
      <c r="N352" s="1"/>
      <c r="O352" s="1"/>
    </row>
    <row r="353" spans="1:15" ht="16.5">
      <c r="A353" s="1"/>
      <c r="B353" s="1"/>
      <c r="C353" s="1"/>
      <c r="D353" s="1"/>
      <c r="E353" s="1"/>
      <c r="F353" s="1"/>
      <c r="G353" s="1"/>
      <c r="H353" s="1"/>
      <c r="I353" s="1"/>
      <c r="J353" s="1"/>
      <c r="K353" s="1"/>
      <c r="L353" s="1"/>
      <c r="M353" s="1"/>
      <c r="N353" s="1"/>
      <c r="O353" s="1"/>
    </row>
    <row r="354" spans="1:15" ht="16.5">
      <c r="A354" s="1"/>
      <c r="B354" s="1"/>
      <c r="C354" s="1"/>
      <c r="D354" s="1"/>
      <c r="E354" s="1"/>
      <c r="F354" s="1"/>
      <c r="G354" s="1"/>
      <c r="H354" s="1"/>
      <c r="I354" s="1"/>
      <c r="J354" s="1"/>
      <c r="K354" s="1"/>
      <c r="L354" s="1"/>
      <c r="M354" s="1"/>
      <c r="N354" s="1"/>
      <c r="O354" s="1"/>
    </row>
    <row r="355" spans="1:15" ht="16.5">
      <c r="A355" s="1"/>
      <c r="B355" s="1"/>
      <c r="C355" s="1"/>
      <c r="D355" s="1"/>
      <c r="E355" s="1"/>
      <c r="F355" s="1"/>
      <c r="G355" s="1"/>
      <c r="H355" s="1"/>
      <c r="I355" s="1"/>
      <c r="J355" s="1"/>
      <c r="K355" s="1"/>
      <c r="L355" s="1"/>
      <c r="M355" s="1"/>
      <c r="N355" s="1"/>
      <c r="O355" s="1"/>
    </row>
    <row r="356" spans="1:15" ht="16.5">
      <c r="A356" s="1"/>
      <c r="B356" s="1"/>
      <c r="C356" s="1"/>
      <c r="D356" s="1"/>
      <c r="E356" s="1"/>
      <c r="F356" s="1"/>
      <c r="G356" s="1"/>
      <c r="H356" s="1"/>
      <c r="I356" s="1"/>
      <c r="J356" s="1"/>
      <c r="K356" s="1"/>
      <c r="L356" s="1"/>
      <c r="M356" s="1"/>
      <c r="N356" s="1"/>
      <c r="O356" s="1"/>
    </row>
    <row r="357" spans="1:15" ht="16.5">
      <c r="A357" s="1"/>
      <c r="B357" s="1"/>
      <c r="C357" s="1"/>
      <c r="D357" s="1"/>
      <c r="E357" s="1"/>
      <c r="F357" s="1"/>
      <c r="G357" s="1"/>
      <c r="H357" s="1"/>
      <c r="I357" s="1"/>
      <c r="J357" s="1"/>
      <c r="K357" s="1"/>
      <c r="L357" s="1"/>
      <c r="M357" s="1"/>
      <c r="N357" s="1"/>
      <c r="O357" s="1"/>
    </row>
    <row r="358" spans="1:15" ht="16.5">
      <c r="A358" s="1"/>
      <c r="B358" s="1"/>
      <c r="C358" s="1"/>
      <c r="D358" s="1"/>
      <c r="E358" s="1"/>
      <c r="F358" s="1"/>
      <c r="G358" s="1"/>
      <c r="H358" s="1"/>
      <c r="I358" s="1"/>
      <c r="J358" s="1"/>
      <c r="K358" s="1"/>
      <c r="L358" s="1"/>
      <c r="M358" s="1"/>
      <c r="N358" s="1"/>
      <c r="O358" s="1"/>
    </row>
    <row r="359" spans="1:15" ht="16.5">
      <c r="A359" s="1"/>
      <c r="B359" s="1"/>
      <c r="C359" s="1"/>
      <c r="D359" s="1"/>
      <c r="E359" s="1"/>
      <c r="F359" s="1"/>
      <c r="G359" s="1"/>
      <c r="H359" s="1"/>
      <c r="I359" s="1"/>
      <c r="J359" s="1"/>
      <c r="K359" s="1"/>
      <c r="L359" s="1"/>
      <c r="M359" s="1"/>
      <c r="N359" s="1"/>
      <c r="O359" s="1"/>
    </row>
    <row r="360" spans="1:15" ht="16.5">
      <c r="A360" s="1"/>
      <c r="B360" s="1"/>
      <c r="C360" s="1"/>
      <c r="D360" s="1"/>
      <c r="E360" s="1"/>
      <c r="F360" s="1"/>
      <c r="G360" s="1"/>
      <c r="H360" s="1"/>
      <c r="I360" s="1"/>
      <c r="J360" s="1"/>
      <c r="K360" s="1"/>
      <c r="L360" s="1"/>
      <c r="M360" s="1"/>
      <c r="N360" s="1"/>
      <c r="O360" s="1"/>
    </row>
    <row r="361" spans="1:15" ht="16.5">
      <c r="A361" s="1"/>
      <c r="B361" s="1"/>
      <c r="C361" s="1"/>
      <c r="D361" s="1"/>
      <c r="E361" s="1"/>
      <c r="F361" s="1"/>
      <c r="G361" s="1"/>
      <c r="H361" s="1"/>
      <c r="I361" s="1"/>
      <c r="J361" s="1"/>
      <c r="K361" s="1"/>
      <c r="L361" s="1"/>
      <c r="M361" s="1"/>
      <c r="N361" s="1"/>
      <c r="O361" s="1"/>
    </row>
    <row r="362" spans="1:15" ht="16.5">
      <c r="A362" s="1"/>
      <c r="B362" s="1"/>
      <c r="C362" s="1"/>
      <c r="D362" s="1"/>
      <c r="E362" s="1"/>
      <c r="F362" s="1"/>
      <c r="G362" s="1"/>
      <c r="H362" s="1"/>
      <c r="I362" s="1"/>
      <c r="J362" s="1"/>
      <c r="K362" s="1"/>
      <c r="L362" s="1"/>
      <c r="M362" s="1"/>
      <c r="N362" s="1"/>
      <c r="O362" s="1"/>
    </row>
    <row r="363" spans="1:15" ht="16.5">
      <c r="A363" s="1"/>
      <c r="B363" s="1"/>
      <c r="C363" s="1"/>
      <c r="D363" s="1"/>
      <c r="E363" s="1"/>
      <c r="F363" s="1"/>
      <c r="G363" s="1"/>
      <c r="H363" s="1"/>
      <c r="I363" s="1"/>
      <c r="J363" s="1"/>
      <c r="K363" s="1"/>
      <c r="L363" s="1"/>
      <c r="M363" s="1"/>
      <c r="N363" s="1"/>
      <c r="O363" s="1"/>
    </row>
    <row r="364" spans="1:15" ht="16.5">
      <c r="A364" s="1"/>
      <c r="B364" s="1"/>
      <c r="C364" s="1"/>
      <c r="D364" s="1"/>
      <c r="E364" s="1"/>
      <c r="F364" s="1"/>
      <c r="G364" s="1"/>
      <c r="H364" s="1"/>
      <c r="I364" s="1"/>
      <c r="J364" s="1"/>
      <c r="K364" s="1"/>
      <c r="L364" s="1"/>
      <c r="M364" s="1"/>
      <c r="N364" s="1"/>
      <c r="O364" s="1"/>
    </row>
    <row r="365" spans="1:15" ht="16.5">
      <c r="A365" s="1"/>
      <c r="B365" s="1"/>
      <c r="C365" s="1"/>
      <c r="D365" s="1"/>
      <c r="E365" s="1"/>
      <c r="F365" s="1"/>
      <c r="G365" s="1"/>
      <c r="H365" s="1"/>
      <c r="I365" s="1"/>
      <c r="J365" s="1"/>
      <c r="K365" s="1"/>
      <c r="L365" s="1"/>
      <c r="M365" s="1"/>
      <c r="N365" s="1"/>
      <c r="O365" s="1"/>
    </row>
    <row r="366" spans="1:15" ht="16.5">
      <c r="A366" s="1"/>
      <c r="B366" s="1"/>
      <c r="C366" s="1"/>
      <c r="D366" s="1"/>
      <c r="E366" s="1"/>
      <c r="F366" s="1"/>
      <c r="G366" s="1"/>
      <c r="H366" s="1"/>
      <c r="I366" s="1"/>
      <c r="J366" s="1"/>
      <c r="K366" s="1"/>
      <c r="L366" s="1"/>
      <c r="M366" s="1"/>
      <c r="N366" s="1"/>
      <c r="O366" s="1"/>
    </row>
    <row r="367" spans="1:15" ht="16.5">
      <c r="A367" s="1"/>
      <c r="B367" s="1"/>
      <c r="C367" s="1"/>
      <c r="D367" s="1"/>
      <c r="E367" s="1"/>
      <c r="F367" s="1"/>
      <c r="G367" s="1"/>
      <c r="H367" s="1"/>
      <c r="I367" s="1"/>
      <c r="J367" s="1"/>
      <c r="K367" s="1"/>
      <c r="L367" s="1"/>
      <c r="M367" s="1"/>
      <c r="N367" s="1"/>
      <c r="O367" s="1"/>
    </row>
    <row r="368" spans="1:15" ht="16.5">
      <c r="A368" s="1"/>
      <c r="B368" s="1"/>
      <c r="C368" s="1"/>
      <c r="D368" s="1"/>
      <c r="E368" s="1"/>
      <c r="F368" s="1"/>
      <c r="G368" s="1"/>
      <c r="H368" s="1"/>
      <c r="I368" s="1"/>
      <c r="J368" s="1"/>
      <c r="K368" s="1"/>
      <c r="L368" s="1"/>
      <c r="M368" s="1"/>
      <c r="N368" s="1"/>
      <c r="O368" s="1"/>
    </row>
    <row r="369" spans="1:15" ht="16.5">
      <c r="A369" s="1"/>
      <c r="B369" s="1"/>
      <c r="C369" s="1"/>
      <c r="D369" s="1"/>
      <c r="E369" s="1"/>
      <c r="F369" s="1"/>
      <c r="G369" s="1"/>
      <c r="H369" s="1"/>
      <c r="I369" s="1"/>
      <c r="J369" s="1"/>
      <c r="K369" s="1"/>
      <c r="L369" s="1"/>
      <c r="M369" s="1"/>
      <c r="N369" s="1"/>
      <c r="O369" s="1"/>
    </row>
    <row r="370" spans="1:15" ht="16.5">
      <c r="A370" s="1"/>
      <c r="B370" s="1"/>
      <c r="C370" s="1"/>
      <c r="D370" s="1"/>
      <c r="E370" s="1"/>
      <c r="F370" s="1"/>
      <c r="G370" s="1"/>
      <c r="H370" s="1"/>
      <c r="I370" s="1"/>
      <c r="J370" s="1"/>
      <c r="K370" s="1"/>
      <c r="L370" s="1"/>
      <c r="M370" s="1"/>
      <c r="N370" s="1"/>
      <c r="O370" s="1"/>
    </row>
    <row r="371" spans="1:15" ht="16.5">
      <c r="A371" s="1"/>
      <c r="B371" s="1"/>
      <c r="C371" s="1"/>
      <c r="D371" s="1"/>
      <c r="E371" s="1"/>
      <c r="F371" s="1"/>
      <c r="G371" s="1"/>
      <c r="H371" s="1"/>
      <c r="I371" s="1"/>
      <c r="J371" s="1"/>
      <c r="K371" s="1"/>
      <c r="L371" s="1"/>
      <c r="M371" s="1"/>
      <c r="N371" s="1"/>
      <c r="O371" s="1"/>
    </row>
    <row r="372" spans="1:15" ht="16.5">
      <c r="A372" s="1"/>
      <c r="B372" s="1"/>
      <c r="C372" s="1"/>
      <c r="D372" s="1"/>
      <c r="E372" s="1"/>
      <c r="F372" s="1"/>
      <c r="G372" s="1"/>
      <c r="H372" s="1"/>
      <c r="I372" s="1"/>
      <c r="J372" s="1"/>
      <c r="K372" s="1"/>
      <c r="L372" s="1"/>
      <c r="M372" s="1"/>
      <c r="N372" s="1"/>
      <c r="O372" s="1"/>
    </row>
    <row r="373" spans="1:15" ht="16.5">
      <c r="A373" s="1"/>
      <c r="B373" s="1"/>
      <c r="C373" s="1"/>
      <c r="D373" s="1"/>
      <c r="E373" s="1"/>
      <c r="F373" s="1"/>
      <c r="G373" s="1"/>
      <c r="H373" s="1"/>
      <c r="I373" s="1"/>
      <c r="J373" s="1"/>
      <c r="K373" s="1"/>
      <c r="L373" s="1"/>
      <c r="M373" s="1"/>
      <c r="N373" s="1"/>
      <c r="O373" s="1"/>
    </row>
    <row r="374" spans="1:15" ht="16.5">
      <c r="A374" s="1"/>
      <c r="B374" s="1"/>
      <c r="C374" s="1"/>
      <c r="D374" s="1"/>
      <c r="E374" s="1"/>
      <c r="F374" s="1"/>
      <c r="G374" s="1"/>
      <c r="H374" s="1"/>
      <c r="I374" s="1"/>
      <c r="J374" s="1"/>
      <c r="K374" s="1"/>
      <c r="L374" s="1"/>
      <c r="M374" s="1"/>
      <c r="N374" s="1"/>
      <c r="O374" s="1"/>
    </row>
    <row r="375" spans="1:15" ht="16.5">
      <c r="A375" s="1"/>
      <c r="B375" s="1"/>
      <c r="C375" s="1"/>
      <c r="D375" s="1"/>
      <c r="E375" s="1"/>
      <c r="F375" s="1"/>
      <c r="G375" s="1"/>
      <c r="H375" s="1"/>
      <c r="I375" s="1"/>
      <c r="J375" s="1"/>
      <c r="K375" s="1"/>
      <c r="L375" s="1"/>
      <c r="M375" s="1"/>
      <c r="N375" s="1"/>
      <c r="O375" s="1"/>
    </row>
    <row r="376" spans="1:15" ht="16.5">
      <c r="A376" s="1"/>
      <c r="B376" s="1"/>
      <c r="C376" s="1"/>
      <c r="D376" s="1"/>
      <c r="E376" s="1"/>
      <c r="F376" s="1"/>
      <c r="G376" s="1"/>
      <c r="H376" s="1"/>
      <c r="I376" s="1"/>
      <c r="J376" s="1"/>
      <c r="K376" s="1"/>
      <c r="L376" s="1"/>
      <c r="M376" s="1"/>
      <c r="N376" s="1"/>
      <c r="O376" s="1"/>
    </row>
    <row r="377" spans="1:15" ht="16.5">
      <c r="A377" s="1"/>
      <c r="B377" s="1"/>
      <c r="C377" s="1"/>
      <c r="D377" s="1"/>
      <c r="E377" s="1"/>
      <c r="F377" s="1"/>
      <c r="G377" s="1"/>
      <c r="H377" s="1"/>
      <c r="I377" s="1"/>
      <c r="J377" s="1"/>
      <c r="K377" s="1"/>
      <c r="L377" s="1"/>
      <c r="M377" s="1"/>
      <c r="N377" s="1"/>
      <c r="O377" s="1"/>
    </row>
    <row r="378" spans="1:15" ht="16.5">
      <c r="A378" s="1"/>
      <c r="B378" s="1"/>
      <c r="C378" s="1"/>
      <c r="D378" s="1"/>
      <c r="E378" s="1"/>
      <c r="F378" s="1"/>
      <c r="G378" s="1"/>
      <c r="H378" s="1"/>
      <c r="I378" s="1"/>
      <c r="J378" s="1"/>
      <c r="K378" s="1"/>
      <c r="L378" s="1"/>
      <c r="M378" s="1"/>
      <c r="N378" s="1"/>
      <c r="O378" s="1"/>
    </row>
    <row r="379" spans="1:15" ht="16.5">
      <c r="A379" s="1"/>
      <c r="B379" s="1"/>
      <c r="C379" s="1"/>
      <c r="D379" s="1"/>
      <c r="E379" s="1"/>
      <c r="F379" s="1"/>
      <c r="G379" s="1"/>
      <c r="H379" s="1"/>
      <c r="I379" s="1"/>
      <c r="J379" s="1"/>
      <c r="K379" s="1"/>
      <c r="L379" s="1"/>
      <c r="M379" s="1"/>
      <c r="N379" s="1"/>
      <c r="O379" s="1"/>
    </row>
    <row r="380" spans="1:15" ht="16.5">
      <c r="A380" s="1"/>
      <c r="B380" s="1"/>
      <c r="C380" s="1"/>
      <c r="D380" s="1"/>
      <c r="E380" s="1"/>
      <c r="F380" s="1"/>
      <c r="G380" s="1"/>
      <c r="H380" s="1"/>
      <c r="I380" s="1"/>
      <c r="J380" s="1"/>
      <c r="K380" s="1"/>
      <c r="L380" s="1"/>
      <c r="M380" s="1"/>
      <c r="N380" s="1"/>
      <c r="O380" s="1"/>
    </row>
    <row r="381" spans="1:15" ht="16.5">
      <c r="A381" s="1"/>
      <c r="B381" s="1"/>
      <c r="C381" s="1"/>
      <c r="D381" s="1"/>
      <c r="E381" s="1"/>
      <c r="F381" s="1"/>
      <c r="G381" s="1"/>
      <c r="H381" s="1"/>
      <c r="I381" s="1"/>
      <c r="J381" s="1"/>
      <c r="K381" s="1"/>
      <c r="L381" s="1"/>
      <c r="M381" s="1"/>
      <c r="N381" s="1"/>
      <c r="O381" s="1"/>
    </row>
    <row r="382" spans="1:15" ht="16.5">
      <c r="A382" s="1"/>
      <c r="B382" s="1"/>
      <c r="C382" s="1"/>
      <c r="D382" s="1"/>
      <c r="E382" s="1"/>
      <c r="F382" s="1"/>
      <c r="G382" s="1"/>
      <c r="H382" s="1"/>
      <c r="I382" s="1"/>
      <c r="J382" s="1"/>
      <c r="K382" s="1"/>
      <c r="L382" s="1"/>
      <c r="M382" s="1"/>
      <c r="N382" s="1"/>
      <c r="O382" s="1"/>
    </row>
    <row r="383" spans="1:15" ht="16.5">
      <c r="A383" s="1"/>
      <c r="B383" s="1"/>
      <c r="C383" s="1"/>
      <c r="D383" s="1"/>
      <c r="E383" s="1"/>
      <c r="F383" s="1"/>
      <c r="G383" s="1"/>
      <c r="H383" s="1"/>
      <c r="I383" s="1"/>
      <c r="J383" s="1"/>
      <c r="K383" s="1"/>
      <c r="L383" s="1"/>
      <c r="M383" s="1"/>
      <c r="N383" s="1"/>
      <c r="O383" s="1"/>
    </row>
    <row r="384" spans="1:15" ht="16.5">
      <c r="A384" s="1"/>
      <c r="B384" s="1"/>
      <c r="C384" s="1"/>
      <c r="D384" s="1"/>
      <c r="E384" s="1"/>
      <c r="F384" s="1"/>
      <c r="G384" s="1"/>
      <c r="H384" s="1"/>
      <c r="I384" s="1"/>
      <c r="J384" s="1"/>
      <c r="K384" s="1"/>
      <c r="L384" s="1"/>
      <c r="M384" s="1"/>
      <c r="N384" s="1"/>
      <c r="O384" s="1"/>
    </row>
    <row r="385" spans="1:15" ht="16.5">
      <c r="A385" s="1"/>
      <c r="B385" s="1"/>
      <c r="C385" s="1"/>
      <c r="D385" s="1"/>
      <c r="E385" s="1"/>
      <c r="F385" s="1"/>
      <c r="G385" s="1"/>
      <c r="H385" s="1"/>
      <c r="I385" s="1"/>
      <c r="J385" s="1"/>
      <c r="K385" s="1"/>
      <c r="L385" s="1"/>
      <c r="M385" s="1"/>
      <c r="N385" s="1"/>
      <c r="O385" s="1"/>
    </row>
    <row r="386" spans="1:15" ht="16.5">
      <c r="A386" s="1"/>
      <c r="B386" s="1"/>
      <c r="C386" s="1"/>
      <c r="D386" s="1"/>
      <c r="E386" s="1"/>
      <c r="F386" s="1"/>
      <c r="G386" s="1"/>
      <c r="H386" s="1"/>
      <c r="I386" s="1"/>
      <c r="J386" s="1"/>
      <c r="K386" s="1"/>
      <c r="L386" s="1"/>
      <c r="M386" s="1"/>
      <c r="N386" s="1"/>
      <c r="O386" s="1"/>
    </row>
    <row r="387" spans="1:15" ht="16.5">
      <c r="A387" s="1"/>
      <c r="B387" s="1"/>
      <c r="C387" s="1"/>
      <c r="D387" s="1"/>
      <c r="E387" s="1"/>
      <c r="F387" s="1"/>
      <c r="G387" s="1"/>
      <c r="H387" s="1"/>
      <c r="I387" s="1"/>
      <c r="J387" s="1"/>
      <c r="K387" s="1"/>
      <c r="L387" s="1"/>
      <c r="M387" s="1"/>
      <c r="N387" s="1"/>
      <c r="O387" s="1"/>
    </row>
    <row r="388" spans="1:15" ht="16.5">
      <c r="A388" s="1"/>
      <c r="B388" s="1"/>
      <c r="C388" s="1"/>
      <c r="D388" s="1"/>
      <c r="E388" s="1"/>
      <c r="F388" s="1"/>
      <c r="G388" s="1"/>
      <c r="H388" s="1"/>
      <c r="I388" s="1"/>
      <c r="J388" s="1"/>
      <c r="K388" s="1"/>
      <c r="L388" s="1"/>
      <c r="M388" s="1"/>
      <c r="N388" s="1"/>
      <c r="O388" s="1"/>
    </row>
    <row r="389" spans="1:15" ht="16.5">
      <c r="A389" s="1"/>
      <c r="B389" s="1"/>
      <c r="C389" s="1"/>
      <c r="D389" s="1"/>
      <c r="E389" s="1"/>
      <c r="F389" s="1"/>
      <c r="G389" s="1"/>
      <c r="H389" s="1"/>
      <c r="I389" s="1"/>
      <c r="J389" s="1"/>
      <c r="K389" s="1"/>
      <c r="L389" s="1"/>
      <c r="M389" s="1"/>
      <c r="N389" s="1"/>
      <c r="O389" s="1"/>
    </row>
    <row r="390" spans="1:15" ht="16.5">
      <c r="A390" s="1"/>
      <c r="B390" s="1"/>
      <c r="C390" s="1"/>
      <c r="D390" s="1"/>
      <c r="E390" s="1"/>
      <c r="F390" s="1"/>
      <c r="G390" s="1"/>
      <c r="H390" s="1"/>
      <c r="I390" s="1"/>
      <c r="J390" s="1"/>
      <c r="K390" s="1"/>
      <c r="L390" s="1"/>
      <c r="M390" s="1"/>
      <c r="N390" s="1"/>
      <c r="O390" s="1"/>
    </row>
    <row r="391" spans="1:15" ht="16.5">
      <c r="A391" s="1"/>
      <c r="B391" s="1"/>
      <c r="C391" s="1"/>
      <c r="D391" s="1"/>
      <c r="E391" s="1"/>
      <c r="F391" s="1"/>
      <c r="G391" s="1"/>
      <c r="H391" s="1"/>
      <c r="I391" s="1"/>
      <c r="J391" s="1"/>
      <c r="K391" s="1"/>
      <c r="L391" s="1"/>
      <c r="M391" s="1"/>
      <c r="N391" s="1"/>
      <c r="O391" s="1"/>
    </row>
    <row r="392" spans="1:15" ht="16.5">
      <c r="A392" s="1"/>
      <c r="B392" s="1"/>
      <c r="C392" s="1"/>
      <c r="D392" s="1"/>
      <c r="E392" s="1"/>
      <c r="F392" s="1"/>
      <c r="G392" s="1"/>
      <c r="H392" s="1"/>
      <c r="I392" s="1"/>
      <c r="J392" s="1"/>
      <c r="K392" s="1"/>
      <c r="L392" s="1"/>
      <c r="M392" s="1"/>
      <c r="N392" s="1"/>
      <c r="O392" s="1"/>
    </row>
    <row r="393" spans="1:15" ht="16.5">
      <c r="A393" s="1"/>
      <c r="B393" s="1"/>
      <c r="C393" s="1"/>
      <c r="D393" s="1"/>
      <c r="E393" s="1"/>
      <c r="F393" s="1"/>
      <c r="G393" s="1"/>
      <c r="H393" s="1"/>
      <c r="I393" s="1"/>
      <c r="J393" s="1"/>
      <c r="K393" s="1"/>
      <c r="L393" s="1"/>
      <c r="M393" s="1"/>
      <c r="N393" s="1"/>
      <c r="O393" s="1"/>
    </row>
    <row r="394" spans="1:15" ht="16.5">
      <c r="A394" s="1"/>
      <c r="B394" s="1"/>
      <c r="C394" s="1"/>
      <c r="D394" s="1"/>
      <c r="E394" s="1"/>
      <c r="F394" s="1"/>
      <c r="G394" s="1"/>
      <c r="H394" s="1"/>
      <c r="I394" s="1"/>
      <c r="J394" s="1"/>
      <c r="K394" s="1"/>
      <c r="L394" s="1"/>
      <c r="M394" s="1"/>
      <c r="N394" s="1"/>
      <c r="O394" s="1"/>
    </row>
    <row r="395" spans="1:15" ht="16.5">
      <c r="A395" s="1"/>
      <c r="B395" s="1"/>
      <c r="C395" s="1"/>
      <c r="D395" s="1"/>
      <c r="E395" s="1"/>
      <c r="F395" s="1"/>
      <c r="G395" s="1"/>
      <c r="H395" s="1"/>
      <c r="I395" s="1"/>
      <c r="J395" s="1"/>
      <c r="K395" s="1"/>
      <c r="L395" s="1"/>
      <c r="M395" s="1"/>
      <c r="N395" s="1"/>
      <c r="O395" s="1"/>
    </row>
    <row r="396" spans="1:15" ht="16.5">
      <c r="A396" s="1"/>
      <c r="B396" s="1"/>
      <c r="C396" s="1"/>
      <c r="D396" s="1"/>
      <c r="E396" s="1"/>
      <c r="F396" s="1"/>
      <c r="G396" s="1"/>
      <c r="H396" s="1"/>
      <c r="I396" s="1"/>
      <c r="J396" s="1"/>
      <c r="K396" s="1"/>
      <c r="L396" s="1"/>
      <c r="M396" s="1"/>
      <c r="N396" s="1"/>
      <c r="O396" s="1"/>
    </row>
    <row r="397" spans="1:15" ht="16.5">
      <c r="A397" s="1"/>
      <c r="B397" s="1"/>
      <c r="C397" s="1"/>
      <c r="D397" s="1"/>
      <c r="E397" s="1"/>
      <c r="F397" s="1"/>
      <c r="G397" s="1"/>
      <c r="H397" s="1"/>
      <c r="I397" s="1"/>
      <c r="J397" s="1"/>
      <c r="K397" s="1"/>
      <c r="L397" s="1"/>
      <c r="M397" s="1"/>
      <c r="N397" s="1"/>
      <c r="O397" s="1"/>
    </row>
    <row r="398" spans="1:15" ht="16.5">
      <c r="A398" s="1"/>
      <c r="B398" s="1"/>
      <c r="C398" s="1"/>
      <c r="D398" s="1"/>
      <c r="E398" s="1"/>
      <c r="F398" s="1"/>
      <c r="G398" s="1"/>
      <c r="H398" s="1"/>
      <c r="I398" s="1"/>
      <c r="J398" s="1"/>
      <c r="K398" s="1"/>
      <c r="L398" s="1"/>
      <c r="M398" s="1"/>
      <c r="N398" s="1"/>
      <c r="O398" s="1"/>
    </row>
    <row r="399" spans="1:15" ht="16.5">
      <c r="A399" s="1"/>
      <c r="B399" s="1"/>
      <c r="C399" s="1"/>
      <c r="D399" s="1"/>
      <c r="E399" s="1"/>
      <c r="F399" s="1"/>
      <c r="G399" s="1"/>
      <c r="H399" s="1"/>
      <c r="I399" s="1"/>
      <c r="J399" s="1"/>
      <c r="K399" s="1"/>
      <c r="L399" s="1"/>
      <c r="M399" s="1"/>
      <c r="N399" s="1"/>
      <c r="O399" s="1"/>
    </row>
    <row r="400" spans="1:15" ht="16.5">
      <c r="A400" s="1"/>
      <c r="B400" s="1"/>
      <c r="C400" s="1"/>
      <c r="D400" s="1"/>
      <c r="E400" s="1"/>
      <c r="F400" s="1"/>
      <c r="G400" s="1"/>
      <c r="H400" s="1"/>
      <c r="I400" s="1"/>
      <c r="J400" s="1"/>
      <c r="K400" s="1"/>
      <c r="L400" s="1"/>
      <c r="M400" s="1"/>
      <c r="N400" s="1"/>
      <c r="O400" s="1"/>
    </row>
    <row r="401" spans="1:15" ht="16.5">
      <c r="A401" s="1"/>
      <c r="B401" s="1"/>
      <c r="C401" s="1"/>
      <c r="D401" s="1"/>
      <c r="E401" s="1"/>
      <c r="F401" s="1"/>
      <c r="G401" s="1"/>
      <c r="H401" s="1"/>
      <c r="I401" s="1"/>
      <c r="J401" s="1"/>
      <c r="K401" s="1"/>
      <c r="L401" s="1"/>
      <c r="M401" s="1"/>
      <c r="N401" s="1"/>
      <c r="O401" s="1"/>
    </row>
    <row r="402" spans="1:15" ht="16.5">
      <c r="A402" s="1"/>
      <c r="B402" s="1"/>
      <c r="C402" s="1"/>
      <c r="D402" s="1"/>
      <c r="E402" s="1"/>
      <c r="F402" s="1"/>
      <c r="G402" s="1"/>
      <c r="H402" s="1"/>
      <c r="I402" s="1"/>
      <c r="J402" s="1"/>
      <c r="K402" s="1"/>
      <c r="L402" s="1"/>
      <c r="M402" s="1"/>
      <c r="N402" s="1"/>
      <c r="O402" s="1"/>
    </row>
    <row r="403" spans="1:15" ht="16.5">
      <c r="A403" s="1"/>
      <c r="B403" s="1"/>
      <c r="C403" s="1"/>
      <c r="D403" s="1"/>
      <c r="E403" s="1"/>
      <c r="F403" s="1"/>
      <c r="G403" s="1"/>
      <c r="H403" s="1"/>
      <c r="I403" s="1"/>
      <c r="J403" s="1"/>
      <c r="K403" s="1"/>
      <c r="L403" s="1"/>
      <c r="M403" s="1"/>
      <c r="N403" s="1"/>
      <c r="O403" s="1"/>
    </row>
    <row r="404" spans="1:15" ht="16.5">
      <c r="A404" s="1"/>
      <c r="B404" s="1"/>
      <c r="C404" s="1"/>
      <c r="D404" s="1"/>
      <c r="E404" s="1"/>
      <c r="F404" s="1"/>
      <c r="G404" s="1"/>
      <c r="H404" s="1"/>
      <c r="I404" s="1"/>
      <c r="J404" s="1"/>
      <c r="K404" s="1"/>
      <c r="L404" s="1"/>
      <c r="M404" s="1"/>
      <c r="N404" s="1"/>
      <c r="O404" s="1"/>
    </row>
    <row r="405" spans="1:15" ht="16.5">
      <c r="A405" s="1"/>
      <c r="B405" s="1"/>
      <c r="C405" s="1"/>
      <c r="D405" s="1"/>
      <c r="E405" s="1"/>
      <c r="F405" s="1"/>
      <c r="G405" s="1"/>
      <c r="H405" s="1"/>
      <c r="I405" s="1"/>
      <c r="J405" s="1"/>
      <c r="K405" s="1"/>
      <c r="L405" s="1"/>
      <c r="M405" s="1"/>
      <c r="N405" s="1"/>
      <c r="O405" s="1"/>
    </row>
    <row r="406" spans="1:15" ht="16.5">
      <c r="A406" s="1"/>
      <c r="B406" s="1"/>
      <c r="C406" s="1"/>
      <c r="D406" s="1"/>
      <c r="E406" s="1"/>
      <c r="F406" s="1"/>
      <c r="G406" s="1"/>
      <c r="H406" s="1"/>
      <c r="I406" s="1"/>
      <c r="J406" s="1"/>
      <c r="K406" s="1"/>
      <c r="L406" s="1"/>
      <c r="M406" s="1"/>
      <c r="N406" s="1"/>
      <c r="O406" s="1"/>
    </row>
    <row r="407" spans="1:15" ht="16.5">
      <c r="A407" s="1"/>
      <c r="B407" s="1"/>
      <c r="C407" s="1"/>
      <c r="D407" s="1"/>
      <c r="E407" s="1"/>
      <c r="F407" s="1"/>
      <c r="G407" s="1"/>
      <c r="H407" s="1"/>
      <c r="I407" s="1"/>
      <c r="J407" s="1"/>
      <c r="K407" s="1"/>
      <c r="L407" s="1"/>
      <c r="M407" s="1"/>
      <c r="N407" s="1"/>
      <c r="O407" s="1"/>
    </row>
    <row r="408" spans="1:15" ht="16.5">
      <c r="A408" s="1"/>
      <c r="B408" s="1"/>
      <c r="C408" s="1"/>
      <c r="D408" s="1"/>
      <c r="E408" s="1"/>
      <c r="F408" s="1"/>
      <c r="G408" s="1"/>
      <c r="H408" s="1"/>
      <c r="I408" s="1"/>
      <c r="J408" s="1"/>
      <c r="K408" s="1"/>
      <c r="L408" s="1"/>
      <c r="M408" s="1"/>
      <c r="N408" s="1"/>
      <c r="O408" s="1"/>
    </row>
    <row r="409" spans="1:15" ht="16.5">
      <c r="A409" s="1"/>
      <c r="B409" s="1"/>
      <c r="C409" s="1"/>
      <c r="D409" s="1"/>
      <c r="E409" s="1"/>
      <c r="F409" s="1"/>
      <c r="G409" s="1"/>
      <c r="H409" s="1"/>
      <c r="I409" s="1"/>
      <c r="J409" s="1"/>
      <c r="K409" s="1"/>
      <c r="L409" s="1"/>
      <c r="M409" s="1"/>
      <c r="N409" s="1"/>
      <c r="O409" s="1"/>
    </row>
    <row r="410" spans="1:15" ht="16.5">
      <c r="A410" s="1"/>
      <c r="B410" s="1"/>
      <c r="C410" s="1"/>
      <c r="D410" s="1"/>
      <c r="E410" s="1"/>
      <c r="F410" s="1"/>
      <c r="G410" s="1"/>
      <c r="H410" s="1"/>
      <c r="I410" s="1"/>
      <c r="J410" s="1"/>
      <c r="K410" s="1"/>
      <c r="L410" s="1"/>
      <c r="M410" s="1"/>
      <c r="N410" s="1"/>
      <c r="O410" s="1"/>
    </row>
    <row r="411" spans="1:15" ht="16.5">
      <c r="A411" s="1"/>
      <c r="B411" s="1"/>
      <c r="C411" s="1"/>
      <c r="D411" s="1"/>
      <c r="E411" s="1"/>
      <c r="F411" s="1"/>
      <c r="G411" s="1"/>
      <c r="H411" s="1"/>
      <c r="I411" s="1"/>
      <c r="J411" s="1"/>
      <c r="K411" s="1"/>
      <c r="L411" s="1"/>
      <c r="M411" s="1"/>
      <c r="N411" s="1"/>
      <c r="O411" s="1"/>
    </row>
    <row r="412" spans="1:15" ht="16.5">
      <c r="A412" s="1"/>
      <c r="B412" s="1"/>
      <c r="C412" s="1"/>
      <c r="D412" s="1"/>
      <c r="E412" s="1"/>
      <c r="F412" s="1"/>
      <c r="G412" s="1"/>
      <c r="H412" s="1"/>
      <c r="I412" s="1"/>
      <c r="J412" s="1"/>
      <c r="K412" s="1"/>
      <c r="L412" s="1"/>
      <c r="M412" s="1"/>
      <c r="N412" s="1"/>
      <c r="O412" s="1"/>
    </row>
    <row r="413" spans="1:15" ht="16.5">
      <c r="A413" s="1"/>
      <c r="B413" s="1"/>
      <c r="C413" s="1"/>
      <c r="D413" s="1"/>
      <c r="E413" s="1"/>
      <c r="F413" s="1"/>
      <c r="G413" s="1"/>
      <c r="H413" s="1"/>
      <c r="I413" s="1"/>
      <c r="J413" s="1"/>
      <c r="K413" s="1"/>
      <c r="L413" s="1"/>
      <c r="M413" s="1"/>
      <c r="N413" s="1"/>
      <c r="O413" s="1"/>
    </row>
    <row r="414" spans="1:15" ht="16.5">
      <c r="A414" s="1"/>
      <c r="B414" s="1"/>
      <c r="C414" s="1"/>
      <c r="D414" s="1"/>
      <c r="E414" s="1"/>
      <c r="F414" s="1"/>
      <c r="G414" s="1"/>
      <c r="H414" s="1"/>
      <c r="I414" s="1"/>
      <c r="J414" s="1"/>
      <c r="K414" s="1"/>
      <c r="L414" s="1"/>
      <c r="M414" s="1"/>
      <c r="N414" s="1"/>
      <c r="O414" s="1"/>
    </row>
    <row r="415" spans="1:15" ht="16.5">
      <c r="A415" s="1"/>
      <c r="B415" s="1"/>
      <c r="C415" s="1"/>
      <c r="D415" s="1"/>
      <c r="E415" s="1"/>
      <c r="F415" s="1"/>
      <c r="G415" s="1"/>
      <c r="H415" s="1"/>
      <c r="I415" s="1"/>
      <c r="J415" s="1"/>
      <c r="K415" s="1"/>
      <c r="L415" s="1"/>
      <c r="M415" s="1"/>
      <c r="N415" s="1"/>
      <c r="O415" s="1"/>
    </row>
    <row r="416" spans="1:15" ht="16.5">
      <c r="A416" s="1"/>
      <c r="B416" s="1"/>
      <c r="C416" s="1"/>
      <c r="D416" s="1"/>
      <c r="E416" s="1"/>
      <c r="F416" s="1"/>
      <c r="G416" s="1"/>
      <c r="H416" s="1"/>
      <c r="I416" s="1"/>
      <c r="J416" s="1"/>
      <c r="K416" s="1"/>
      <c r="L416" s="1"/>
      <c r="M416" s="1"/>
      <c r="N416" s="1"/>
      <c r="O416" s="1"/>
    </row>
    <row r="417" spans="1:15" ht="16.5">
      <c r="A417" s="1"/>
      <c r="B417" s="1"/>
      <c r="C417" s="1"/>
      <c r="D417" s="1"/>
      <c r="E417" s="1"/>
      <c r="F417" s="1"/>
      <c r="G417" s="1"/>
      <c r="H417" s="1"/>
      <c r="I417" s="1"/>
      <c r="J417" s="1"/>
      <c r="K417" s="1"/>
      <c r="L417" s="1"/>
      <c r="M417" s="1"/>
      <c r="N417" s="1"/>
      <c r="O417" s="1"/>
    </row>
    <row r="418" spans="1:15" ht="16.5">
      <c r="A418" s="1"/>
      <c r="B418" s="1"/>
      <c r="C418" s="1"/>
      <c r="D418" s="1"/>
      <c r="E418" s="1"/>
      <c r="F418" s="1"/>
      <c r="G418" s="1"/>
      <c r="H418" s="1"/>
      <c r="I418" s="1"/>
      <c r="J418" s="1"/>
      <c r="K418" s="1"/>
      <c r="L418" s="1"/>
      <c r="M418" s="1"/>
      <c r="N418" s="1"/>
      <c r="O418" s="1"/>
    </row>
    <row r="419" spans="1:15" ht="16.5">
      <c r="A419" s="1"/>
      <c r="B419" s="1"/>
      <c r="C419" s="1"/>
      <c r="D419" s="1"/>
      <c r="E419" s="1"/>
      <c r="F419" s="1"/>
      <c r="G419" s="1"/>
      <c r="H419" s="1"/>
      <c r="I419" s="1"/>
      <c r="J419" s="1"/>
      <c r="K419" s="1"/>
      <c r="L419" s="1"/>
      <c r="M419" s="1"/>
      <c r="N419" s="1"/>
      <c r="O419" s="1"/>
    </row>
    <row r="420" spans="1:15" ht="16.5">
      <c r="A420" s="1"/>
      <c r="B420" s="1"/>
      <c r="C420" s="1"/>
      <c r="D420" s="1"/>
      <c r="E420" s="1"/>
      <c r="F420" s="1"/>
      <c r="G420" s="1"/>
      <c r="H420" s="1"/>
      <c r="I420" s="1"/>
      <c r="J420" s="1"/>
      <c r="K420" s="1"/>
      <c r="L420" s="1"/>
      <c r="M420" s="1"/>
      <c r="N420" s="1"/>
      <c r="O420" s="1"/>
    </row>
    <row r="421" spans="1:15" ht="16.5">
      <c r="A421" s="1"/>
      <c r="B421" s="1"/>
      <c r="C421" s="1"/>
      <c r="D421" s="1"/>
      <c r="E421" s="1"/>
      <c r="F421" s="1"/>
      <c r="G421" s="1"/>
      <c r="H421" s="1"/>
      <c r="I421" s="1"/>
      <c r="J421" s="1"/>
      <c r="K421" s="1"/>
      <c r="L421" s="1"/>
      <c r="M421" s="1"/>
      <c r="N421" s="1"/>
      <c r="O421" s="1"/>
    </row>
    <row r="422" spans="1:15" ht="16.5">
      <c r="A422" s="1"/>
      <c r="B422" s="1"/>
      <c r="C422" s="1"/>
      <c r="D422" s="1"/>
      <c r="E422" s="1"/>
      <c r="F422" s="1"/>
      <c r="G422" s="1"/>
      <c r="H422" s="1"/>
      <c r="I422" s="1"/>
      <c r="J422" s="1"/>
      <c r="K422" s="1"/>
      <c r="L422" s="1"/>
      <c r="M422" s="1"/>
      <c r="N422" s="1"/>
      <c r="O422" s="1"/>
    </row>
    <row r="423" spans="1:15" ht="16.5">
      <c r="A423" s="1"/>
      <c r="B423" s="1"/>
      <c r="C423" s="1"/>
      <c r="D423" s="1"/>
      <c r="E423" s="1"/>
      <c r="F423" s="1"/>
      <c r="G423" s="1"/>
      <c r="H423" s="1"/>
      <c r="I423" s="1"/>
      <c r="J423" s="1"/>
      <c r="K423" s="1"/>
      <c r="L423" s="1"/>
      <c r="M423" s="1"/>
      <c r="N423" s="1"/>
      <c r="O423" s="1"/>
    </row>
    <row r="424" spans="1:15" ht="16.5">
      <c r="A424" s="1"/>
      <c r="B424" s="1"/>
      <c r="C424" s="1"/>
      <c r="D424" s="1"/>
      <c r="E424" s="1"/>
      <c r="F424" s="1"/>
      <c r="G424" s="1"/>
      <c r="H424" s="1"/>
      <c r="I424" s="1"/>
      <c r="J424" s="1"/>
      <c r="K424" s="1"/>
      <c r="L424" s="1"/>
      <c r="M424" s="1"/>
      <c r="N424" s="1"/>
      <c r="O424" s="1"/>
    </row>
    <row r="425" spans="1:15" ht="16.5">
      <c r="A425" s="1"/>
      <c r="B425" s="1"/>
      <c r="C425" s="1"/>
      <c r="D425" s="1"/>
      <c r="E425" s="1"/>
      <c r="F425" s="1"/>
      <c r="G425" s="1"/>
      <c r="H425" s="1"/>
      <c r="I425" s="1"/>
      <c r="J425" s="1"/>
      <c r="K425" s="1"/>
      <c r="L425" s="1"/>
      <c r="M425" s="1"/>
      <c r="N425" s="1"/>
      <c r="O425" s="1"/>
    </row>
    <row r="426" spans="1:15" ht="16.5">
      <c r="A426" s="1"/>
      <c r="B426" s="1"/>
      <c r="C426" s="1"/>
      <c r="D426" s="1"/>
      <c r="E426" s="1"/>
      <c r="F426" s="1"/>
      <c r="G426" s="1"/>
      <c r="H426" s="1"/>
      <c r="I426" s="1"/>
      <c r="J426" s="1"/>
      <c r="K426" s="1"/>
      <c r="L426" s="1"/>
      <c r="M426" s="1"/>
      <c r="N426" s="1"/>
      <c r="O426" s="1"/>
    </row>
    <row r="427" spans="1:15" ht="16.5">
      <c r="A427" s="1"/>
      <c r="B427" s="1"/>
      <c r="C427" s="1"/>
      <c r="D427" s="1"/>
      <c r="E427" s="1"/>
      <c r="F427" s="1"/>
      <c r="G427" s="1"/>
      <c r="H427" s="1"/>
      <c r="I427" s="1"/>
      <c r="J427" s="1"/>
      <c r="K427" s="1"/>
      <c r="L427" s="1"/>
      <c r="M427" s="1"/>
      <c r="N427" s="1"/>
      <c r="O427" s="1"/>
    </row>
    <row r="428" spans="1:15" ht="16.5">
      <c r="A428" s="1"/>
      <c r="B428" s="1"/>
      <c r="C428" s="1"/>
      <c r="D428" s="1"/>
      <c r="E428" s="1"/>
      <c r="F428" s="1"/>
      <c r="G428" s="1"/>
      <c r="H428" s="1"/>
      <c r="I428" s="1"/>
      <c r="J428" s="1"/>
      <c r="K428" s="1"/>
      <c r="L428" s="1"/>
      <c r="M428" s="1"/>
      <c r="N428" s="1"/>
      <c r="O428" s="1"/>
    </row>
    <row r="429" spans="1:15" ht="16.5">
      <c r="A429" s="1"/>
      <c r="B429" s="1"/>
      <c r="C429" s="1"/>
      <c r="D429" s="1"/>
      <c r="E429" s="1"/>
      <c r="F429" s="1"/>
      <c r="G429" s="1"/>
      <c r="H429" s="1"/>
      <c r="I429" s="1"/>
      <c r="J429" s="1"/>
      <c r="K429" s="1"/>
      <c r="L429" s="1"/>
      <c r="M429" s="1"/>
      <c r="N429" s="1"/>
      <c r="O429" s="1"/>
    </row>
    <row r="430" spans="1:15" ht="16.5">
      <c r="A430" s="1"/>
      <c r="B430" s="1"/>
      <c r="C430" s="1"/>
      <c r="D430" s="1"/>
      <c r="E430" s="1"/>
      <c r="F430" s="1"/>
      <c r="G430" s="1"/>
      <c r="H430" s="1"/>
      <c r="I430" s="1"/>
      <c r="J430" s="1"/>
      <c r="K430" s="1"/>
      <c r="L430" s="1"/>
      <c r="M430" s="1"/>
      <c r="N430" s="1"/>
      <c r="O430" s="1"/>
    </row>
    <row r="431" spans="1:15" ht="16.5">
      <c r="A431" s="1"/>
      <c r="B431" s="1"/>
      <c r="C431" s="1"/>
      <c r="D431" s="1"/>
      <c r="E431" s="1"/>
      <c r="F431" s="1"/>
      <c r="G431" s="1"/>
      <c r="H431" s="1"/>
      <c r="I431" s="1"/>
      <c r="J431" s="1"/>
      <c r="K431" s="1"/>
      <c r="L431" s="1"/>
      <c r="M431" s="1"/>
      <c r="N431" s="1"/>
      <c r="O431" s="1"/>
    </row>
    <row r="432" spans="1:15" ht="16.5">
      <c r="A432" s="1"/>
      <c r="B432" s="1"/>
      <c r="C432" s="1"/>
      <c r="D432" s="1"/>
      <c r="E432" s="1"/>
      <c r="F432" s="1"/>
      <c r="G432" s="1"/>
      <c r="H432" s="1"/>
      <c r="I432" s="1"/>
      <c r="J432" s="1"/>
      <c r="K432" s="1"/>
      <c r="L432" s="1"/>
      <c r="M432" s="1"/>
      <c r="N432" s="1"/>
      <c r="O432" s="1"/>
    </row>
    <row r="433" spans="1:15" ht="16.5">
      <c r="A433" s="1"/>
      <c r="B433" s="1"/>
      <c r="C433" s="1"/>
      <c r="D433" s="1"/>
      <c r="E433" s="1"/>
      <c r="F433" s="1"/>
      <c r="G433" s="1"/>
      <c r="H433" s="1"/>
      <c r="I433" s="1"/>
      <c r="J433" s="1"/>
      <c r="K433" s="1"/>
      <c r="L433" s="1"/>
      <c r="M433" s="1"/>
      <c r="N433" s="1"/>
      <c r="O433" s="1"/>
    </row>
    <row r="434" spans="1:15" ht="16.5">
      <c r="A434" s="1"/>
      <c r="B434" s="1"/>
      <c r="C434" s="1"/>
      <c r="D434" s="1"/>
      <c r="E434" s="1"/>
      <c r="F434" s="1"/>
      <c r="G434" s="1"/>
      <c r="H434" s="1"/>
      <c r="I434" s="1"/>
      <c r="J434" s="1"/>
      <c r="K434" s="1"/>
      <c r="L434" s="1"/>
      <c r="M434" s="1"/>
      <c r="N434" s="1"/>
      <c r="O434" s="1"/>
    </row>
    <row r="435" spans="1:15" ht="16.5">
      <c r="A435" s="1"/>
      <c r="B435" s="1"/>
      <c r="C435" s="1"/>
      <c r="D435" s="1"/>
      <c r="E435" s="1"/>
      <c r="F435" s="1"/>
      <c r="G435" s="1"/>
      <c r="H435" s="1"/>
      <c r="I435" s="1"/>
      <c r="J435" s="1"/>
      <c r="K435" s="1"/>
      <c r="L435" s="1"/>
      <c r="M435" s="1"/>
      <c r="N435" s="1"/>
      <c r="O435" s="1"/>
    </row>
    <row r="436" spans="1:15" ht="16.5">
      <c r="A436" s="1"/>
      <c r="B436" s="1"/>
      <c r="C436" s="1"/>
      <c r="D436" s="1"/>
      <c r="E436" s="1"/>
      <c r="F436" s="1"/>
      <c r="G436" s="1"/>
      <c r="H436" s="1"/>
      <c r="I436" s="1"/>
      <c r="J436" s="1"/>
      <c r="K436" s="1"/>
      <c r="L436" s="1"/>
      <c r="M436" s="1"/>
      <c r="N436" s="1"/>
      <c r="O436" s="1"/>
    </row>
  </sheetData>
  <mergeCells count="5">
    <mergeCell ref="B5:E5"/>
    <mergeCell ref="B6:C6"/>
    <mergeCell ref="D6:E6"/>
    <mergeCell ref="A5:A7"/>
    <mergeCell ref="F5:G6"/>
  </mergeCells>
  <pageMargins left="0.7" right="0.7" top="0.75" bottom="0.75" header="0.3" footer="0.3"/>
  <pageSetup paperSize="9" scale="125" orientation="portrait"/>
  <ignoredErrors>
    <ignoredError sqref="F8:F11" 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2:V28"/>
  <sheetViews>
    <sheetView workbookViewId="0">
      <selection activeCell="D32" sqref="D32"/>
    </sheetView>
  </sheetViews>
  <sheetFormatPr defaultColWidth="9" defaultRowHeight="15"/>
  <cols>
    <col min="1" max="1" width="6.7109375" customWidth="1"/>
    <col min="2" max="2" width="25" customWidth="1"/>
  </cols>
  <sheetData>
    <row r="2" spans="1:22">
      <c r="A2" s="1331" t="s">
        <v>0</v>
      </c>
      <c r="B2" s="1334" t="s">
        <v>1</v>
      </c>
      <c r="C2" s="1341" t="s">
        <v>260</v>
      </c>
      <c r="D2" s="1342"/>
      <c r="E2" s="1342"/>
      <c r="F2" s="1342"/>
      <c r="G2" s="1342"/>
      <c r="H2" s="1342"/>
      <c r="I2" s="1342"/>
      <c r="J2" s="1343"/>
      <c r="K2" s="1336" t="s">
        <v>3</v>
      </c>
      <c r="L2" s="1337"/>
    </row>
    <row r="3" spans="1:22" ht="14.1" customHeight="1">
      <c r="A3" s="1332"/>
      <c r="B3" s="1335"/>
      <c r="C3" s="1344" t="s">
        <v>256</v>
      </c>
      <c r="D3" s="1345"/>
      <c r="E3" s="1346" t="s">
        <v>257</v>
      </c>
      <c r="F3" s="1347"/>
      <c r="G3" s="1348" t="s">
        <v>258</v>
      </c>
      <c r="H3" s="1349"/>
      <c r="I3" s="1350" t="s">
        <v>259</v>
      </c>
      <c r="J3" s="1351"/>
      <c r="K3" s="1338"/>
      <c r="L3" s="1339"/>
    </row>
    <row r="4" spans="1:22">
      <c r="A4" s="1333"/>
      <c r="B4" s="1224"/>
      <c r="C4" s="917" t="s">
        <v>81</v>
      </c>
      <c r="D4" s="917" t="s">
        <v>39</v>
      </c>
      <c r="E4" s="917" t="s">
        <v>81</v>
      </c>
      <c r="F4" s="917" t="s">
        <v>39</v>
      </c>
      <c r="G4" s="917" t="s">
        <v>81</v>
      </c>
      <c r="H4" s="917" t="s">
        <v>39</v>
      </c>
      <c r="I4" s="917" t="s">
        <v>81</v>
      </c>
      <c r="J4" s="917" t="s">
        <v>39</v>
      </c>
      <c r="K4" s="917" t="s">
        <v>81</v>
      </c>
      <c r="L4" s="937" t="s">
        <v>39</v>
      </c>
    </row>
    <row r="5" spans="1:22" ht="12" customHeight="1">
      <c r="A5" s="918">
        <v>1</v>
      </c>
      <c r="B5" s="150" t="s">
        <v>6</v>
      </c>
      <c r="C5" s="919">
        <v>249975</v>
      </c>
      <c r="D5" s="920">
        <f>C5/C24*100</f>
        <v>8.8628122813990302</v>
      </c>
      <c r="E5" s="919">
        <v>246084</v>
      </c>
      <c r="F5" s="920">
        <f>E5/E24*100</f>
        <v>9.4800211262966503</v>
      </c>
      <c r="G5" s="919">
        <v>9623</v>
      </c>
      <c r="H5" s="920">
        <f>G5/G24*100</f>
        <v>8.9958119881838208</v>
      </c>
      <c r="I5" s="938">
        <v>28104</v>
      </c>
      <c r="J5" s="920">
        <f>I5/I24*100</f>
        <v>9.4601736250197792</v>
      </c>
      <c r="K5" s="939">
        <f>C5+E5+G5+I5</f>
        <v>533786</v>
      </c>
      <c r="L5" s="940">
        <f>K5/K24*100</f>
        <v>9.1710150525079293</v>
      </c>
      <c r="N5" s="941" t="s">
        <v>261</v>
      </c>
      <c r="O5" s="941" t="s">
        <v>262</v>
      </c>
      <c r="P5" s="941" t="s">
        <v>263</v>
      </c>
      <c r="Q5" s="941" t="s">
        <v>264</v>
      </c>
      <c r="R5" s="941" t="s">
        <v>265</v>
      </c>
      <c r="S5" s="941" t="s">
        <v>266</v>
      </c>
      <c r="T5" s="941" t="s">
        <v>267</v>
      </c>
      <c r="U5" s="941" t="s">
        <v>268</v>
      </c>
      <c r="V5" s="941" t="s">
        <v>269</v>
      </c>
    </row>
    <row r="6" spans="1:22" ht="12" customHeight="1">
      <c r="A6" s="921">
        <v>2</v>
      </c>
      <c r="B6" s="34" t="s">
        <v>7</v>
      </c>
      <c r="C6" s="922">
        <v>197852</v>
      </c>
      <c r="D6" s="923">
        <f>C6/C24*100</f>
        <v>7.0148020221996603</v>
      </c>
      <c r="E6" s="922">
        <v>186867</v>
      </c>
      <c r="F6" s="923">
        <f>E6/E24*100</f>
        <v>7.1987740275990202</v>
      </c>
      <c r="G6" s="922">
        <v>6421</v>
      </c>
      <c r="H6" s="923">
        <f>G6/G24*100</f>
        <v>6.0025053284971799</v>
      </c>
      <c r="I6" s="922">
        <v>21935</v>
      </c>
      <c r="J6" s="923">
        <f>I6/I24*100</f>
        <v>7.3836076168804698</v>
      </c>
      <c r="K6" s="942">
        <f t="shared" ref="K6:K23" si="0">SUM(C6+E6+G6+I6)</f>
        <v>413075</v>
      </c>
      <c r="L6" s="943">
        <f>K6/K24*100</f>
        <v>7.0970708164221499</v>
      </c>
      <c r="N6" s="941" t="s">
        <v>270</v>
      </c>
      <c r="O6" s="941">
        <v>138383</v>
      </c>
      <c r="P6" s="941">
        <v>111592</v>
      </c>
      <c r="Q6" s="941">
        <v>122146</v>
      </c>
      <c r="R6" s="941">
        <v>123938</v>
      </c>
      <c r="S6" s="941">
        <v>2836</v>
      </c>
      <c r="T6" s="941">
        <v>6787</v>
      </c>
      <c r="U6" s="941">
        <v>4142</v>
      </c>
      <c r="V6" s="941">
        <v>23962</v>
      </c>
    </row>
    <row r="7" spans="1:22" ht="12" customHeight="1">
      <c r="A7" s="924">
        <v>3</v>
      </c>
      <c r="B7" s="32" t="s">
        <v>8</v>
      </c>
      <c r="C7" s="925">
        <v>116792</v>
      </c>
      <c r="D7" s="926">
        <f>C7/C24*100</f>
        <v>4.1408363715137702</v>
      </c>
      <c r="E7" s="925">
        <v>115759</v>
      </c>
      <c r="F7" s="926">
        <f>E7/E24*100</f>
        <v>4.4594437897586801</v>
      </c>
      <c r="G7" s="925">
        <v>3764</v>
      </c>
      <c r="H7" s="926">
        <f>G7/G24*100</f>
        <v>3.5186777848408899</v>
      </c>
      <c r="I7" s="925">
        <v>11008</v>
      </c>
      <c r="J7" s="926">
        <f>I7/I24*100</f>
        <v>3.7054366376394001</v>
      </c>
      <c r="K7" s="944">
        <f t="shared" si="0"/>
        <v>247323</v>
      </c>
      <c r="L7" s="945">
        <f>K7/K24*100</f>
        <v>4.2492739709011103</v>
      </c>
    </row>
    <row r="8" spans="1:22" ht="12" customHeight="1">
      <c r="A8" s="921">
        <v>4</v>
      </c>
      <c r="B8" s="34" t="s">
        <v>9</v>
      </c>
      <c r="C8" s="922">
        <v>179450</v>
      </c>
      <c r="D8" s="923">
        <f>C8/C24*100</f>
        <v>6.3623628918774102</v>
      </c>
      <c r="E8" s="922">
        <v>170969</v>
      </c>
      <c r="F8" s="923">
        <f>E8/E24*100</f>
        <v>6.5863271563442298</v>
      </c>
      <c r="G8" s="922">
        <v>8253</v>
      </c>
      <c r="H8" s="923">
        <f>G8/G24*100</f>
        <v>7.7151030176120896</v>
      </c>
      <c r="I8" s="922">
        <v>24002</v>
      </c>
      <c r="J8" s="923">
        <f>I8/I24*100</f>
        <v>8.0793868256377994</v>
      </c>
      <c r="K8" s="942">
        <f t="shared" si="0"/>
        <v>382674</v>
      </c>
      <c r="L8" s="943">
        <f>K8/K24*100</f>
        <v>6.5747490833469202</v>
      </c>
    </row>
    <row r="9" spans="1:22" ht="12" customHeight="1">
      <c r="A9" s="924">
        <v>5</v>
      </c>
      <c r="B9" s="32" t="s">
        <v>10</v>
      </c>
      <c r="C9" s="925">
        <v>232065</v>
      </c>
      <c r="D9" s="926">
        <f>C9/C24*100</f>
        <v>8.2278169100224705</v>
      </c>
      <c r="E9" s="925">
        <v>187619</v>
      </c>
      <c r="F9" s="926">
        <f>E9/E24*100</f>
        <v>7.2277437122878796</v>
      </c>
      <c r="G9" s="925">
        <v>10015</v>
      </c>
      <c r="H9" s="926">
        <f>G9/G24*100</f>
        <v>9.3622630220992402</v>
      </c>
      <c r="I9" s="925">
        <v>28611</v>
      </c>
      <c r="J9" s="926">
        <f>I9/I24*100</f>
        <v>9.6308364498093102</v>
      </c>
      <c r="K9" s="944">
        <f t="shared" si="0"/>
        <v>458310</v>
      </c>
      <c r="L9" s="945">
        <f>K9/K24*100</f>
        <v>7.8742565535905902</v>
      </c>
    </row>
    <row r="10" spans="1:22" ht="12" customHeight="1">
      <c r="A10" s="921">
        <v>6</v>
      </c>
      <c r="B10" s="34" t="s">
        <v>11</v>
      </c>
      <c r="C10" s="922">
        <v>263908</v>
      </c>
      <c r="D10" s="923">
        <f>C10/C24*100</f>
        <v>9.3568039346312908</v>
      </c>
      <c r="E10" s="922">
        <v>226241</v>
      </c>
      <c r="F10" s="923">
        <f>E10/E24*100</f>
        <v>8.7155989809759298</v>
      </c>
      <c r="G10" s="922">
        <v>11712</v>
      </c>
      <c r="H10" s="923">
        <f>G10/G24*100</f>
        <v>10.9486594622892</v>
      </c>
      <c r="I10" s="922">
        <v>31393</v>
      </c>
      <c r="J10" s="923">
        <f>I10/I24*100</f>
        <v>10.567294001218499</v>
      </c>
      <c r="K10" s="942">
        <f t="shared" si="0"/>
        <v>533254</v>
      </c>
      <c r="L10" s="943">
        <f>K10/K24*100</f>
        <v>9.1618747228478501</v>
      </c>
    </row>
    <row r="11" spans="1:22" ht="12" customHeight="1">
      <c r="A11" s="924">
        <v>7</v>
      </c>
      <c r="B11" s="32" t="s">
        <v>12</v>
      </c>
      <c r="C11" s="925">
        <v>183295</v>
      </c>
      <c r="D11" s="926">
        <f>C11/C24*100</f>
        <v>6.49868657713386</v>
      </c>
      <c r="E11" s="925">
        <v>189884</v>
      </c>
      <c r="F11" s="926">
        <f>E11/E24*100</f>
        <v>7.3149994780063503</v>
      </c>
      <c r="G11" s="925">
        <v>7034</v>
      </c>
      <c r="H11" s="926">
        <f>G11/G24*100</f>
        <v>6.5755524810230703</v>
      </c>
      <c r="I11" s="925">
        <v>22575</v>
      </c>
      <c r="J11" s="926">
        <f>I11/I24*100</f>
        <v>7.5990399795339298</v>
      </c>
      <c r="K11" s="944">
        <f t="shared" si="0"/>
        <v>402788</v>
      </c>
      <c r="L11" s="945">
        <f>K11/K24*100</f>
        <v>6.9203291412093302</v>
      </c>
    </row>
    <row r="12" spans="1:22" ht="12" customHeight="1">
      <c r="A12" s="921">
        <v>8</v>
      </c>
      <c r="B12" s="34" t="s">
        <v>13</v>
      </c>
      <c r="C12" s="922">
        <v>156788</v>
      </c>
      <c r="D12" s="923">
        <f>C12/C24*100</f>
        <v>5.5588863365376202</v>
      </c>
      <c r="E12" s="922">
        <v>136110</v>
      </c>
      <c r="F12" s="923">
        <f>E12/E24*100</f>
        <v>5.2434358816511297</v>
      </c>
      <c r="G12" s="922">
        <v>4631</v>
      </c>
      <c r="H12" s="923">
        <f>G12/G24*100</f>
        <v>4.3291702501589198</v>
      </c>
      <c r="I12" s="922">
        <v>16308</v>
      </c>
      <c r="J12" s="923">
        <f>I12/I24*100</f>
        <v>5.4894858908633104</v>
      </c>
      <c r="K12" s="942">
        <f t="shared" si="0"/>
        <v>313837</v>
      </c>
      <c r="L12" s="943">
        <f>K12/K24*100</f>
        <v>5.3920557134018701</v>
      </c>
    </row>
    <row r="13" spans="1:22" ht="12" customHeight="1">
      <c r="A13" s="924">
        <v>9</v>
      </c>
      <c r="B13" s="32" t="s">
        <v>14</v>
      </c>
      <c r="C13" s="925">
        <v>50882</v>
      </c>
      <c r="D13" s="926">
        <f>C13/C24*100</f>
        <v>1.8040108590944901</v>
      </c>
      <c r="E13" s="925">
        <v>43190</v>
      </c>
      <c r="F13" s="926">
        <f>E13/E24*100</f>
        <v>1.66383069376616</v>
      </c>
      <c r="G13" s="925">
        <v>621</v>
      </c>
      <c r="H13" s="926">
        <f>G13/G24*100</f>
        <v>0.58052574505478105</v>
      </c>
      <c r="I13" s="925">
        <v>3144</v>
      </c>
      <c r="J13" s="926">
        <f>I13/I24*100</f>
        <v>1.05831148153509</v>
      </c>
      <c r="K13" s="944">
        <f t="shared" si="0"/>
        <v>97837</v>
      </c>
      <c r="L13" s="945">
        <f>K13/K24*100</f>
        <v>1.68094442284402</v>
      </c>
    </row>
    <row r="14" spans="1:22" ht="12" customHeight="1">
      <c r="A14" s="921">
        <v>10</v>
      </c>
      <c r="B14" s="34" t="s">
        <v>15</v>
      </c>
      <c r="C14" s="922">
        <v>111691</v>
      </c>
      <c r="D14" s="923">
        <f>C14/C24*100</f>
        <v>3.9599814642333802</v>
      </c>
      <c r="E14" s="922">
        <v>117846</v>
      </c>
      <c r="F14" s="923">
        <f>E14/E24*100</f>
        <v>4.5398423694736598</v>
      </c>
      <c r="G14" s="922">
        <v>3247</v>
      </c>
      <c r="H14" s="923">
        <f>G14/G24*100</f>
        <v>3.0353737426616298</v>
      </c>
      <c r="I14" s="922">
        <v>9408</v>
      </c>
      <c r="J14" s="923">
        <f>I14/I24*100</f>
        <v>3.1668557310057701</v>
      </c>
      <c r="K14" s="942">
        <f t="shared" si="0"/>
        <v>242192</v>
      </c>
      <c r="L14" s="943">
        <f>K14/K24*100</f>
        <v>4.1611178966795697</v>
      </c>
    </row>
    <row r="15" spans="1:22" ht="12" customHeight="1">
      <c r="A15" s="924">
        <v>11</v>
      </c>
      <c r="B15" s="32" t="s">
        <v>16</v>
      </c>
      <c r="C15" s="925">
        <v>87522</v>
      </c>
      <c r="D15" s="926">
        <f>C15/C24*100</f>
        <v>3.1030745334237699</v>
      </c>
      <c r="E15" s="925">
        <v>83266</v>
      </c>
      <c r="F15" s="926">
        <f>E15/E24*100</f>
        <v>3.2076991559882702</v>
      </c>
      <c r="G15" s="925">
        <v>2911</v>
      </c>
      <c r="H15" s="926">
        <f>G15/G24*100</f>
        <v>2.7212728564484201</v>
      </c>
      <c r="I15" s="925">
        <v>7826</v>
      </c>
      <c r="J15" s="926">
        <f>I15/I24*100</f>
        <v>2.6343338595717598</v>
      </c>
      <c r="K15" s="944">
        <f t="shared" si="0"/>
        <v>181525</v>
      </c>
      <c r="L15" s="945">
        <f>K15/K24*100</f>
        <v>3.1187938750857098</v>
      </c>
    </row>
    <row r="16" spans="1:22" ht="12" customHeight="1">
      <c r="A16" s="921">
        <v>12</v>
      </c>
      <c r="B16" s="34" t="s">
        <v>17</v>
      </c>
      <c r="C16" s="922">
        <v>227126</v>
      </c>
      <c r="D16" s="923">
        <f>C16/C24*100</f>
        <v>8.0527056794680902</v>
      </c>
      <c r="E16" s="922">
        <v>199297</v>
      </c>
      <c r="F16" s="923">
        <f>E16/E24*100</f>
        <v>7.6776213423365398</v>
      </c>
      <c r="G16" s="922">
        <v>7564</v>
      </c>
      <c r="H16" s="923">
        <f>G16/G24*100</f>
        <v>7.0710092360617702</v>
      </c>
      <c r="I16" s="922">
        <v>20066</v>
      </c>
      <c r="J16" s="923">
        <f>I16/I24*100</f>
        <v>6.75447779531906</v>
      </c>
      <c r="K16" s="942">
        <f t="shared" si="0"/>
        <v>454053</v>
      </c>
      <c r="L16" s="943">
        <f>K16/K24*100</f>
        <v>7.8011167352391801</v>
      </c>
    </row>
    <row r="17" spans="1:12" ht="12" customHeight="1">
      <c r="A17" s="924">
        <v>13</v>
      </c>
      <c r="B17" s="32" t="s">
        <v>18</v>
      </c>
      <c r="C17" s="925">
        <v>457481</v>
      </c>
      <c r="D17" s="926">
        <f>C17/C24*100</f>
        <v>16.219894890715899</v>
      </c>
      <c r="E17" s="925">
        <v>427971</v>
      </c>
      <c r="F17" s="926">
        <f>E17/E24*100</f>
        <v>16.486948039865698</v>
      </c>
      <c r="G17" s="925">
        <v>17445</v>
      </c>
      <c r="H17" s="926">
        <f>G17/G24*100</f>
        <v>16.3080058333022</v>
      </c>
      <c r="I17" s="925">
        <v>44085</v>
      </c>
      <c r="J17" s="926">
        <f>I17/I24*100</f>
        <v>14.8395870430898</v>
      </c>
      <c r="K17" s="944">
        <f t="shared" si="0"/>
        <v>946982</v>
      </c>
      <c r="L17" s="945">
        <f>K17/K24*100</f>
        <v>16.270164778495602</v>
      </c>
    </row>
    <row r="18" spans="1:12" ht="12" customHeight="1">
      <c r="A18" s="921">
        <v>14</v>
      </c>
      <c r="B18" s="34" t="s">
        <v>19</v>
      </c>
      <c r="C18" s="922">
        <v>42709</v>
      </c>
      <c r="D18" s="923">
        <f>C18/C24*100</f>
        <v>1.51423882278736</v>
      </c>
      <c r="E18" s="922">
        <v>37842</v>
      </c>
      <c r="F18" s="923">
        <f>E18/E24*100</f>
        <v>1.4578069255267201</v>
      </c>
      <c r="G18" s="922">
        <v>1797</v>
      </c>
      <c r="H18" s="923">
        <f>G18/G24*100</f>
        <v>1.6798788468010299</v>
      </c>
      <c r="I18" s="922">
        <v>3205</v>
      </c>
      <c r="J18" s="923">
        <f>I18/I24*100</f>
        <v>1.0788448786005</v>
      </c>
      <c r="K18" s="942">
        <f t="shared" si="0"/>
        <v>85553</v>
      </c>
      <c r="L18" s="943">
        <f>K18/K24*100</f>
        <v>1.46989214926433</v>
      </c>
    </row>
    <row r="19" spans="1:12" ht="12" customHeight="1">
      <c r="A19" s="924">
        <v>15</v>
      </c>
      <c r="B19" s="32" t="s">
        <v>20</v>
      </c>
      <c r="C19" s="925">
        <v>32241</v>
      </c>
      <c r="D19" s="926">
        <f>C19/C24*100</f>
        <v>1.14309803286163</v>
      </c>
      <c r="E19" s="925">
        <v>30654</v>
      </c>
      <c r="F19" s="926">
        <f>E19/E24*100</f>
        <v>1.1808998862400499</v>
      </c>
      <c r="G19" s="925">
        <v>1613</v>
      </c>
      <c r="H19" s="926">
        <f>G19/G24*100</f>
        <v>1.5078712186366501</v>
      </c>
      <c r="I19" s="925">
        <v>4051</v>
      </c>
      <c r="J19" s="926">
        <f>I19/I24*100</f>
        <v>1.3636195329830301</v>
      </c>
      <c r="K19" s="944">
        <f t="shared" si="0"/>
        <v>68559</v>
      </c>
      <c r="L19" s="945">
        <f>K19/K24*100</f>
        <v>1.1779170322655399</v>
      </c>
    </row>
    <row r="20" spans="1:12" ht="12" customHeight="1">
      <c r="A20" s="921">
        <v>16</v>
      </c>
      <c r="B20" s="34" t="s">
        <v>21</v>
      </c>
      <c r="C20" s="922">
        <v>32393</v>
      </c>
      <c r="D20" s="923">
        <f>C20/C24*100</f>
        <v>1.1484871616415999</v>
      </c>
      <c r="E20" s="922">
        <v>27105</v>
      </c>
      <c r="F20" s="923">
        <f>E20/E24*100</f>
        <v>1.04417992485603</v>
      </c>
      <c r="G20" s="922">
        <v>1605</v>
      </c>
      <c r="H20" s="923">
        <f>G20/G24*100</f>
        <v>1.50039262610777</v>
      </c>
      <c r="I20" s="922">
        <v>2792</v>
      </c>
      <c r="J20" s="923">
        <f>I20/I24*100</f>
        <v>0.939823682075691</v>
      </c>
      <c r="K20" s="942">
        <f t="shared" si="0"/>
        <v>63895</v>
      </c>
      <c r="L20" s="943">
        <f>K20/K24*100</f>
        <v>1.0977845181027499</v>
      </c>
    </row>
    <row r="21" spans="1:12" ht="12" customHeight="1">
      <c r="A21" s="924">
        <v>17</v>
      </c>
      <c r="B21" s="32" t="s">
        <v>22</v>
      </c>
      <c r="C21" s="925">
        <v>71929</v>
      </c>
      <c r="D21" s="926">
        <f>C21/C24*100</f>
        <v>2.5502279211471199</v>
      </c>
      <c r="E21" s="925">
        <v>61098</v>
      </c>
      <c r="F21" s="926">
        <f>E21/E24*100</f>
        <v>2.35370983393668</v>
      </c>
      <c r="G21" s="925">
        <v>2880</v>
      </c>
      <c r="H21" s="926">
        <f>G21/G24*100</f>
        <v>2.6922933103989801</v>
      </c>
      <c r="I21" s="925">
        <v>5897</v>
      </c>
      <c r="J21" s="926">
        <f>I21/I24*100</f>
        <v>1.9850072540115899</v>
      </c>
      <c r="K21" s="944">
        <f t="shared" si="0"/>
        <v>141804</v>
      </c>
      <c r="L21" s="945">
        <f>K21/K24*100</f>
        <v>2.4363445622512301</v>
      </c>
    </row>
    <row r="22" spans="1:12" ht="12" customHeight="1">
      <c r="A22" s="921">
        <v>18</v>
      </c>
      <c r="B22" s="34" t="s">
        <v>23</v>
      </c>
      <c r="C22" s="922">
        <v>73013</v>
      </c>
      <c r="D22" s="923">
        <f>C22/C24*100</f>
        <v>2.5886609184989999</v>
      </c>
      <c r="E22" s="922">
        <v>65518</v>
      </c>
      <c r="F22" s="923">
        <f>E22/E24*100</f>
        <v>2.5239837785175099</v>
      </c>
      <c r="G22" s="922">
        <v>3669</v>
      </c>
      <c r="H22" s="923">
        <f>G22/G24*100</f>
        <v>3.4298694985603699</v>
      </c>
      <c r="I22" s="922">
        <v>6877</v>
      </c>
      <c r="J22" s="923">
        <f>I22/I24*100</f>
        <v>2.3148880593246899</v>
      </c>
      <c r="K22" s="942">
        <f t="shared" si="0"/>
        <v>149077</v>
      </c>
      <c r="L22" s="943">
        <f>K22/K24*100</f>
        <v>2.5613024901041301</v>
      </c>
    </row>
    <row r="23" spans="1:12" ht="12" customHeight="1">
      <c r="A23" s="927">
        <v>19</v>
      </c>
      <c r="B23" s="154" t="s">
        <v>24</v>
      </c>
      <c r="C23" s="928">
        <v>53381</v>
      </c>
      <c r="D23" s="929">
        <f>C23/C24*100</f>
        <v>1.8926123908125301</v>
      </c>
      <c r="E23" s="928">
        <v>42497</v>
      </c>
      <c r="F23" s="929">
        <f>E23/E24*100</f>
        <v>1.6371338965728299</v>
      </c>
      <c r="G23" s="928">
        <v>2167</v>
      </c>
      <c r="H23" s="929">
        <f>G23/G24*100</f>
        <v>2.0257637512620099</v>
      </c>
      <c r="I23" s="928">
        <v>5790</v>
      </c>
      <c r="J23" s="929">
        <f>I23/I24*100</f>
        <v>1.94898965588046</v>
      </c>
      <c r="K23" s="946">
        <f t="shared" si="0"/>
        <v>103835</v>
      </c>
      <c r="L23" s="947">
        <f>K23/K24*100</f>
        <v>1.78399648544016</v>
      </c>
    </row>
    <row r="24" spans="1:12" ht="15.95" customHeight="1">
      <c r="A24" s="930"/>
      <c r="B24" s="931" t="s">
        <v>25</v>
      </c>
      <c r="C24" s="932">
        <f>SUM(C5:C23)</f>
        <v>2820493</v>
      </c>
      <c r="D24" s="933">
        <f>C24/C24*100</f>
        <v>100</v>
      </c>
      <c r="E24" s="932">
        <f>SUM(E5:E23)</f>
        <v>2595817</v>
      </c>
      <c r="F24" s="933">
        <f>E24/E24*100</f>
        <v>100</v>
      </c>
      <c r="G24" s="932">
        <f>SUM(G5:G23)</f>
        <v>106972</v>
      </c>
      <c r="H24" s="933">
        <f>G24/G24*100</f>
        <v>100</v>
      </c>
      <c r="I24" s="932">
        <f>SUM(I5:I23)</f>
        <v>297077</v>
      </c>
      <c r="J24" s="933">
        <f>I24/I24*100</f>
        <v>100</v>
      </c>
      <c r="K24" s="948">
        <f>SUM(K5:K23)</f>
        <v>5820359</v>
      </c>
      <c r="L24" s="949">
        <f>K24/K24*100</f>
        <v>100</v>
      </c>
    </row>
    <row r="25" spans="1:12" ht="9" customHeight="1">
      <c r="A25" s="1330"/>
      <c r="B25" s="1330"/>
      <c r="C25" s="1330"/>
      <c r="D25" s="1330"/>
      <c r="E25" s="1330"/>
      <c r="F25" s="1330"/>
      <c r="G25" s="1330"/>
      <c r="H25" s="1330"/>
      <c r="I25" s="1330"/>
      <c r="J25" s="1330"/>
      <c r="K25" s="1330"/>
      <c r="L25" s="1330"/>
    </row>
    <row r="26" spans="1:12" ht="12" customHeight="1">
      <c r="A26" s="934" t="s">
        <v>271</v>
      </c>
      <c r="B26" s="935"/>
      <c r="C26" s="935"/>
      <c r="D26" s="935"/>
      <c r="E26" s="1330"/>
      <c r="F26" s="1330"/>
      <c r="G26" s="1330"/>
      <c r="H26" s="1330"/>
      <c r="I26" s="1330"/>
      <c r="J26" s="1330"/>
      <c r="K26" s="1330"/>
      <c r="L26" s="1330"/>
    </row>
    <row r="27" spans="1:12">
      <c r="A27" s="1340"/>
      <c r="B27" s="1340"/>
      <c r="C27" s="1340"/>
      <c r="D27" s="1340"/>
      <c r="E27" s="936"/>
      <c r="F27" s="936"/>
      <c r="G27" s="936"/>
      <c r="H27" s="936"/>
      <c r="I27" s="936"/>
      <c r="J27" s="936"/>
      <c r="K27" s="936"/>
      <c r="L27" s="936"/>
    </row>
    <row r="28" spans="1:12">
      <c r="A28" s="1340"/>
      <c r="B28" s="1340"/>
      <c r="C28" s="1340"/>
      <c r="D28" s="1340"/>
    </row>
  </sheetData>
  <mergeCells count="11">
    <mergeCell ref="A25:D25"/>
    <mergeCell ref="A2:A4"/>
    <mergeCell ref="B2:B4"/>
    <mergeCell ref="K2:L3"/>
    <mergeCell ref="A27:D28"/>
    <mergeCell ref="E25:L26"/>
    <mergeCell ref="C2:J2"/>
    <mergeCell ref="C3:D3"/>
    <mergeCell ref="E3:F3"/>
    <mergeCell ref="G3:H3"/>
    <mergeCell ref="I3:J3"/>
  </mergeCells>
  <pageMargins left="0.7" right="0.7" top="0.75" bottom="0.75" header="0.3" footer="0.3"/>
  <pageSetup paperSize="9" orientation="portrait"/>
  <ignoredErrors>
    <ignoredError sqref="D24:K24 K5:K23" 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210"/>
  <sheetViews>
    <sheetView workbookViewId="0">
      <selection activeCell="A25" sqref="A25:E25"/>
    </sheetView>
  </sheetViews>
  <sheetFormatPr defaultColWidth="9" defaultRowHeight="15"/>
  <cols>
    <col min="1" max="1" width="5.5703125" customWidth="1"/>
    <col min="2" max="2" width="22.85546875" customWidth="1"/>
    <col min="3" max="3" width="12.28515625" customWidth="1"/>
    <col min="4" max="4" width="10.5703125" customWidth="1"/>
    <col min="5" max="5" width="11.28515625" customWidth="1"/>
  </cols>
  <sheetData>
    <row r="1" spans="1:6" ht="16.5">
      <c r="A1" s="27"/>
      <c r="B1" s="27"/>
      <c r="C1" s="27"/>
      <c r="D1" s="27"/>
      <c r="E1" s="27"/>
      <c r="F1" s="1"/>
    </row>
    <row r="2" spans="1:6" ht="22.5" customHeight="1">
      <c r="A2" s="1355" t="s">
        <v>0</v>
      </c>
      <c r="B2" s="1357" t="s">
        <v>1</v>
      </c>
      <c r="C2" s="1352" t="s">
        <v>172</v>
      </c>
      <c r="D2" s="1353"/>
      <c r="E2" s="1359" t="s">
        <v>272</v>
      </c>
      <c r="F2" s="1"/>
    </row>
    <row r="3" spans="1:6" ht="41.25" customHeight="1">
      <c r="A3" s="1356"/>
      <c r="B3" s="1358"/>
      <c r="C3" s="537" t="s">
        <v>273</v>
      </c>
      <c r="D3" s="550" t="s">
        <v>274</v>
      </c>
      <c r="E3" s="1360"/>
      <c r="F3" s="1"/>
    </row>
    <row r="4" spans="1:6" ht="16.5">
      <c r="A4" s="539">
        <v>1</v>
      </c>
      <c r="B4" s="42" t="s">
        <v>6</v>
      </c>
      <c r="C4" s="82">
        <v>531083.5</v>
      </c>
      <c r="D4" s="199">
        <v>3555</v>
      </c>
      <c r="E4" s="551">
        <f>D4/C4*1000</f>
        <v>6.6938626411854303</v>
      </c>
      <c r="F4" s="1"/>
    </row>
    <row r="5" spans="1:6" ht="16.5">
      <c r="A5" s="541">
        <v>2</v>
      </c>
      <c r="B5" s="47" t="s">
        <v>7</v>
      </c>
      <c r="C5" s="84">
        <v>410749.5</v>
      </c>
      <c r="D5" s="84">
        <v>2853</v>
      </c>
      <c r="E5" s="464">
        <f t="shared" ref="E5:E23" si="0">D5/C5*1000</f>
        <v>6.9458392523910604</v>
      </c>
      <c r="F5" s="1"/>
    </row>
    <row r="6" spans="1:6" ht="16.5">
      <c r="A6" s="543">
        <v>3</v>
      </c>
      <c r="B6" s="52" t="s">
        <v>8</v>
      </c>
      <c r="C6" s="82">
        <v>245832.5</v>
      </c>
      <c r="D6" s="199">
        <v>1516</v>
      </c>
      <c r="E6" s="551">
        <f t="shared" si="0"/>
        <v>6.1668005654256497</v>
      </c>
      <c r="F6" s="1"/>
    </row>
    <row r="7" spans="1:6" ht="16.5">
      <c r="A7" s="541">
        <v>4</v>
      </c>
      <c r="B7" s="47" t="s">
        <v>9</v>
      </c>
      <c r="C7" s="84">
        <v>381701</v>
      </c>
      <c r="D7" s="84">
        <v>2570</v>
      </c>
      <c r="E7" s="464">
        <f t="shared" si="0"/>
        <v>6.7330187764768796</v>
      </c>
      <c r="F7" s="1"/>
    </row>
    <row r="8" spans="1:6" ht="16.5">
      <c r="A8" s="543">
        <v>5</v>
      </c>
      <c r="B8" s="52" t="s">
        <v>10</v>
      </c>
      <c r="C8" s="82">
        <v>456764</v>
      </c>
      <c r="D8" s="199">
        <v>3465</v>
      </c>
      <c r="E8" s="551">
        <f t="shared" si="0"/>
        <v>7.5859743762643301</v>
      </c>
      <c r="F8" s="1"/>
    </row>
    <row r="9" spans="1:6" ht="16.5">
      <c r="A9" s="541">
        <v>6</v>
      </c>
      <c r="B9" s="47" t="s">
        <v>11</v>
      </c>
      <c r="C9" s="84">
        <v>531689</v>
      </c>
      <c r="D9" s="84">
        <v>3488</v>
      </c>
      <c r="E9" s="464">
        <f t="shared" si="0"/>
        <v>6.5602259967763104</v>
      </c>
      <c r="F9" s="1"/>
    </row>
    <row r="10" spans="1:6" ht="16.5">
      <c r="A10" s="543">
        <v>7</v>
      </c>
      <c r="B10" s="52" t="s">
        <v>12</v>
      </c>
      <c r="C10" s="82">
        <v>400236</v>
      </c>
      <c r="D10" s="199">
        <v>2604</v>
      </c>
      <c r="E10" s="551">
        <f t="shared" si="0"/>
        <v>6.50616136479477</v>
      </c>
      <c r="F10" s="1"/>
    </row>
    <row r="11" spans="1:6" ht="16.5">
      <c r="A11" s="541">
        <v>8</v>
      </c>
      <c r="B11" s="47" t="s">
        <v>13</v>
      </c>
      <c r="C11" s="84">
        <v>311520</v>
      </c>
      <c r="D11" s="84">
        <v>2067</v>
      </c>
      <c r="E11" s="464">
        <f t="shared" si="0"/>
        <v>6.6352080123266601</v>
      </c>
      <c r="F11" s="1"/>
    </row>
    <row r="12" spans="1:6" ht="16.5">
      <c r="A12" s="543">
        <v>9</v>
      </c>
      <c r="B12" s="52" t="s">
        <v>14</v>
      </c>
      <c r="C12" s="82">
        <v>96453</v>
      </c>
      <c r="D12" s="199">
        <v>117</v>
      </c>
      <c r="E12" s="551">
        <f t="shared" si="0"/>
        <v>1.2130260334048699</v>
      </c>
      <c r="F12" s="1"/>
    </row>
    <row r="13" spans="1:6" ht="16.5">
      <c r="A13" s="541">
        <v>10</v>
      </c>
      <c r="B13" s="47" t="s">
        <v>15</v>
      </c>
      <c r="C13" s="84">
        <v>239958</v>
      </c>
      <c r="D13" s="84">
        <v>1419</v>
      </c>
      <c r="E13" s="464">
        <f t="shared" si="0"/>
        <v>5.9135348686020004</v>
      </c>
      <c r="F13" s="1"/>
    </row>
    <row r="14" spans="1:6" ht="16.5">
      <c r="A14" s="543">
        <v>11</v>
      </c>
      <c r="B14" s="52" t="s">
        <v>16</v>
      </c>
      <c r="C14" s="82">
        <v>182049</v>
      </c>
      <c r="D14" s="199">
        <v>1163</v>
      </c>
      <c r="E14" s="551">
        <f t="shared" si="0"/>
        <v>6.3883899389724697</v>
      </c>
      <c r="F14" s="1"/>
    </row>
    <row r="15" spans="1:6" ht="16.5">
      <c r="A15" s="541">
        <v>12</v>
      </c>
      <c r="B15" s="47" t="s">
        <v>17</v>
      </c>
      <c r="C15" s="84">
        <v>449746</v>
      </c>
      <c r="D15" s="84">
        <v>2806</v>
      </c>
      <c r="E15" s="464">
        <f t="shared" si="0"/>
        <v>6.23907716800149</v>
      </c>
      <c r="F15" s="1"/>
    </row>
    <row r="16" spans="1:6" ht="16.5">
      <c r="A16" s="543">
        <v>13</v>
      </c>
      <c r="B16" s="52" t="s">
        <v>18</v>
      </c>
      <c r="C16" s="82">
        <v>940915</v>
      </c>
      <c r="D16" s="199">
        <v>5372</v>
      </c>
      <c r="E16" s="551">
        <f t="shared" si="0"/>
        <v>5.7093361249422099</v>
      </c>
      <c r="F16" s="1"/>
    </row>
    <row r="17" spans="1:6" ht="16.5">
      <c r="A17" s="541">
        <v>14</v>
      </c>
      <c r="B17" s="47" t="s">
        <v>19</v>
      </c>
      <c r="C17" s="84">
        <v>84016</v>
      </c>
      <c r="D17" s="84">
        <v>438</v>
      </c>
      <c r="E17" s="464">
        <f t="shared" si="0"/>
        <v>5.2132927061512104</v>
      </c>
      <c r="F17" s="1"/>
    </row>
    <row r="18" spans="1:6" ht="16.5">
      <c r="A18" s="543">
        <v>15</v>
      </c>
      <c r="B18" s="52" t="s">
        <v>20</v>
      </c>
      <c r="C18" s="82">
        <v>68471</v>
      </c>
      <c r="D18" s="199">
        <v>431</v>
      </c>
      <c r="E18" s="551">
        <f t="shared" si="0"/>
        <v>6.29463568518059</v>
      </c>
      <c r="F18" s="1"/>
    </row>
    <row r="19" spans="1:6" ht="16.5">
      <c r="A19" s="541">
        <v>16</v>
      </c>
      <c r="B19" s="47" t="s">
        <v>21</v>
      </c>
      <c r="C19" s="84">
        <v>63313</v>
      </c>
      <c r="D19" s="84">
        <v>345</v>
      </c>
      <c r="E19" s="464">
        <f t="shared" si="0"/>
        <v>5.4491178746860802</v>
      </c>
      <c r="F19" s="1"/>
    </row>
    <row r="20" spans="1:6" ht="16.5">
      <c r="A20" s="543">
        <v>17</v>
      </c>
      <c r="B20" s="52" t="s">
        <v>22</v>
      </c>
      <c r="C20" s="82">
        <v>140169</v>
      </c>
      <c r="D20" s="199">
        <v>687</v>
      </c>
      <c r="E20" s="551">
        <f t="shared" si="0"/>
        <v>4.9012263767309499</v>
      </c>
      <c r="F20" s="1"/>
    </row>
    <row r="21" spans="1:6" ht="16.5">
      <c r="A21" s="541">
        <v>18</v>
      </c>
      <c r="B21" s="47" t="s">
        <v>23</v>
      </c>
      <c r="C21" s="84">
        <v>147925</v>
      </c>
      <c r="D21" s="84">
        <v>893</v>
      </c>
      <c r="E21" s="464">
        <f t="shared" si="0"/>
        <v>6.0368429947608604</v>
      </c>
      <c r="F21" s="1"/>
    </row>
    <row r="22" spans="1:6" ht="16.5">
      <c r="A22" s="544">
        <v>19</v>
      </c>
      <c r="B22" s="55" t="s">
        <v>24</v>
      </c>
      <c r="C22" s="88">
        <v>102758</v>
      </c>
      <c r="D22" s="88">
        <v>700</v>
      </c>
      <c r="E22" s="552">
        <f t="shared" ref="E22" si="1">D22/C22*1000</f>
        <v>6.8121216839564802</v>
      </c>
      <c r="F22" s="1"/>
    </row>
    <row r="23" spans="1:6" ht="16.5">
      <c r="A23" s="546"/>
      <c r="B23" s="547" t="s">
        <v>25</v>
      </c>
      <c r="C23" s="548">
        <f>SUM(C4:C22)</f>
        <v>5785348.5</v>
      </c>
      <c r="D23" s="548">
        <f>SUM(D4:D22)</f>
        <v>36489</v>
      </c>
      <c r="E23" s="553">
        <f t="shared" si="0"/>
        <v>6.3071394921152999</v>
      </c>
      <c r="F23" s="1"/>
    </row>
    <row r="24" spans="1:6" ht="8.25" customHeight="1">
      <c r="A24" s="107"/>
      <c r="B24" s="107"/>
      <c r="C24" s="107"/>
      <c r="D24" s="107"/>
      <c r="E24" s="107"/>
      <c r="F24" s="65"/>
    </row>
    <row r="25" spans="1:6" ht="12" customHeight="1">
      <c r="A25" s="1354" t="s">
        <v>275</v>
      </c>
      <c r="B25" s="1354"/>
      <c r="C25" s="1354"/>
      <c r="D25" s="1354"/>
      <c r="E25" s="1354"/>
      <c r="F25" s="1"/>
    </row>
    <row r="26" spans="1:6" ht="16.5">
      <c r="A26" s="554"/>
      <c r="B26" s="554"/>
      <c r="C26" s="554"/>
      <c r="D26" s="554"/>
      <c r="E26" s="554"/>
      <c r="F26" s="1"/>
    </row>
    <row r="27" spans="1:6" ht="16.5">
      <c r="A27" s="1"/>
      <c r="B27" s="1"/>
      <c r="C27" s="1"/>
      <c r="D27" s="1"/>
      <c r="E27" s="1"/>
      <c r="F27" s="1"/>
    </row>
    <row r="28" spans="1:6" ht="16.5">
      <c r="A28" s="1"/>
      <c r="B28" s="1"/>
      <c r="C28" s="1"/>
      <c r="D28" s="1"/>
      <c r="E28" s="1"/>
      <c r="F28" s="1"/>
    </row>
    <row r="29" spans="1:6" ht="16.5">
      <c r="A29" s="1"/>
      <c r="B29" s="1"/>
      <c r="C29" s="1"/>
      <c r="D29" s="1"/>
      <c r="E29" s="1"/>
      <c r="F29" s="1"/>
    </row>
    <row r="30" spans="1:6" ht="16.5">
      <c r="A30" s="1"/>
      <c r="B30" s="1"/>
      <c r="C30" s="1"/>
      <c r="D30" s="1"/>
      <c r="E30" s="1"/>
      <c r="F30" s="1"/>
    </row>
    <row r="31" spans="1:6" ht="16.5">
      <c r="A31" s="1"/>
      <c r="B31" s="1"/>
      <c r="C31" s="1"/>
      <c r="D31" s="1"/>
      <c r="E31" s="1"/>
      <c r="F31" s="1"/>
    </row>
    <row r="32" spans="1:6" ht="16.5">
      <c r="A32" s="1"/>
      <c r="B32" s="1"/>
      <c r="C32" s="1"/>
      <c r="D32" s="1"/>
      <c r="E32" s="1"/>
      <c r="F32" s="1"/>
    </row>
    <row r="33" spans="1:6" ht="16.5">
      <c r="A33" s="1"/>
      <c r="B33" s="1"/>
      <c r="C33" s="1"/>
      <c r="D33" s="1"/>
      <c r="E33" s="1"/>
      <c r="F33" s="1"/>
    </row>
    <row r="34" spans="1:6" ht="16.5">
      <c r="A34" s="1"/>
      <c r="B34" s="1"/>
      <c r="C34" s="1"/>
      <c r="D34" s="1"/>
      <c r="E34" s="1"/>
      <c r="F34" s="1"/>
    </row>
    <row r="35" spans="1:6" ht="16.5">
      <c r="A35" s="1"/>
      <c r="B35" s="1"/>
      <c r="C35" s="1"/>
      <c r="D35" s="1"/>
      <c r="E35" s="1"/>
      <c r="F35" s="1"/>
    </row>
    <row r="36" spans="1:6" ht="16.5">
      <c r="A36" s="1"/>
      <c r="B36" s="1"/>
      <c r="C36" s="1"/>
      <c r="D36" s="1"/>
      <c r="E36" s="1"/>
      <c r="F36" s="1"/>
    </row>
    <row r="37" spans="1:6" ht="16.5">
      <c r="A37" s="1"/>
      <c r="B37" s="1"/>
      <c r="C37" s="1"/>
      <c r="D37" s="1"/>
      <c r="E37" s="1"/>
      <c r="F37" s="1"/>
    </row>
    <row r="38" spans="1:6" ht="16.5">
      <c r="A38" s="1"/>
      <c r="B38" s="1"/>
      <c r="C38" s="1"/>
      <c r="D38" s="1"/>
      <c r="E38" s="1"/>
      <c r="F38" s="1"/>
    </row>
    <row r="39" spans="1:6" ht="16.5">
      <c r="A39" s="1"/>
      <c r="B39" s="1"/>
      <c r="C39" s="1"/>
      <c r="D39" s="1"/>
      <c r="E39" s="1"/>
      <c r="F39" s="1"/>
    </row>
    <row r="40" spans="1:6" ht="16.5">
      <c r="A40" s="1"/>
      <c r="B40" s="1"/>
      <c r="C40" s="1"/>
      <c r="D40" s="1"/>
      <c r="E40" s="1"/>
      <c r="F40" s="1"/>
    </row>
    <row r="41" spans="1:6" ht="16.5">
      <c r="A41" s="1"/>
      <c r="B41" s="1"/>
      <c r="C41" s="1"/>
      <c r="D41" s="1"/>
      <c r="E41" s="1"/>
      <c r="F41" s="1"/>
    </row>
    <row r="42" spans="1:6" ht="16.5">
      <c r="A42" s="1"/>
      <c r="B42" s="1"/>
      <c r="C42" s="1"/>
      <c r="D42" s="1"/>
      <c r="E42" s="1"/>
      <c r="F42" s="1"/>
    </row>
    <row r="43" spans="1:6" ht="16.5">
      <c r="A43" s="1"/>
      <c r="B43" s="1"/>
      <c r="C43" s="1"/>
      <c r="D43" s="1"/>
      <c r="E43" s="1"/>
      <c r="F43" s="1"/>
    </row>
    <row r="44" spans="1:6" ht="16.5">
      <c r="A44" s="1"/>
      <c r="B44" s="1"/>
      <c r="C44" s="1"/>
      <c r="D44" s="1"/>
      <c r="E44" s="1"/>
      <c r="F44" s="1"/>
    </row>
    <row r="45" spans="1:6" ht="16.5">
      <c r="A45" s="1"/>
      <c r="B45" s="1"/>
      <c r="C45" s="1"/>
      <c r="D45" s="1"/>
      <c r="E45" s="1"/>
      <c r="F45" s="1"/>
    </row>
    <row r="46" spans="1:6" ht="16.5">
      <c r="A46" s="1"/>
      <c r="B46" s="1"/>
      <c r="C46" s="1"/>
      <c r="D46" s="1"/>
      <c r="E46" s="1"/>
      <c r="F46" s="1"/>
    </row>
    <row r="47" spans="1:6" ht="16.5">
      <c r="A47" s="1"/>
      <c r="B47" s="1"/>
      <c r="C47" s="1"/>
      <c r="D47" s="1"/>
      <c r="E47" s="1"/>
      <c r="F47" s="1"/>
    </row>
    <row r="48" spans="1:6" ht="16.5">
      <c r="A48" s="1"/>
      <c r="B48" s="1"/>
      <c r="C48" s="1"/>
      <c r="D48" s="1"/>
      <c r="E48" s="1"/>
      <c r="F48" s="1"/>
    </row>
    <row r="49" spans="1:6" ht="16.5">
      <c r="A49" s="1"/>
      <c r="B49" s="1"/>
      <c r="C49" s="1"/>
      <c r="D49" s="1"/>
      <c r="E49" s="1"/>
      <c r="F49" s="1"/>
    </row>
    <row r="50" spans="1:6" ht="16.5">
      <c r="A50" s="1"/>
      <c r="B50" s="1"/>
      <c r="C50" s="1"/>
      <c r="D50" s="1"/>
      <c r="E50" s="1"/>
      <c r="F50" s="1"/>
    </row>
    <row r="51" spans="1:6" ht="16.5">
      <c r="A51" s="1"/>
      <c r="B51" s="1"/>
      <c r="C51" s="1"/>
      <c r="D51" s="1"/>
      <c r="E51" s="1"/>
      <c r="F51" s="1"/>
    </row>
    <row r="52" spans="1:6" ht="16.5">
      <c r="A52" s="1"/>
      <c r="B52" s="1"/>
      <c r="C52" s="1"/>
      <c r="D52" s="1"/>
      <c r="E52" s="1"/>
      <c r="F52" s="1"/>
    </row>
    <row r="53" spans="1:6" ht="16.5">
      <c r="A53" s="1"/>
      <c r="B53" s="1"/>
      <c r="C53" s="1"/>
      <c r="D53" s="1"/>
      <c r="E53" s="1"/>
      <c r="F53" s="1"/>
    </row>
    <row r="54" spans="1:6" ht="16.5">
      <c r="A54" s="1"/>
      <c r="B54" s="1"/>
      <c r="C54" s="1"/>
      <c r="D54" s="1"/>
      <c r="E54" s="1"/>
      <c r="F54" s="1"/>
    </row>
    <row r="55" spans="1:6" ht="16.5">
      <c r="A55" s="1"/>
      <c r="B55" s="1"/>
      <c r="C55" s="1"/>
      <c r="D55" s="1"/>
      <c r="E55" s="1"/>
      <c r="F55" s="1"/>
    </row>
    <row r="56" spans="1:6" ht="16.5">
      <c r="A56" s="1"/>
      <c r="B56" s="1"/>
      <c r="C56" s="1"/>
      <c r="D56" s="1"/>
      <c r="E56" s="1"/>
      <c r="F56" s="1"/>
    </row>
    <row r="57" spans="1:6" ht="16.5">
      <c r="A57" s="1"/>
      <c r="B57" s="1"/>
      <c r="C57" s="1"/>
      <c r="D57" s="1"/>
      <c r="E57" s="1"/>
      <c r="F57" s="1"/>
    </row>
    <row r="58" spans="1:6" ht="16.5">
      <c r="A58" s="1"/>
      <c r="B58" s="1"/>
      <c r="C58" s="1"/>
      <c r="D58" s="1"/>
      <c r="E58" s="1"/>
      <c r="F58" s="1"/>
    </row>
    <row r="59" spans="1:6" ht="16.5">
      <c r="A59" s="1"/>
      <c r="B59" s="1"/>
      <c r="C59" s="1"/>
      <c r="D59" s="1"/>
      <c r="E59" s="1"/>
      <c r="F59" s="1"/>
    </row>
    <row r="60" spans="1:6" ht="16.5">
      <c r="A60" s="1"/>
      <c r="B60" s="1"/>
      <c r="C60" s="1"/>
      <c r="D60" s="1"/>
      <c r="E60" s="1"/>
      <c r="F60" s="1"/>
    </row>
    <row r="61" spans="1:6" ht="16.5">
      <c r="A61" s="1"/>
      <c r="B61" s="1"/>
      <c r="C61" s="1"/>
      <c r="D61" s="1"/>
      <c r="E61" s="1"/>
      <c r="F61" s="1"/>
    </row>
    <row r="62" spans="1:6" ht="16.5">
      <c r="A62" s="1"/>
      <c r="B62" s="1"/>
      <c r="C62" s="1"/>
      <c r="D62" s="1"/>
      <c r="E62" s="1"/>
      <c r="F62" s="1"/>
    </row>
    <row r="63" spans="1:6" ht="16.5">
      <c r="A63" s="1"/>
      <c r="B63" s="1"/>
      <c r="C63" s="1"/>
      <c r="D63" s="1"/>
      <c r="E63" s="1"/>
      <c r="F63" s="1"/>
    </row>
    <row r="64" spans="1:6" ht="16.5">
      <c r="A64" s="1"/>
      <c r="B64" s="1"/>
      <c r="C64" s="1"/>
      <c r="D64" s="1"/>
      <c r="E64" s="1"/>
      <c r="F64" s="1"/>
    </row>
    <row r="65" spans="1:6" ht="16.5">
      <c r="A65" s="1"/>
      <c r="B65" s="1"/>
      <c r="C65" s="1"/>
      <c r="D65" s="1"/>
      <c r="E65" s="1"/>
      <c r="F65" s="1"/>
    </row>
    <row r="66" spans="1:6" ht="16.5">
      <c r="A66" s="1"/>
      <c r="B66" s="1"/>
      <c r="C66" s="1"/>
      <c r="D66" s="1"/>
      <c r="E66" s="1"/>
      <c r="F66" s="1"/>
    </row>
    <row r="67" spans="1:6" ht="16.5">
      <c r="A67" s="1"/>
      <c r="B67" s="1"/>
      <c r="C67" s="1"/>
      <c r="D67" s="1"/>
      <c r="E67" s="1"/>
      <c r="F67" s="1"/>
    </row>
    <row r="68" spans="1:6" ht="16.5">
      <c r="A68" s="1"/>
      <c r="B68" s="1"/>
      <c r="C68" s="1"/>
      <c r="D68" s="1"/>
      <c r="E68" s="1"/>
      <c r="F68" s="1"/>
    </row>
    <row r="69" spans="1:6" ht="16.5">
      <c r="A69" s="1"/>
      <c r="B69" s="1"/>
      <c r="C69" s="1"/>
      <c r="D69" s="1"/>
      <c r="E69" s="1"/>
      <c r="F69" s="1"/>
    </row>
    <row r="70" spans="1:6" ht="16.5">
      <c r="A70" s="1"/>
      <c r="B70" s="1"/>
      <c r="C70" s="1"/>
      <c r="D70" s="1"/>
      <c r="E70" s="1"/>
      <c r="F70" s="1"/>
    </row>
    <row r="71" spans="1:6" ht="16.5">
      <c r="A71" s="1"/>
      <c r="B71" s="1"/>
      <c r="C71" s="1"/>
      <c r="D71" s="1"/>
      <c r="E71" s="1"/>
      <c r="F71" s="1"/>
    </row>
    <row r="72" spans="1:6" ht="16.5">
      <c r="A72" s="1"/>
      <c r="B72" s="1"/>
      <c r="C72" s="1"/>
      <c r="D72" s="1"/>
      <c r="E72" s="1"/>
      <c r="F72" s="1"/>
    </row>
    <row r="73" spans="1:6" ht="16.5">
      <c r="A73" s="1"/>
      <c r="B73" s="1"/>
      <c r="C73" s="1"/>
      <c r="D73" s="1"/>
      <c r="E73" s="1"/>
      <c r="F73" s="1"/>
    </row>
    <row r="74" spans="1:6" ht="16.5">
      <c r="A74" s="1"/>
      <c r="B74" s="1"/>
      <c r="C74" s="1"/>
      <c r="D74" s="1"/>
      <c r="E74" s="1"/>
      <c r="F74" s="1"/>
    </row>
    <row r="75" spans="1:6" ht="16.5">
      <c r="A75" s="1"/>
      <c r="B75" s="1"/>
      <c r="C75" s="1"/>
      <c r="D75" s="1"/>
      <c r="E75" s="1"/>
      <c r="F75" s="1"/>
    </row>
    <row r="76" spans="1:6" ht="16.5">
      <c r="A76" s="1"/>
      <c r="B76" s="1"/>
      <c r="C76" s="1"/>
      <c r="D76" s="1"/>
      <c r="E76" s="1"/>
      <c r="F76" s="1"/>
    </row>
    <row r="77" spans="1:6" ht="16.5">
      <c r="A77" s="1"/>
      <c r="B77" s="1"/>
      <c r="C77" s="1"/>
      <c r="D77" s="1"/>
      <c r="E77" s="1"/>
      <c r="F77" s="1"/>
    </row>
    <row r="78" spans="1:6" ht="16.5">
      <c r="A78" s="1"/>
      <c r="B78" s="1"/>
      <c r="C78" s="1"/>
      <c r="D78" s="1"/>
      <c r="E78" s="1"/>
      <c r="F78" s="1"/>
    </row>
    <row r="79" spans="1:6" ht="16.5">
      <c r="A79" s="1"/>
      <c r="B79" s="1"/>
      <c r="C79" s="1"/>
      <c r="D79" s="1"/>
      <c r="E79" s="1"/>
      <c r="F79" s="1"/>
    </row>
    <row r="80" spans="1:6" ht="16.5">
      <c r="A80" s="1"/>
      <c r="B80" s="1"/>
      <c r="C80" s="1"/>
      <c r="D80" s="1"/>
      <c r="E80" s="1"/>
      <c r="F80" s="1"/>
    </row>
    <row r="81" spans="1:6" ht="16.5">
      <c r="A81" s="1"/>
      <c r="B81" s="1"/>
      <c r="C81" s="1"/>
      <c r="D81" s="1"/>
      <c r="E81" s="1"/>
      <c r="F81" s="1"/>
    </row>
    <row r="82" spans="1:6" ht="16.5">
      <c r="A82" s="1"/>
      <c r="B82" s="1"/>
      <c r="C82" s="1"/>
      <c r="D82" s="1"/>
      <c r="E82" s="1"/>
      <c r="F82" s="1"/>
    </row>
    <row r="83" spans="1:6" ht="16.5">
      <c r="A83" s="1"/>
      <c r="B83" s="1"/>
      <c r="C83" s="1"/>
      <c r="D83" s="1"/>
      <c r="E83" s="1"/>
      <c r="F83" s="1"/>
    </row>
    <row r="84" spans="1:6" ht="16.5">
      <c r="A84" s="1"/>
      <c r="B84" s="1"/>
      <c r="C84" s="1"/>
      <c r="D84" s="1"/>
      <c r="E84" s="1"/>
      <c r="F84" s="1"/>
    </row>
    <row r="85" spans="1:6" ht="16.5">
      <c r="A85" s="1"/>
      <c r="B85" s="1"/>
      <c r="C85" s="1"/>
      <c r="D85" s="1"/>
      <c r="E85" s="1"/>
      <c r="F85" s="1"/>
    </row>
    <row r="86" spans="1:6" ht="16.5">
      <c r="A86" s="1"/>
      <c r="B86" s="1"/>
      <c r="C86" s="1"/>
      <c r="D86" s="1"/>
      <c r="E86" s="1"/>
      <c r="F86" s="1"/>
    </row>
    <row r="87" spans="1:6" ht="16.5">
      <c r="A87" s="1"/>
      <c r="B87" s="1"/>
      <c r="C87" s="1"/>
      <c r="D87" s="1"/>
      <c r="E87" s="1"/>
      <c r="F87" s="1"/>
    </row>
    <row r="88" spans="1:6" ht="16.5">
      <c r="A88" s="1"/>
      <c r="B88" s="1"/>
      <c r="C88" s="1"/>
      <c r="D88" s="1"/>
      <c r="E88" s="1"/>
      <c r="F88" s="1"/>
    </row>
    <row r="89" spans="1:6" ht="16.5">
      <c r="A89" s="1"/>
      <c r="B89" s="1"/>
      <c r="C89" s="1"/>
      <c r="D89" s="1"/>
      <c r="E89" s="1"/>
      <c r="F89" s="1"/>
    </row>
    <row r="90" spans="1:6" ht="16.5">
      <c r="A90" s="1"/>
      <c r="B90" s="1"/>
      <c r="C90" s="1"/>
      <c r="D90" s="1"/>
      <c r="E90" s="1"/>
      <c r="F90" s="1"/>
    </row>
    <row r="91" spans="1:6" ht="16.5">
      <c r="A91" s="1"/>
      <c r="B91" s="1"/>
      <c r="C91" s="1"/>
      <c r="D91" s="1"/>
      <c r="E91" s="1"/>
      <c r="F91" s="1"/>
    </row>
    <row r="92" spans="1:6" ht="16.5">
      <c r="A92" s="1"/>
      <c r="B92" s="1"/>
      <c r="C92" s="1"/>
      <c r="D92" s="1"/>
      <c r="E92" s="1"/>
      <c r="F92" s="1"/>
    </row>
    <row r="93" spans="1:6" ht="16.5">
      <c r="A93" s="1"/>
      <c r="B93" s="1"/>
      <c r="C93" s="1"/>
      <c r="D93" s="1"/>
      <c r="E93" s="1"/>
      <c r="F93" s="1"/>
    </row>
    <row r="94" spans="1:6" ht="16.5">
      <c r="A94" s="1"/>
      <c r="B94" s="1"/>
      <c r="C94" s="1"/>
      <c r="D94" s="1"/>
      <c r="E94" s="1"/>
      <c r="F94" s="1"/>
    </row>
    <row r="95" spans="1:6" ht="16.5">
      <c r="A95" s="1"/>
      <c r="B95" s="1"/>
      <c r="C95" s="1"/>
      <c r="D95" s="1"/>
      <c r="E95" s="1"/>
      <c r="F95" s="1"/>
    </row>
    <row r="96" spans="1:6" ht="16.5">
      <c r="A96" s="1"/>
      <c r="B96" s="1"/>
      <c r="C96" s="1"/>
      <c r="D96" s="1"/>
      <c r="E96" s="1"/>
      <c r="F96" s="1"/>
    </row>
    <row r="97" spans="1:6" ht="16.5">
      <c r="A97" s="1"/>
      <c r="B97" s="1"/>
      <c r="C97" s="1"/>
      <c r="D97" s="1"/>
      <c r="E97" s="1"/>
      <c r="F97" s="1"/>
    </row>
    <row r="98" spans="1:6" ht="16.5">
      <c r="A98" s="1"/>
      <c r="B98" s="1"/>
      <c r="C98" s="1"/>
      <c r="D98" s="1"/>
      <c r="E98" s="1"/>
      <c r="F98" s="1"/>
    </row>
    <row r="99" spans="1:6" ht="16.5">
      <c r="A99" s="1"/>
      <c r="B99" s="1"/>
      <c r="C99" s="1"/>
      <c r="D99" s="1"/>
      <c r="E99" s="1"/>
      <c r="F99" s="1"/>
    </row>
    <row r="100" spans="1:6" ht="16.5">
      <c r="A100" s="1"/>
      <c r="B100" s="1"/>
      <c r="C100" s="1"/>
      <c r="D100" s="1"/>
      <c r="E100" s="1"/>
      <c r="F100" s="1"/>
    </row>
    <row r="101" spans="1:6" ht="16.5">
      <c r="A101" s="1"/>
      <c r="B101" s="1"/>
      <c r="C101" s="1"/>
      <c r="D101" s="1"/>
      <c r="E101" s="1"/>
      <c r="F101" s="1"/>
    </row>
    <row r="102" spans="1:6" ht="16.5">
      <c r="A102" s="1"/>
      <c r="B102" s="1"/>
      <c r="C102" s="1"/>
      <c r="D102" s="1"/>
      <c r="E102" s="1"/>
      <c r="F102" s="1"/>
    </row>
    <row r="103" spans="1:6" ht="16.5">
      <c r="A103" s="1"/>
      <c r="B103" s="1"/>
      <c r="C103" s="1"/>
      <c r="D103" s="1"/>
      <c r="E103" s="1"/>
      <c r="F103" s="1"/>
    </row>
    <row r="104" spans="1:6" ht="16.5">
      <c r="A104" s="1"/>
      <c r="B104" s="1"/>
      <c r="C104" s="1"/>
      <c r="D104" s="1"/>
      <c r="E104" s="1"/>
      <c r="F104" s="1"/>
    </row>
    <row r="105" spans="1:6" ht="16.5">
      <c r="A105" s="1"/>
      <c r="B105" s="1"/>
      <c r="C105" s="1"/>
      <c r="D105" s="1"/>
      <c r="E105" s="1"/>
      <c r="F105" s="1"/>
    </row>
    <row r="106" spans="1:6" ht="16.5">
      <c r="A106" s="1"/>
      <c r="B106" s="1"/>
      <c r="C106" s="1"/>
      <c r="D106" s="1"/>
      <c r="E106" s="1"/>
      <c r="F106" s="1"/>
    </row>
    <row r="107" spans="1:6" ht="16.5">
      <c r="A107" s="1"/>
      <c r="B107" s="1"/>
      <c r="C107" s="1"/>
      <c r="D107" s="1"/>
      <c r="E107" s="1"/>
      <c r="F107" s="1"/>
    </row>
    <row r="108" spans="1:6" ht="16.5">
      <c r="A108" s="1"/>
      <c r="B108" s="1"/>
      <c r="C108" s="1"/>
      <c r="D108" s="1"/>
      <c r="E108" s="1"/>
      <c r="F108" s="1"/>
    </row>
    <row r="109" spans="1:6" ht="16.5">
      <c r="A109" s="1"/>
      <c r="B109" s="1"/>
      <c r="C109" s="1"/>
      <c r="D109" s="1"/>
      <c r="E109" s="1"/>
      <c r="F109" s="1"/>
    </row>
    <row r="110" spans="1:6" ht="16.5">
      <c r="A110" s="1"/>
      <c r="B110" s="1"/>
      <c r="C110" s="1"/>
      <c r="D110" s="1"/>
      <c r="E110" s="1"/>
      <c r="F110" s="1"/>
    </row>
    <row r="111" spans="1:6" ht="16.5">
      <c r="A111" s="1"/>
      <c r="B111" s="1"/>
      <c r="C111" s="1"/>
      <c r="D111" s="1"/>
      <c r="E111" s="1"/>
      <c r="F111" s="1"/>
    </row>
    <row r="112" spans="1:6" ht="16.5">
      <c r="A112" s="1"/>
      <c r="B112" s="1"/>
      <c r="C112" s="1"/>
      <c r="D112" s="1"/>
      <c r="E112" s="1"/>
      <c r="F112" s="1"/>
    </row>
    <row r="113" spans="1:6" ht="16.5">
      <c r="A113" s="1"/>
      <c r="B113" s="1"/>
      <c r="C113" s="1"/>
      <c r="D113" s="1"/>
      <c r="E113" s="1"/>
      <c r="F113" s="1"/>
    </row>
    <row r="114" spans="1:6" ht="16.5">
      <c r="A114" s="1"/>
      <c r="B114" s="1"/>
      <c r="C114" s="1"/>
      <c r="D114" s="1"/>
      <c r="E114" s="1"/>
      <c r="F114" s="1"/>
    </row>
    <row r="115" spans="1:6" ht="16.5">
      <c r="A115" s="1"/>
      <c r="B115" s="1"/>
      <c r="C115" s="1"/>
      <c r="D115" s="1"/>
      <c r="E115" s="1"/>
      <c r="F115" s="1"/>
    </row>
    <row r="116" spans="1:6" ht="16.5">
      <c r="A116" s="1"/>
      <c r="B116" s="1"/>
      <c r="C116" s="1"/>
      <c r="D116" s="1"/>
      <c r="E116" s="1"/>
      <c r="F116" s="1"/>
    </row>
    <row r="117" spans="1:6" ht="16.5">
      <c r="A117" s="1"/>
      <c r="B117" s="1"/>
      <c r="C117" s="1"/>
      <c r="D117" s="1"/>
      <c r="E117" s="1"/>
      <c r="F117" s="1"/>
    </row>
    <row r="118" spans="1:6" ht="16.5">
      <c r="A118" s="1"/>
      <c r="B118" s="1"/>
      <c r="C118" s="1"/>
      <c r="D118" s="1"/>
      <c r="E118" s="1"/>
      <c r="F118" s="1"/>
    </row>
    <row r="119" spans="1:6" ht="16.5">
      <c r="A119" s="1"/>
      <c r="B119" s="1"/>
      <c r="C119" s="1"/>
      <c r="D119" s="1"/>
      <c r="E119" s="1"/>
      <c r="F119" s="1"/>
    </row>
    <row r="120" spans="1:6" ht="16.5">
      <c r="A120" s="1"/>
      <c r="B120" s="1"/>
      <c r="C120" s="1"/>
      <c r="D120" s="1"/>
      <c r="E120" s="1"/>
      <c r="F120" s="1"/>
    </row>
    <row r="121" spans="1:6" ht="16.5">
      <c r="A121" s="1"/>
      <c r="B121" s="1"/>
      <c r="C121" s="1"/>
      <c r="D121" s="1"/>
      <c r="E121" s="1"/>
      <c r="F121" s="1"/>
    </row>
    <row r="122" spans="1:6" ht="16.5">
      <c r="A122" s="1"/>
      <c r="B122" s="1"/>
      <c r="C122" s="1"/>
      <c r="D122" s="1"/>
      <c r="E122" s="1"/>
      <c r="F122" s="1"/>
    </row>
    <row r="123" spans="1:6" ht="16.5">
      <c r="A123" s="1"/>
      <c r="B123" s="1"/>
      <c r="C123" s="1"/>
      <c r="D123" s="1"/>
      <c r="E123" s="1"/>
      <c r="F123" s="1"/>
    </row>
    <row r="124" spans="1:6" ht="16.5">
      <c r="A124" s="1"/>
      <c r="B124" s="1"/>
      <c r="C124" s="1"/>
      <c r="D124" s="1"/>
      <c r="E124" s="1"/>
      <c r="F124" s="1"/>
    </row>
    <row r="125" spans="1:6" ht="16.5">
      <c r="A125" s="1"/>
      <c r="B125" s="1"/>
      <c r="C125" s="1"/>
      <c r="D125" s="1"/>
      <c r="E125" s="1"/>
      <c r="F125" s="1"/>
    </row>
    <row r="126" spans="1:6" ht="16.5">
      <c r="A126" s="1"/>
      <c r="B126" s="1"/>
      <c r="C126" s="1"/>
      <c r="D126" s="1"/>
      <c r="E126" s="1"/>
      <c r="F126" s="1"/>
    </row>
    <row r="127" spans="1:6" ht="16.5">
      <c r="A127" s="1"/>
      <c r="B127" s="1"/>
      <c r="C127" s="1"/>
      <c r="D127" s="1"/>
      <c r="E127" s="1"/>
      <c r="F127" s="1"/>
    </row>
    <row r="128" spans="1:6" ht="16.5">
      <c r="A128" s="1"/>
      <c r="B128" s="1"/>
      <c r="C128" s="1"/>
      <c r="D128" s="1"/>
      <c r="E128" s="1"/>
      <c r="F128" s="1"/>
    </row>
    <row r="129" spans="1:6" ht="16.5">
      <c r="A129" s="1"/>
      <c r="B129" s="1"/>
      <c r="C129" s="1"/>
      <c r="D129" s="1"/>
      <c r="E129" s="1"/>
      <c r="F129" s="1"/>
    </row>
    <row r="130" spans="1:6" ht="16.5">
      <c r="A130" s="1"/>
      <c r="B130" s="1"/>
      <c r="C130" s="1"/>
      <c r="D130" s="1"/>
      <c r="E130" s="1"/>
      <c r="F130" s="1"/>
    </row>
    <row r="131" spans="1:6" ht="16.5">
      <c r="A131" s="1"/>
      <c r="B131" s="1"/>
      <c r="C131" s="1"/>
      <c r="D131" s="1"/>
      <c r="E131" s="1"/>
      <c r="F131" s="1"/>
    </row>
    <row r="132" spans="1:6" ht="16.5">
      <c r="A132" s="1"/>
      <c r="B132" s="1"/>
      <c r="C132" s="1"/>
      <c r="D132" s="1"/>
      <c r="E132" s="1"/>
      <c r="F132" s="1"/>
    </row>
    <row r="133" spans="1:6" ht="16.5">
      <c r="A133" s="1"/>
      <c r="B133" s="1"/>
      <c r="C133" s="1"/>
      <c r="D133" s="1"/>
      <c r="E133" s="1"/>
      <c r="F133" s="1"/>
    </row>
    <row r="134" spans="1:6" ht="16.5">
      <c r="A134" s="1"/>
      <c r="B134" s="1"/>
      <c r="C134" s="1"/>
      <c r="D134" s="1"/>
      <c r="E134" s="1"/>
      <c r="F134" s="1"/>
    </row>
    <row r="135" spans="1:6" ht="16.5">
      <c r="A135" s="1"/>
      <c r="B135" s="1"/>
      <c r="C135" s="1"/>
      <c r="D135" s="1"/>
      <c r="E135" s="1"/>
      <c r="F135" s="1"/>
    </row>
    <row r="136" spans="1:6" ht="16.5">
      <c r="A136" s="1"/>
      <c r="B136" s="1"/>
      <c r="C136" s="1"/>
      <c r="D136" s="1"/>
      <c r="E136" s="1"/>
      <c r="F136" s="1"/>
    </row>
    <row r="137" spans="1:6" ht="16.5">
      <c r="A137" s="1"/>
      <c r="B137" s="1"/>
      <c r="C137" s="1"/>
      <c r="D137" s="1"/>
      <c r="E137" s="1"/>
      <c r="F137" s="1"/>
    </row>
    <row r="138" spans="1:6" ht="16.5">
      <c r="A138" s="1"/>
      <c r="B138" s="1"/>
      <c r="C138" s="1"/>
      <c r="D138" s="1"/>
      <c r="E138" s="1"/>
      <c r="F138" s="1"/>
    </row>
    <row r="139" spans="1:6" ht="16.5">
      <c r="A139" s="1"/>
      <c r="B139" s="1"/>
      <c r="C139" s="1"/>
      <c r="D139" s="1"/>
      <c r="E139" s="1"/>
      <c r="F139" s="1"/>
    </row>
    <row r="140" spans="1:6" ht="16.5">
      <c r="A140" s="1"/>
      <c r="B140" s="1"/>
      <c r="C140" s="1"/>
      <c r="D140" s="1"/>
      <c r="E140" s="1"/>
      <c r="F140" s="1"/>
    </row>
    <row r="141" spans="1:6" ht="16.5">
      <c r="A141" s="1"/>
      <c r="B141" s="1"/>
      <c r="C141" s="1"/>
      <c r="D141" s="1"/>
      <c r="E141" s="1"/>
      <c r="F141" s="1"/>
    </row>
    <row r="142" spans="1:6" ht="16.5">
      <c r="A142" s="1"/>
      <c r="B142" s="1"/>
      <c r="C142" s="1"/>
      <c r="D142" s="1"/>
      <c r="E142" s="1"/>
      <c r="F142" s="1"/>
    </row>
    <row r="143" spans="1:6" ht="16.5">
      <c r="A143" s="1"/>
      <c r="B143" s="1"/>
      <c r="C143" s="1"/>
      <c r="D143" s="1"/>
      <c r="E143" s="1"/>
      <c r="F143" s="1"/>
    </row>
    <row r="144" spans="1:6" ht="16.5">
      <c r="A144" s="1"/>
      <c r="B144" s="1"/>
      <c r="C144" s="1"/>
      <c r="D144" s="1"/>
      <c r="E144" s="1"/>
      <c r="F144" s="1"/>
    </row>
    <row r="145" spans="1:6" ht="16.5">
      <c r="A145" s="1"/>
      <c r="B145" s="1"/>
      <c r="C145" s="1"/>
      <c r="D145" s="1"/>
      <c r="E145" s="1"/>
      <c r="F145" s="1"/>
    </row>
    <row r="146" spans="1:6" ht="16.5">
      <c r="A146" s="1"/>
      <c r="B146" s="1"/>
      <c r="C146" s="1"/>
      <c r="D146" s="1"/>
      <c r="E146" s="1"/>
      <c r="F146" s="1"/>
    </row>
    <row r="147" spans="1:6" ht="16.5">
      <c r="A147" s="1"/>
      <c r="B147" s="1"/>
      <c r="C147" s="1"/>
      <c r="D147" s="1"/>
      <c r="E147" s="1"/>
      <c r="F147" s="1"/>
    </row>
    <row r="148" spans="1:6" ht="16.5">
      <c r="A148" s="1"/>
      <c r="B148" s="1"/>
      <c r="C148" s="1"/>
      <c r="D148" s="1"/>
      <c r="E148" s="1"/>
      <c r="F148" s="1"/>
    </row>
    <row r="149" spans="1:6" ht="16.5">
      <c r="A149" s="1"/>
      <c r="B149" s="1"/>
      <c r="C149" s="1"/>
      <c r="D149" s="1"/>
      <c r="E149" s="1"/>
      <c r="F149" s="1"/>
    </row>
    <row r="150" spans="1:6" ht="16.5">
      <c r="A150" s="1"/>
      <c r="B150" s="1"/>
      <c r="C150" s="1"/>
      <c r="D150" s="1"/>
      <c r="E150" s="1"/>
      <c r="F150" s="1"/>
    </row>
    <row r="151" spans="1:6" ht="16.5">
      <c r="A151" s="1"/>
      <c r="B151" s="1"/>
      <c r="C151" s="1"/>
      <c r="D151" s="1"/>
      <c r="E151" s="1"/>
      <c r="F151" s="1"/>
    </row>
    <row r="152" spans="1:6" ht="16.5">
      <c r="A152" s="1"/>
      <c r="B152" s="1"/>
      <c r="C152" s="1"/>
      <c r="D152" s="1"/>
      <c r="E152" s="1"/>
      <c r="F152" s="1"/>
    </row>
    <row r="153" spans="1:6" ht="16.5">
      <c r="A153" s="1"/>
      <c r="B153" s="1"/>
      <c r="C153" s="1"/>
      <c r="D153" s="1"/>
      <c r="E153" s="1"/>
      <c r="F153" s="1"/>
    </row>
    <row r="154" spans="1:6" ht="16.5">
      <c r="A154" s="1"/>
      <c r="B154" s="1"/>
      <c r="C154" s="1"/>
      <c r="D154" s="1"/>
      <c r="E154" s="1"/>
      <c r="F154" s="1"/>
    </row>
    <row r="155" spans="1:6" ht="16.5">
      <c r="A155" s="1"/>
      <c r="B155" s="1"/>
      <c r="C155" s="1"/>
      <c r="D155" s="1"/>
      <c r="E155" s="1"/>
      <c r="F155" s="1"/>
    </row>
    <row r="156" spans="1:6" ht="16.5">
      <c r="A156" s="1"/>
      <c r="B156" s="1"/>
      <c r="C156" s="1"/>
      <c r="D156" s="1"/>
      <c r="E156" s="1"/>
      <c r="F156" s="1"/>
    </row>
    <row r="157" spans="1:6" ht="16.5">
      <c r="A157" s="1"/>
      <c r="B157" s="1"/>
      <c r="C157" s="1"/>
      <c r="D157" s="1"/>
      <c r="E157" s="1"/>
      <c r="F157" s="1"/>
    </row>
    <row r="158" spans="1:6" ht="16.5">
      <c r="A158" s="1"/>
      <c r="B158" s="1"/>
      <c r="C158" s="1"/>
      <c r="D158" s="1"/>
      <c r="E158" s="1"/>
      <c r="F158" s="1"/>
    </row>
    <row r="159" spans="1:6" ht="16.5">
      <c r="A159" s="1"/>
      <c r="B159" s="1"/>
      <c r="C159" s="1"/>
      <c r="D159" s="1"/>
      <c r="E159" s="1"/>
      <c r="F159" s="1"/>
    </row>
    <row r="160" spans="1:6" ht="16.5">
      <c r="A160" s="1"/>
      <c r="B160" s="1"/>
      <c r="C160" s="1"/>
      <c r="D160" s="1"/>
      <c r="E160" s="1"/>
      <c r="F160" s="1"/>
    </row>
    <row r="161" spans="1:6" ht="16.5">
      <c r="A161" s="1"/>
      <c r="B161" s="1"/>
      <c r="C161" s="1"/>
      <c r="D161" s="1"/>
      <c r="E161" s="1"/>
      <c r="F161" s="1"/>
    </row>
    <row r="162" spans="1:6" ht="16.5">
      <c r="A162" s="1"/>
      <c r="B162" s="1"/>
      <c r="C162" s="1"/>
      <c r="D162" s="1"/>
      <c r="E162" s="1"/>
      <c r="F162" s="1"/>
    </row>
    <row r="163" spans="1:6" ht="16.5">
      <c r="A163" s="1"/>
      <c r="B163" s="1"/>
      <c r="C163" s="1"/>
      <c r="D163" s="1"/>
      <c r="E163" s="1"/>
      <c r="F163" s="1"/>
    </row>
    <row r="164" spans="1:6" ht="16.5">
      <c r="A164" s="1"/>
      <c r="B164" s="1"/>
      <c r="C164" s="1"/>
      <c r="D164" s="1"/>
      <c r="E164" s="1"/>
      <c r="F164" s="1"/>
    </row>
    <row r="165" spans="1:6" ht="16.5">
      <c r="A165" s="1"/>
      <c r="B165" s="1"/>
      <c r="C165" s="1"/>
      <c r="D165" s="1"/>
      <c r="E165" s="1"/>
      <c r="F165" s="1"/>
    </row>
    <row r="166" spans="1:6" ht="16.5">
      <c r="A166" s="1"/>
      <c r="B166" s="1"/>
      <c r="C166" s="1"/>
      <c r="D166" s="1"/>
      <c r="E166" s="1"/>
      <c r="F166" s="1"/>
    </row>
    <row r="167" spans="1:6" ht="16.5">
      <c r="A167" s="1"/>
      <c r="B167" s="1"/>
      <c r="C167" s="1"/>
      <c r="D167" s="1"/>
      <c r="E167" s="1"/>
      <c r="F167" s="1"/>
    </row>
    <row r="168" spans="1:6" ht="16.5">
      <c r="A168" s="1"/>
      <c r="B168" s="1"/>
      <c r="C168" s="1"/>
      <c r="D168" s="1"/>
      <c r="E168" s="1"/>
      <c r="F168" s="1"/>
    </row>
    <row r="169" spans="1:6" ht="16.5">
      <c r="A169" s="1"/>
      <c r="B169" s="1"/>
      <c r="C169" s="1"/>
      <c r="D169" s="1"/>
      <c r="E169" s="1"/>
      <c r="F169" s="1"/>
    </row>
    <row r="170" spans="1:6" ht="16.5">
      <c r="A170" s="1"/>
      <c r="B170" s="1"/>
      <c r="C170" s="1"/>
      <c r="D170" s="1"/>
      <c r="E170" s="1"/>
      <c r="F170" s="1"/>
    </row>
    <row r="171" spans="1:6" ht="16.5">
      <c r="A171" s="1"/>
      <c r="B171" s="1"/>
      <c r="C171" s="1"/>
      <c r="D171" s="1"/>
      <c r="E171" s="1"/>
      <c r="F171" s="1"/>
    </row>
    <row r="172" spans="1:6" ht="16.5">
      <c r="A172" s="1"/>
      <c r="B172" s="1"/>
      <c r="C172" s="1"/>
      <c r="D172" s="1"/>
      <c r="E172" s="1"/>
      <c r="F172" s="1"/>
    </row>
    <row r="173" spans="1:6" ht="16.5">
      <c r="A173" s="1"/>
      <c r="B173" s="1"/>
      <c r="C173" s="1"/>
      <c r="D173" s="1"/>
      <c r="E173" s="1"/>
      <c r="F173" s="1"/>
    </row>
    <row r="174" spans="1:6" ht="16.5">
      <c r="A174" s="1"/>
      <c r="B174" s="1"/>
      <c r="C174" s="1"/>
      <c r="D174" s="1"/>
      <c r="E174" s="1"/>
      <c r="F174" s="1"/>
    </row>
    <row r="175" spans="1:6" ht="16.5">
      <c r="A175" s="1"/>
      <c r="B175" s="1"/>
      <c r="C175" s="1"/>
      <c r="D175" s="1"/>
      <c r="E175" s="1"/>
      <c r="F175" s="1"/>
    </row>
    <row r="176" spans="1:6" ht="16.5">
      <c r="A176" s="1"/>
      <c r="B176" s="1"/>
      <c r="C176" s="1"/>
      <c r="D176" s="1"/>
      <c r="E176" s="1"/>
      <c r="F176" s="1"/>
    </row>
    <row r="177" spans="1:6" ht="16.5">
      <c r="A177" s="1"/>
      <c r="B177" s="1"/>
      <c r="C177" s="1"/>
      <c r="D177" s="1"/>
      <c r="E177" s="1"/>
      <c r="F177" s="1"/>
    </row>
    <row r="178" spans="1:6" ht="16.5">
      <c r="A178" s="1"/>
      <c r="B178" s="1"/>
      <c r="C178" s="1"/>
      <c r="D178" s="1"/>
      <c r="E178" s="1"/>
      <c r="F178" s="1"/>
    </row>
    <row r="179" spans="1:6" ht="16.5">
      <c r="A179" s="1"/>
      <c r="B179" s="1"/>
      <c r="C179" s="1"/>
      <c r="D179" s="1"/>
      <c r="E179" s="1"/>
      <c r="F179" s="1"/>
    </row>
    <row r="180" spans="1:6" ht="16.5">
      <c r="A180" s="1"/>
      <c r="B180" s="1"/>
      <c r="C180" s="1"/>
      <c r="D180" s="1"/>
      <c r="E180" s="1"/>
      <c r="F180" s="1"/>
    </row>
    <row r="181" spans="1:6" ht="16.5">
      <c r="A181" s="1"/>
      <c r="B181" s="1"/>
      <c r="C181" s="1"/>
      <c r="D181" s="1"/>
      <c r="E181" s="1"/>
      <c r="F181" s="1"/>
    </row>
    <row r="182" spans="1:6" ht="16.5">
      <c r="A182" s="1"/>
      <c r="B182" s="1"/>
      <c r="C182" s="1"/>
      <c r="D182" s="1"/>
      <c r="E182" s="1"/>
      <c r="F182" s="1"/>
    </row>
    <row r="183" spans="1:6" ht="16.5">
      <c r="A183" s="1"/>
      <c r="B183" s="1"/>
      <c r="C183" s="1"/>
      <c r="D183" s="1"/>
      <c r="E183" s="1"/>
      <c r="F183" s="1"/>
    </row>
    <row r="184" spans="1:6" ht="16.5">
      <c r="A184" s="1"/>
      <c r="B184" s="1"/>
      <c r="C184" s="1"/>
      <c r="D184" s="1"/>
      <c r="E184" s="1"/>
      <c r="F184" s="1"/>
    </row>
    <row r="185" spans="1:6" ht="16.5">
      <c r="A185" s="1"/>
      <c r="B185" s="1"/>
      <c r="C185" s="1"/>
      <c r="D185" s="1"/>
      <c r="E185" s="1"/>
      <c r="F185" s="1"/>
    </row>
    <row r="186" spans="1:6" ht="16.5">
      <c r="A186" s="1"/>
      <c r="B186" s="1"/>
      <c r="C186" s="1"/>
      <c r="D186" s="1"/>
      <c r="E186" s="1"/>
      <c r="F186" s="1"/>
    </row>
    <row r="187" spans="1:6" ht="16.5">
      <c r="A187" s="1"/>
      <c r="B187" s="1"/>
      <c r="C187" s="1"/>
      <c r="D187" s="1"/>
      <c r="E187" s="1"/>
      <c r="F187" s="1"/>
    </row>
    <row r="188" spans="1:6" ht="16.5">
      <c r="A188" s="1"/>
      <c r="B188" s="1"/>
      <c r="C188" s="1"/>
      <c r="D188" s="1"/>
      <c r="E188" s="1"/>
      <c r="F188" s="1"/>
    </row>
    <row r="189" spans="1:6" ht="16.5">
      <c r="A189" s="1"/>
      <c r="B189" s="1"/>
      <c r="C189" s="1"/>
      <c r="D189" s="1"/>
      <c r="E189" s="1"/>
      <c r="F189" s="1"/>
    </row>
    <row r="190" spans="1:6" ht="16.5">
      <c r="A190" s="1"/>
      <c r="B190" s="1"/>
      <c r="C190" s="1"/>
      <c r="D190" s="1"/>
      <c r="E190" s="1"/>
      <c r="F190" s="1"/>
    </row>
    <row r="191" spans="1:6" ht="16.5">
      <c r="A191" s="1"/>
      <c r="B191" s="1"/>
      <c r="C191" s="1"/>
      <c r="D191" s="1"/>
      <c r="E191" s="1"/>
      <c r="F191" s="1"/>
    </row>
    <row r="192" spans="1:6" ht="16.5">
      <c r="A192" s="1"/>
      <c r="B192" s="1"/>
      <c r="C192" s="1"/>
      <c r="D192" s="1"/>
      <c r="E192" s="1"/>
      <c r="F192" s="1"/>
    </row>
    <row r="193" spans="1:6" ht="16.5">
      <c r="A193" s="1"/>
      <c r="B193" s="1"/>
      <c r="C193" s="1"/>
      <c r="D193" s="1"/>
      <c r="E193" s="1"/>
      <c r="F193" s="1"/>
    </row>
    <row r="194" spans="1:6" ht="16.5">
      <c r="A194" s="1"/>
      <c r="B194" s="1"/>
      <c r="C194" s="1"/>
      <c r="D194" s="1"/>
      <c r="E194" s="1"/>
      <c r="F194" s="1"/>
    </row>
    <row r="195" spans="1:6" ht="16.5">
      <c r="A195" s="1"/>
      <c r="B195" s="1"/>
      <c r="C195" s="1"/>
      <c r="D195" s="1"/>
      <c r="E195" s="1"/>
      <c r="F195" s="1"/>
    </row>
    <row r="196" spans="1:6" ht="16.5">
      <c r="A196" s="1"/>
      <c r="B196" s="1"/>
      <c r="C196" s="1"/>
      <c r="D196" s="1"/>
      <c r="E196" s="1"/>
      <c r="F196" s="1"/>
    </row>
    <row r="197" spans="1:6" ht="16.5">
      <c r="A197" s="1"/>
      <c r="B197" s="1"/>
      <c r="C197" s="1"/>
      <c r="D197" s="1"/>
      <c r="E197" s="1"/>
      <c r="F197" s="1"/>
    </row>
    <row r="198" spans="1:6" ht="16.5">
      <c r="A198" s="1"/>
      <c r="B198" s="1"/>
      <c r="C198" s="1"/>
      <c r="D198" s="1"/>
      <c r="E198" s="1"/>
      <c r="F198" s="1"/>
    </row>
    <row r="199" spans="1:6" ht="16.5">
      <c r="A199" s="1"/>
      <c r="B199" s="1"/>
      <c r="C199" s="1"/>
      <c r="D199" s="1"/>
      <c r="E199" s="1"/>
      <c r="F199" s="1"/>
    </row>
    <row r="200" spans="1:6" ht="16.5">
      <c r="A200" s="1"/>
      <c r="B200" s="1"/>
      <c r="C200" s="1"/>
      <c r="D200" s="1"/>
      <c r="E200" s="1"/>
      <c r="F200" s="1"/>
    </row>
    <row r="201" spans="1:6" ht="16.5">
      <c r="A201" s="1"/>
      <c r="B201" s="1"/>
      <c r="C201" s="1"/>
      <c r="D201" s="1"/>
      <c r="E201" s="1"/>
      <c r="F201" s="1"/>
    </row>
    <row r="202" spans="1:6" ht="16.5">
      <c r="A202" s="1"/>
      <c r="B202" s="1"/>
      <c r="C202" s="1"/>
      <c r="D202" s="1"/>
      <c r="E202" s="1"/>
      <c r="F202" s="1"/>
    </row>
    <row r="203" spans="1:6" ht="16.5">
      <c r="A203" s="1"/>
      <c r="B203" s="1"/>
      <c r="C203" s="1"/>
      <c r="D203" s="1"/>
      <c r="E203" s="1"/>
      <c r="F203" s="1"/>
    </row>
    <row r="204" spans="1:6" ht="16.5">
      <c r="A204" s="1"/>
      <c r="B204" s="1"/>
      <c r="C204" s="1"/>
      <c r="D204" s="1"/>
      <c r="E204" s="1"/>
      <c r="F204" s="1"/>
    </row>
    <row r="205" spans="1:6" ht="16.5">
      <c r="A205" s="1"/>
      <c r="B205" s="1"/>
      <c r="C205" s="1"/>
      <c r="D205" s="1"/>
      <c r="E205" s="1"/>
      <c r="F205" s="1"/>
    </row>
    <row r="206" spans="1:6" ht="16.5">
      <c r="A206" s="1"/>
      <c r="B206" s="1"/>
      <c r="C206" s="1"/>
      <c r="D206" s="1"/>
      <c r="E206" s="1"/>
      <c r="F206" s="1"/>
    </row>
    <row r="207" spans="1:6" ht="16.5">
      <c r="A207" s="1"/>
      <c r="B207" s="1"/>
      <c r="C207" s="1"/>
      <c r="D207" s="1"/>
      <c r="E207" s="1"/>
      <c r="F207" s="1"/>
    </row>
    <row r="208" spans="1:6" ht="16.5">
      <c r="A208" s="1"/>
      <c r="B208" s="1"/>
      <c r="C208" s="1"/>
      <c r="D208" s="1"/>
      <c r="E208" s="1"/>
      <c r="F208" s="1"/>
    </row>
    <row r="209" spans="1:6" ht="16.5">
      <c r="A209" s="1"/>
      <c r="B209" s="1"/>
      <c r="C209" s="1"/>
      <c r="D209" s="1"/>
      <c r="E209" s="1"/>
      <c r="F209" s="1"/>
    </row>
    <row r="210" spans="1:6" ht="16.5">
      <c r="A210" s="1"/>
      <c r="B210" s="1"/>
      <c r="C210" s="1"/>
      <c r="D210" s="1"/>
      <c r="E210" s="1"/>
      <c r="F210" s="1"/>
    </row>
  </sheetData>
  <mergeCells count="5">
    <mergeCell ref="C2:D2"/>
    <mergeCell ref="A25:E25"/>
    <mergeCell ref="A2:A3"/>
    <mergeCell ref="B2:B3"/>
    <mergeCell ref="E2:E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L186"/>
  <sheetViews>
    <sheetView workbookViewId="0">
      <selection activeCell="H27" sqref="H27"/>
    </sheetView>
  </sheetViews>
  <sheetFormatPr defaultColWidth="9" defaultRowHeight="15"/>
  <cols>
    <col min="1" max="1" width="3.85546875" customWidth="1"/>
    <col min="2" max="2" width="22.5703125" customWidth="1"/>
    <col min="3" max="3" width="12" customWidth="1"/>
    <col min="4" max="4" width="10.7109375" customWidth="1"/>
    <col min="5" max="5" width="9.7109375" customWidth="1"/>
    <col min="6" max="6" width="9.85546875" customWidth="1"/>
    <col min="7" max="7" width="13.5703125"/>
    <col min="8" max="8" width="20.85546875" customWidth="1"/>
    <col min="9" max="9" width="13.5703125"/>
  </cols>
  <sheetData>
    <row r="1" spans="1:12" ht="16.5">
      <c r="A1" s="27"/>
      <c r="B1" s="27"/>
      <c r="C1" s="27"/>
      <c r="D1" s="27"/>
      <c r="E1" s="27"/>
      <c r="F1" s="1"/>
    </row>
    <row r="2" spans="1:12" ht="15.75" customHeight="1">
      <c r="A2" s="1355" t="s">
        <v>0</v>
      </c>
      <c r="B2" s="1357" t="s">
        <v>1</v>
      </c>
      <c r="C2" s="1352" t="s">
        <v>172</v>
      </c>
      <c r="D2" s="1353"/>
      <c r="E2" s="1359" t="s">
        <v>276</v>
      </c>
      <c r="F2" s="1"/>
      <c r="K2">
        <v>2024</v>
      </c>
      <c r="L2">
        <v>2023</v>
      </c>
    </row>
    <row r="3" spans="1:12" ht="54">
      <c r="A3" s="1356"/>
      <c r="B3" s="1358"/>
      <c r="C3" s="537" t="s">
        <v>277</v>
      </c>
      <c r="D3" s="550" t="s">
        <v>274</v>
      </c>
      <c r="E3" s="1360"/>
      <c r="F3" s="1"/>
      <c r="G3">
        <v>2021</v>
      </c>
      <c r="H3">
        <v>2022</v>
      </c>
      <c r="I3">
        <v>2023</v>
      </c>
      <c r="J3">
        <v>2024</v>
      </c>
      <c r="K3" t="s">
        <v>278</v>
      </c>
    </row>
    <row r="4" spans="1:12" ht="16.5">
      <c r="A4" s="539">
        <v>1</v>
      </c>
      <c r="B4" s="42" t="s">
        <v>6</v>
      </c>
      <c r="C4" s="110">
        <f>(K4+L4)/2</f>
        <v>365071.5</v>
      </c>
      <c r="D4" s="199">
        <v>3555</v>
      </c>
      <c r="E4" s="896">
        <f>D4/C4*1000</f>
        <v>9.7378184821329494</v>
      </c>
      <c r="F4" s="1"/>
      <c r="G4" s="124">
        <v>382493</v>
      </c>
      <c r="H4" s="124">
        <v>394342</v>
      </c>
      <c r="I4">
        <v>393105</v>
      </c>
      <c r="J4">
        <v>399920</v>
      </c>
      <c r="K4">
        <v>368183</v>
      </c>
      <c r="L4">
        <v>361960</v>
      </c>
    </row>
    <row r="5" spans="1:12" ht="16.5">
      <c r="A5" s="541">
        <v>2</v>
      </c>
      <c r="B5" s="47" t="s">
        <v>7</v>
      </c>
      <c r="C5" s="115">
        <f t="shared" ref="C5:C22" si="0">(K5+L5)/2</f>
        <v>280461</v>
      </c>
      <c r="D5" s="84">
        <v>2853</v>
      </c>
      <c r="E5" s="897">
        <f t="shared" ref="E5:E23" si="1">D5/C5*1000</f>
        <v>10.172537358135401</v>
      </c>
      <c r="F5" s="1"/>
      <c r="G5" s="124">
        <v>290187</v>
      </c>
      <c r="H5" s="124">
        <v>304758</v>
      </c>
      <c r="I5">
        <v>303766</v>
      </c>
      <c r="J5">
        <v>309432</v>
      </c>
      <c r="K5">
        <v>282341</v>
      </c>
      <c r="L5">
        <v>278581</v>
      </c>
    </row>
    <row r="6" spans="1:12" ht="16.5">
      <c r="A6" s="543">
        <v>3</v>
      </c>
      <c r="B6" s="52" t="s">
        <v>8</v>
      </c>
      <c r="C6" s="110">
        <f t="shared" si="0"/>
        <v>164693.5</v>
      </c>
      <c r="D6" s="199">
        <v>1516</v>
      </c>
      <c r="E6" s="896">
        <f t="shared" si="1"/>
        <v>9.2049777313615895</v>
      </c>
      <c r="F6" s="1"/>
      <c r="G6" s="124">
        <v>176575</v>
      </c>
      <c r="H6" s="124">
        <v>181788</v>
      </c>
      <c r="I6">
        <v>181712</v>
      </c>
      <c r="J6">
        <v>185664</v>
      </c>
      <c r="K6">
        <v>166570</v>
      </c>
      <c r="L6">
        <v>162817</v>
      </c>
    </row>
    <row r="7" spans="1:12" ht="16.5">
      <c r="A7" s="541">
        <v>4</v>
      </c>
      <c r="B7" s="47" t="s">
        <v>9</v>
      </c>
      <c r="C7" s="115">
        <f t="shared" si="0"/>
        <v>272045.5</v>
      </c>
      <c r="D7" s="84">
        <v>2570</v>
      </c>
      <c r="E7" s="897">
        <f t="shared" si="1"/>
        <v>9.4469491316709906</v>
      </c>
      <c r="F7" s="1"/>
      <c r="G7" s="124">
        <v>291765</v>
      </c>
      <c r="H7" s="124">
        <v>298113</v>
      </c>
      <c r="I7">
        <v>297235</v>
      </c>
      <c r="J7">
        <v>300726</v>
      </c>
      <c r="K7">
        <v>273784</v>
      </c>
      <c r="L7">
        <v>270307</v>
      </c>
    </row>
    <row r="8" spans="1:12" ht="16.5">
      <c r="A8" s="543">
        <v>5</v>
      </c>
      <c r="B8" s="52" t="s">
        <v>10</v>
      </c>
      <c r="C8" s="110">
        <f t="shared" si="0"/>
        <v>313882.5</v>
      </c>
      <c r="D8" s="199">
        <v>3465</v>
      </c>
      <c r="E8" s="896">
        <f t="shared" si="1"/>
        <v>11.0391627440205</v>
      </c>
      <c r="F8" s="1"/>
      <c r="G8" s="124">
        <v>326736</v>
      </c>
      <c r="H8" s="124">
        <v>343539</v>
      </c>
      <c r="I8">
        <v>344242</v>
      </c>
      <c r="J8">
        <v>349622</v>
      </c>
      <c r="K8">
        <v>315355</v>
      </c>
      <c r="L8">
        <v>312410</v>
      </c>
    </row>
    <row r="9" spans="1:12" ht="16.5">
      <c r="A9" s="541">
        <v>6</v>
      </c>
      <c r="B9" s="47" t="s">
        <v>11</v>
      </c>
      <c r="C9" s="115">
        <f t="shared" si="0"/>
        <v>369638</v>
      </c>
      <c r="D9" s="84">
        <v>3488</v>
      </c>
      <c r="E9" s="897">
        <f t="shared" si="1"/>
        <v>9.4362592590588594</v>
      </c>
      <c r="F9" s="1"/>
      <c r="G9" s="124">
        <v>402366</v>
      </c>
      <c r="H9" s="124">
        <v>410078</v>
      </c>
      <c r="I9">
        <v>405640</v>
      </c>
      <c r="J9">
        <v>410128</v>
      </c>
      <c r="K9">
        <v>371893</v>
      </c>
      <c r="L9">
        <v>367383</v>
      </c>
    </row>
    <row r="10" spans="1:12" ht="16.5">
      <c r="A10" s="543">
        <v>7</v>
      </c>
      <c r="B10" s="52" t="s">
        <v>12</v>
      </c>
      <c r="C10" s="110">
        <f t="shared" si="0"/>
        <v>282608.5</v>
      </c>
      <c r="D10" s="199">
        <v>2604</v>
      </c>
      <c r="E10" s="896">
        <f t="shared" si="1"/>
        <v>9.2141602251878503</v>
      </c>
      <c r="F10" s="1"/>
      <c r="G10" s="124">
        <v>296274</v>
      </c>
      <c r="H10" s="124">
        <v>305883</v>
      </c>
      <c r="I10">
        <v>305950</v>
      </c>
      <c r="J10">
        <v>312658</v>
      </c>
      <c r="K10">
        <v>284711</v>
      </c>
      <c r="L10">
        <v>280506</v>
      </c>
    </row>
    <row r="11" spans="1:12" ht="16.5">
      <c r="A11" s="541">
        <v>8</v>
      </c>
      <c r="B11" s="47" t="s">
        <v>13</v>
      </c>
      <c r="C11" s="115">
        <f t="shared" si="0"/>
        <v>207459</v>
      </c>
      <c r="D11" s="84">
        <v>2067</v>
      </c>
      <c r="E11" s="897">
        <f t="shared" si="1"/>
        <v>9.9634144577964801</v>
      </c>
      <c r="F11" s="1"/>
      <c r="G11" s="124">
        <v>219140</v>
      </c>
      <c r="H11" s="124">
        <v>227825</v>
      </c>
      <c r="I11">
        <v>227386</v>
      </c>
      <c r="J11">
        <v>232911</v>
      </c>
      <c r="K11">
        <v>209208</v>
      </c>
      <c r="L11">
        <v>205710</v>
      </c>
    </row>
    <row r="12" spans="1:12" ht="16.5">
      <c r="A12" s="543">
        <v>9</v>
      </c>
      <c r="B12" s="52" t="s">
        <v>14</v>
      </c>
      <c r="C12" s="110">
        <f t="shared" si="0"/>
        <v>63018</v>
      </c>
      <c r="D12" s="199">
        <v>117</v>
      </c>
      <c r="E12" s="896">
        <f t="shared" si="1"/>
        <v>1.85661239645815</v>
      </c>
      <c r="F12" s="1"/>
      <c r="G12" s="124">
        <v>65043</v>
      </c>
      <c r="H12" s="124">
        <v>68447</v>
      </c>
      <c r="I12">
        <v>69278</v>
      </c>
      <c r="J12">
        <v>72391</v>
      </c>
      <c r="K12">
        <v>63889</v>
      </c>
      <c r="L12">
        <v>62147</v>
      </c>
    </row>
    <row r="13" spans="1:12" ht="16.5">
      <c r="A13" s="541">
        <v>10</v>
      </c>
      <c r="B13" s="47" t="s">
        <v>15</v>
      </c>
      <c r="C13" s="115">
        <f t="shared" si="0"/>
        <v>161683</v>
      </c>
      <c r="D13" s="84">
        <v>1419</v>
      </c>
      <c r="E13" s="897">
        <f t="shared" si="1"/>
        <v>8.7764328964702507</v>
      </c>
      <c r="F13" s="1"/>
      <c r="G13" s="124">
        <v>165319</v>
      </c>
      <c r="H13" s="124">
        <v>174875</v>
      </c>
      <c r="I13">
        <v>175693</v>
      </c>
      <c r="J13">
        <v>180484</v>
      </c>
      <c r="K13">
        <v>163455</v>
      </c>
      <c r="L13">
        <v>159911</v>
      </c>
    </row>
    <row r="14" spans="1:12" ht="16.5">
      <c r="A14" s="543">
        <v>11</v>
      </c>
      <c r="B14" s="52" t="s">
        <v>16</v>
      </c>
      <c r="C14" s="110">
        <f t="shared" si="0"/>
        <v>121057</v>
      </c>
      <c r="D14" s="199">
        <v>1163</v>
      </c>
      <c r="E14" s="896">
        <f t="shared" si="1"/>
        <v>9.6070446153464903</v>
      </c>
      <c r="F14" s="1"/>
      <c r="G14" s="124">
        <v>134058</v>
      </c>
      <c r="H14" s="124">
        <v>137405</v>
      </c>
      <c r="I14">
        <v>134627</v>
      </c>
      <c r="J14">
        <v>133813</v>
      </c>
      <c r="K14">
        <v>120869</v>
      </c>
      <c r="L14">
        <v>121245</v>
      </c>
    </row>
    <row r="15" spans="1:12" ht="16.5">
      <c r="A15" s="541">
        <v>12</v>
      </c>
      <c r="B15" s="47" t="s">
        <v>17</v>
      </c>
      <c r="C15" s="115">
        <f t="shared" si="0"/>
        <v>294433</v>
      </c>
      <c r="D15" s="84">
        <v>2806</v>
      </c>
      <c r="E15" s="897">
        <f t="shared" si="1"/>
        <v>9.5301817391392891</v>
      </c>
      <c r="F15" s="1"/>
      <c r="G15" s="124">
        <v>310718</v>
      </c>
      <c r="H15" s="124">
        <v>321481</v>
      </c>
      <c r="I15">
        <v>317588</v>
      </c>
      <c r="J15">
        <v>326918</v>
      </c>
      <c r="K15">
        <v>297566</v>
      </c>
      <c r="L15">
        <v>291300</v>
      </c>
    </row>
    <row r="16" spans="1:12" ht="16.5">
      <c r="A16" s="543">
        <v>13</v>
      </c>
      <c r="B16" s="52" t="s">
        <v>18</v>
      </c>
      <c r="C16" s="110">
        <f t="shared" si="0"/>
        <v>654214.5</v>
      </c>
      <c r="D16" s="199">
        <v>5372</v>
      </c>
      <c r="E16" s="896">
        <f t="shared" si="1"/>
        <v>8.2113740982506496</v>
      </c>
      <c r="F16" s="1"/>
      <c r="G16" s="124">
        <v>689940</v>
      </c>
      <c r="H16" s="124">
        <v>708101</v>
      </c>
      <c r="I16">
        <v>701989</v>
      </c>
      <c r="J16">
        <v>714863</v>
      </c>
      <c r="K16">
        <v>659397</v>
      </c>
      <c r="L16">
        <v>649032</v>
      </c>
    </row>
    <row r="17" spans="1:12" ht="16.5">
      <c r="A17" s="541">
        <v>14</v>
      </c>
      <c r="B17" s="47" t="s">
        <v>19</v>
      </c>
      <c r="C17" s="115">
        <f t="shared" si="0"/>
        <v>55512.5</v>
      </c>
      <c r="D17" s="84">
        <v>438</v>
      </c>
      <c r="E17" s="897">
        <f t="shared" si="1"/>
        <v>7.8901148390002298</v>
      </c>
      <c r="F17" s="1"/>
      <c r="G17" s="124">
        <v>55554</v>
      </c>
      <c r="H17" s="124">
        <v>58530</v>
      </c>
      <c r="I17">
        <v>59991</v>
      </c>
      <c r="J17">
        <v>62575</v>
      </c>
      <c r="K17">
        <v>56509</v>
      </c>
      <c r="L17">
        <v>54516</v>
      </c>
    </row>
    <row r="18" spans="1:12" ht="16.5">
      <c r="A18" s="543">
        <v>15</v>
      </c>
      <c r="B18" s="52" t="s">
        <v>20</v>
      </c>
      <c r="C18" s="110">
        <f t="shared" si="0"/>
        <v>47425</v>
      </c>
      <c r="D18" s="199">
        <v>431</v>
      </c>
      <c r="E18" s="896">
        <f t="shared" si="1"/>
        <v>9.0880337374802291</v>
      </c>
      <c r="F18" s="1"/>
      <c r="G18" s="124">
        <v>50491</v>
      </c>
      <c r="H18" s="124">
        <v>52317</v>
      </c>
      <c r="I18">
        <v>51926</v>
      </c>
      <c r="J18">
        <v>52504</v>
      </c>
      <c r="K18">
        <v>47708</v>
      </c>
      <c r="L18">
        <v>47142</v>
      </c>
    </row>
    <row r="19" spans="1:12" ht="16.5">
      <c r="A19" s="541">
        <v>16</v>
      </c>
      <c r="B19" s="47" t="s">
        <v>21</v>
      </c>
      <c r="C19" s="115">
        <f t="shared" si="0"/>
        <v>42402.5</v>
      </c>
      <c r="D19" s="84">
        <v>345</v>
      </c>
      <c r="E19" s="897">
        <f t="shared" si="1"/>
        <v>8.1363127174105294</v>
      </c>
      <c r="F19" s="1"/>
      <c r="G19" s="124">
        <v>43909</v>
      </c>
      <c r="H19" s="124">
        <v>45781</v>
      </c>
      <c r="I19">
        <v>46282</v>
      </c>
      <c r="J19">
        <v>47629</v>
      </c>
      <c r="K19">
        <v>42946</v>
      </c>
      <c r="L19">
        <v>41859</v>
      </c>
    </row>
    <row r="20" spans="1:12" ht="16.5">
      <c r="A20" s="543">
        <v>17</v>
      </c>
      <c r="B20" s="52" t="s">
        <v>22</v>
      </c>
      <c r="C20" s="110">
        <f t="shared" si="0"/>
        <v>94064</v>
      </c>
      <c r="D20" s="199">
        <v>687</v>
      </c>
      <c r="E20" s="896">
        <f t="shared" si="1"/>
        <v>7.3035380166695001</v>
      </c>
      <c r="F20" s="1"/>
      <c r="G20" s="124">
        <v>95674</v>
      </c>
      <c r="H20" s="124">
        <v>101345</v>
      </c>
      <c r="I20">
        <v>102487</v>
      </c>
      <c r="J20">
        <v>105574</v>
      </c>
      <c r="K20">
        <v>95259</v>
      </c>
      <c r="L20">
        <v>92869</v>
      </c>
    </row>
    <row r="21" spans="1:12" ht="16.5">
      <c r="A21" s="541">
        <v>18</v>
      </c>
      <c r="B21" s="47" t="s">
        <v>23</v>
      </c>
      <c r="C21" s="115">
        <f t="shared" si="0"/>
        <v>99710</v>
      </c>
      <c r="D21" s="84">
        <v>893</v>
      </c>
      <c r="E21" s="897">
        <f t="shared" si="1"/>
        <v>8.9559723197272092</v>
      </c>
      <c r="F21" s="1"/>
      <c r="G21" s="124">
        <v>104007</v>
      </c>
      <c r="H21" s="124">
        <v>108499</v>
      </c>
      <c r="I21">
        <v>109039</v>
      </c>
      <c r="J21">
        <v>111747</v>
      </c>
      <c r="K21">
        <v>100826</v>
      </c>
      <c r="L21">
        <v>98594</v>
      </c>
    </row>
    <row r="22" spans="1:12" ht="16.5">
      <c r="A22" s="544">
        <v>19</v>
      </c>
      <c r="B22" s="55" t="s">
        <v>24</v>
      </c>
      <c r="C22" s="206">
        <f t="shared" si="0"/>
        <v>69857.5</v>
      </c>
      <c r="D22" s="898">
        <v>700</v>
      </c>
      <c r="E22" s="899">
        <f t="shared" si="1"/>
        <v>10.020398668718499</v>
      </c>
      <c r="F22" s="1"/>
      <c r="G22" s="124">
        <v>71099</v>
      </c>
      <c r="H22" s="124">
        <v>75105</v>
      </c>
      <c r="I22">
        <v>75936</v>
      </c>
      <c r="J22">
        <v>77848</v>
      </c>
      <c r="K22">
        <v>70628</v>
      </c>
      <c r="L22">
        <v>69087</v>
      </c>
    </row>
    <row r="23" spans="1:12" ht="16.5">
      <c r="A23" s="546"/>
      <c r="B23" s="547" t="s">
        <v>25</v>
      </c>
      <c r="C23" s="900">
        <f>SUM(C4:C22)</f>
        <v>3959236.5</v>
      </c>
      <c r="D23" s="900">
        <f>SUM(D4:D22)</f>
        <v>36489</v>
      </c>
      <c r="E23" s="901">
        <f t="shared" si="1"/>
        <v>9.2161708450606596</v>
      </c>
      <c r="F23" s="1"/>
      <c r="G23" s="124">
        <f>SUM(G4:G22)</f>
        <v>4171348</v>
      </c>
      <c r="H23" s="124">
        <f>SUM(H4:H22)</f>
        <v>4318212</v>
      </c>
      <c r="I23" s="124">
        <f>SUM(I4:I22)</f>
        <v>4303872</v>
      </c>
      <c r="J23">
        <f>SUM(J4:J22)</f>
        <v>4387407</v>
      </c>
    </row>
    <row r="24" spans="1:12" ht="8.1" customHeight="1">
      <c r="A24" s="107"/>
      <c r="B24" s="107"/>
      <c r="C24" s="107"/>
      <c r="D24" s="107"/>
      <c r="E24" s="107"/>
      <c r="F24" s="65"/>
    </row>
    <row r="25" spans="1:12" ht="10.5" customHeight="1">
      <c r="A25" s="1354" t="s">
        <v>275</v>
      </c>
      <c r="B25" s="1354"/>
      <c r="C25" s="1354"/>
      <c r="D25" s="1354"/>
      <c r="E25" s="1354"/>
      <c r="F25" s="1"/>
    </row>
    <row r="26" spans="1:12" ht="16.5">
      <c r="A26" s="1"/>
      <c r="B26" s="1"/>
      <c r="C26" s="1"/>
      <c r="D26" s="1"/>
      <c r="E26" s="1"/>
      <c r="F26" s="1"/>
    </row>
    <row r="27" spans="1:12" ht="16.5">
      <c r="A27" s="1"/>
      <c r="B27" s="1"/>
      <c r="C27" s="1"/>
      <c r="D27" s="1"/>
      <c r="E27" s="1"/>
      <c r="F27" s="1"/>
      <c r="G27">
        <v>2021</v>
      </c>
      <c r="H27">
        <v>2022</v>
      </c>
    </row>
    <row r="28" spans="1:12" ht="16.5">
      <c r="A28" s="1"/>
      <c r="B28" s="1"/>
      <c r="C28" s="1"/>
      <c r="D28" s="1"/>
      <c r="E28" s="1"/>
      <c r="F28" s="1"/>
      <c r="G28">
        <v>491704</v>
      </c>
      <c r="H28">
        <v>469530</v>
      </c>
    </row>
    <row r="29" spans="1:12" ht="16.5">
      <c r="A29" s="1"/>
      <c r="B29" s="1"/>
      <c r="C29" s="1"/>
      <c r="D29" s="1"/>
      <c r="E29" s="1"/>
      <c r="F29" s="1"/>
      <c r="G29">
        <v>509864</v>
      </c>
      <c r="H29">
        <v>516448</v>
      </c>
    </row>
    <row r="30" spans="1:12" ht="16.5">
      <c r="A30" s="1"/>
      <c r="B30" s="1"/>
      <c r="C30" s="1"/>
      <c r="D30" s="1"/>
      <c r="E30" s="1"/>
      <c r="F30" s="1"/>
      <c r="G30">
        <v>442523</v>
      </c>
      <c r="H30">
        <v>466935</v>
      </c>
    </row>
    <row r="31" spans="1:12" ht="16.5">
      <c r="A31" s="1"/>
      <c r="B31" s="1"/>
      <c r="C31" s="1"/>
      <c r="D31" s="1"/>
      <c r="E31" s="1"/>
      <c r="F31" s="1"/>
      <c r="G31">
        <v>380260</v>
      </c>
      <c r="H31">
        <v>388897</v>
      </c>
    </row>
    <row r="32" spans="1:12" ht="16.5">
      <c r="A32" s="1"/>
      <c r="B32" s="1"/>
      <c r="C32" s="1"/>
      <c r="D32" s="1"/>
      <c r="E32" s="1"/>
      <c r="F32" s="1"/>
      <c r="G32">
        <v>420816</v>
      </c>
      <c r="H32">
        <v>406289</v>
      </c>
    </row>
    <row r="33" spans="1:10" ht="16.5">
      <c r="A33" s="1"/>
      <c r="B33" s="1"/>
      <c r="C33" s="1"/>
      <c r="D33" s="1"/>
      <c r="E33" s="1"/>
      <c r="F33" s="1"/>
      <c r="G33">
        <v>383551</v>
      </c>
      <c r="H33">
        <v>406484</v>
      </c>
    </row>
    <row r="34" spans="1:10" ht="16.5">
      <c r="A34" s="1"/>
      <c r="B34" s="1"/>
      <c r="C34" s="1"/>
      <c r="D34" s="1"/>
      <c r="E34" s="1"/>
      <c r="F34" s="1"/>
      <c r="G34">
        <v>358675</v>
      </c>
      <c r="H34">
        <v>366198</v>
      </c>
    </row>
    <row r="35" spans="1:10" ht="16.5">
      <c r="A35" s="1"/>
      <c r="B35" s="1"/>
      <c r="C35" s="1"/>
      <c r="D35" s="1"/>
      <c r="E35" s="1"/>
      <c r="F35" s="1"/>
      <c r="G35">
        <v>295119</v>
      </c>
      <c r="H35">
        <v>319366</v>
      </c>
    </row>
    <row r="36" spans="1:10" ht="16.5">
      <c r="A36" s="1"/>
      <c r="B36" s="1"/>
      <c r="C36" s="1"/>
      <c r="D36" s="1"/>
      <c r="E36" s="1"/>
      <c r="F36" s="1"/>
      <c r="G36">
        <v>267534</v>
      </c>
      <c r="H36">
        <v>275239</v>
      </c>
    </row>
    <row r="37" spans="1:10" ht="16.5">
      <c r="A37" s="1"/>
      <c r="B37" s="1"/>
      <c r="C37" s="1"/>
      <c r="D37" s="1"/>
      <c r="E37" s="1"/>
      <c r="F37" s="1"/>
      <c r="G37">
        <v>224451</v>
      </c>
      <c r="H37">
        <v>234561</v>
      </c>
    </row>
    <row r="38" spans="1:10" ht="16.5">
      <c r="A38" s="1"/>
      <c r="B38" s="1"/>
      <c r="C38" s="1"/>
      <c r="D38" s="1"/>
      <c r="E38" s="1"/>
      <c r="F38" s="1"/>
      <c r="G38">
        <v>176761</v>
      </c>
      <c r="H38">
        <v>197350</v>
      </c>
    </row>
    <row r="39" spans="1:10" ht="16.5">
      <c r="A39" s="1"/>
      <c r="B39" s="1"/>
      <c r="C39" s="1"/>
      <c r="D39" s="1"/>
      <c r="E39" s="1"/>
      <c r="F39" s="1"/>
      <c r="G39">
        <v>94484</v>
      </c>
      <c r="H39">
        <v>125074</v>
      </c>
    </row>
    <row r="40" spans="1:10" ht="16.5">
      <c r="A40" s="1"/>
      <c r="B40" s="1"/>
      <c r="C40" s="1"/>
      <c r="D40" s="1"/>
      <c r="E40" s="1"/>
      <c r="F40" s="1"/>
      <c r="G40">
        <v>125606</v>
      </c>
      <c r="H40">
        <v>145841</v>
      </c>
    </row>
    <row r="41" spans="1:10" ht="16.5">
      <c r="A41" s="1"/>
      <c r="B41" s="1"/>
      <c r="C41" s="1"/>
      <c r="D41" s="1"/>
      <c r="E41" s="1"/>
      <c r="F41" s="1"/>
    </row>
    <row r="42" spans="1:10" ht="16.5">
      <c r="A42" s="1"/>
      <c r="B42" s="1"/>
      <c r="C42" s="1"/>
      <c r="D42" s="1"/>
      <c r="E42" s="1"/>
      <c r="F42" s="1"/>
    </row>
    <row r="43" spans="1:10" ht="16.5">
      <c r="A43" s="1"/>
      <c r="B43" s="1"/>
      <c r="C43" s="1"/>
      <c r="D43" s="1"/>
      <c r="E43" s="1"/>
      <c r="F43" s="1"/>
    </row>
    <row r="44" spans="1:10" ht="16.5">
      <c r="A44" s="1"/>
      <c r="B44" s="1"/>
      <c r="C44" s="1"/>
      <c r="D44" s="1"/>
      <c r="E44" s="1"/>
      <c r="F44" s="1"/>
    </row>
    <row r="45" spans="1:10" ht="16.5">
      <c r="A45" s="1"/>
      <c r="B45" s="1"/>
      <c r="C45" s="1"/>
      <c r="D45" s="1"/>
      <c r="E45" s="1"/>
      <c r="F45" s="1"/>
      <c r="G45" s="1361" t="s">
        <v>279</v>
      </c>
      <c r="H45" s="1364" t="s">
        <v>1</v>
      </c>
      <c r="I45" s="907"/>
      <c r="J45" s="1361" t="s">
        <v>280</v>
      </c>
    </row>
    <row r="46" spans="1:10" ht="16.5">
      <c r="A46" s="1"/>
      <c r="B46" s="1"/>
      <c r="C46" s="1"/>
      <c r="D46" s="1"/>
      <c r="E46" s="1"/>
      <c r="F46" s="1"/>
      <c r="G46" s="1362"/>
      <c r="H46" s="1364"/>
      <c r="I46" s="1361" t="s">
        <v>281</v>
      </c>
      <c r="J46" s="1362"/>
    </row>
    <row r="47" spans="1:10" ht="16.5">
      <c r="A47" s="1"/>
      <c r="B47" s="1"/>
      <c r="C47" s="1"/>
      <c r="D47" s="1"/>
      <c r="E47" s="1"/>
      <c r="F47" s="1"/>
      <c r="G47" s="1363"/>
      <c r="H47" s="1364"/>
      <c r="I47" s="1363"/>
      <c r="J47" s="1363"/>
    </row>
    <row r="48" spans="1:10" ht="16.5">
      <c r="A48" s="1"/>
      <c r="B48" s="1"/>
      <c r="C48" s="1"/>
      <c r="D48" s="1"/>
      <c r="E48" s="1"/>
      <c r="F48" s="1"/>
      <c r="G48" s="902">
        <v>1</v>
      </c>
      <c r="H48" s="903">
        <v>2</v>
      </c>
      <c r="I48" s="908">
        <v>18</v>
      </c>
      <c r="J48" s="908">
        <v>19</v>
      </c>
    </row>
    <row r="49" spans="1:10" ht="16.5">
      <c r="A49" s="1"/>
      <c r="B49" s="1"/>
      <c r="C49" s="1"/>
      <c r="D49" s="1"/>
      <c r="E49" s="1"/>
      <c r="F49" s="1"/>
      <c r="G49" s="904" t="s">
        <v>282</v>
      </c>
      <c r="H49" s="348" t="s">
        <v>6</v>
      </c>
      <c r="I49" s="354">
        <v>13108</v>
      </c>
      <c r="J49" s="909">
        <f t="shared" ref="J49:J67" si="2">SUM(I49:I49)</f>
        <v>13108</v>
      </c>
    </row>
    <row r="50" spans="1:10" ht="16.5">
      <c r="A50" s="1"/>
      <c r="B50" s="1"/>
      <c r="C50" s="1"/>
      <c r="D50" s="1"/>
      <c r="E50" s="1"/>
      <c r="F50" s="1"/>
      <c r="G50" s="905" t="s">
        <v>283</v>
      </c>
      <c r="H50" s="350" t="s">
        <v>7</v>
      </c>
      <c r="I50" s="351">
        <v>9467</v>
      </c>
      <c r="J50" s="910">
        <f t="shared" si="2"/>
        <v>9467</v>
      </c>
    </row>
    <row r="51" spans="1:10" ht="16.5">
      <c r="A51" s="1"/>
      <c r="B51" s="1"/>
      <c r="C51" s="1"/>
      <c r="D51" s="1"/>
      <c r="E51" s="1"/>
      <c r="F51" s="1"/>
      <c r="G51" s="906" t="s">
        <v>284</v>
      </c>
      <c r="H51" s="352" t="s">
        <v>8</v>
      </c>
      <c r="I51" s="353">
        <v>4801</v>
      </c>
      <c r="J51" s="911">
        <f t="shared" si="2"/>
        <v>4801</v>
      </c>
    </row>
    <row r="52" spans="1:10" ht="16.5">
      <c r="A52" s="1"/>
      <c r="B52" s="1"/>
      <c r="C52" s="1"/>
      <c r="D52" s="1"/>
      <c r="E52" s="1"/>
      <c r="F52" s="1"/>
      <c r="G52" s="905" t="s">
        <v>285</v>
      </c>
      <c r="H52" s="350" t="s">
        <v>9</v>
      </c>
      <c r="I52" s="351">
        <v>13664</v>
      </c>
      <c r="J52" s="910">
        <f t="shared" si="2"/>
        <v>13664</v>
      </c>
    </row>
    <row r="53" spans="1:10" ht="16.5">
      <c r="A53" s="1"/>
      <c r="B53" s="1"/>
      <c r="C53" s="1"/>
      <c r="D53" s="1"/>
      <c r="E53" s="1"/>
      <c r="F53" s="1"/>
      <c r="G53" s="906" t="s">
        <v>286</v>
      </c>
      <c r="H53" s="352" t="s">
        <v>10</v>
      </c>
      <c r="I53" s="353">
        <v>15849</v>
      </c>
      <c r="J53" s="911">
        <f t="shared" si="2"/>
        <v>15849</v>
      </c>
    </row>
    <row r="54" spans="1:10" ht="16.5">
      <c r="A54" s="1"/>
      <c r="B54" s="1"/>
      <c r="C54" s="1"/>
      <c r="D54" s="1"/>
      <c r="E54" s="1"/>
      <c r="F54" s="1"/>
      <c r="G54" s="905" t="s">
        <v>287</v>
      </c>
      <c r="H54" s="350" t="s">
        <v>11</v>
      </c>
      <c r="I54" s="351">
        <v>21034</v>
      </c>
      <c r="J54" s="910">
        <f t="shared" si="2"/>
        <v>21034</v>
      </c>
    </row>
    <row r="55" spans="1:10" ht="16.5">
      <c r="A55" s="1"/>
      <c r="B55" s="1"/>
      <c r="C55" s="1"/>
      <c r="D55" s="1"/>
      <c r="E55" s="1"/>
      <c r="F55" s="1"/>
      <c r="G55" s="906" t="s">
        <v>288</v>
      </c>
      <c r="H55" s="352" t="s">
        <v>12</v>
      </c>
      <c r="I55" s="353">
        <v>13630</v>
      </c>
      <c r="J55" s="911">
        <f t="shared" si="2"/>
        <v>13630</v>
      </c>
    </row>
    <row r="56" spans="1:10" ht="16.5">
      <c r="A56" s="1"/>
      <c r="B56" s="1"/>
      <c r="C56" s="1"/>
      <c r="D56" s="1"/>
      <c r="E56" s="1"/>
      <c r="F56" s="1"/>
      <c r="G56" s="905" t="s">
        <v>289</v>
      </c>
      <c r="H56" s="350" t="s">
        <v>13</v>
      </c>
      <c r="I56" s="351">
        <v>6622</v>
      </c>
      <c r="J56" s="910">
        <f t="shared" si="2"/>
        <v>6622</v>
      </c>
    </row>
    <row r="57" spans="1:10" ht="16.5">
      <c r="A57" s="1"/>
      <c r="B57" s="1"/>
      <c r="C57" s="1"/>
      <c r="D57" s="1"/>
      <c r="E57" s="1"/>
      <c r="F57" s="1"/>
      <c r="G57" s="906" t="s">
        <v>290</v>
      </c>
      <c r="H57" s="352" t="s">
        <v>14</v>
      </c>
      <c r="I57" s="353">
        <v>1383</v>
      </c>
      <c r="J57" s="911">
        <f t="shared" si="2"/>
        <v>1383</v>
      </c>
    </row>
    <row r="58" spans="1:10" ht="16.5">
      <c r="A58" s="1"/>
      <c r="B58" s="1"/>
      <c r="C58" s="1"/>
      <c r="D58" s="1"/>
      <c r="E58" s="1"/>
      <c r="F58" s="1"/>
      <c r="G58" s="905" t="s">
        <v>291</v>
      </c>
      <c r="H58" s="350" t="s">
        <v>15</v>
      </c>
      <c r="I58" s="351">
        <v>4258</v>
      </c>
      <c r="J58" s="910">
        <f t="shared" si="2"/>
        <v>4258</v>
      </c>
    </row>
    <row r="59" spans="1:10" ht="16.5">
      <c r="A59" s="1"/>
      <c r="B59" s="1"/>
      <c r="C59" s="1"/>
      <c r="D59" s="1"/>
      <c r="E59" s="1"/>
      <c r="F59" s="1"/>
      <c r="G59" s="906" t="s">
        <v>292</v>
      </c>
      <c r="H59" s="352" t="s">
        <v>16</v>
      </c>
      <c r="I59" s="353">
        <v>3556</v>
      </c>
      <c r="J59" s="911">
        <f t="shared" si="2"/>
        <v>3556</v>
      </c>
    </row>
    <row r="60" spans="1:10" ht="16.5">
      <c r="A60" s="1"/>
      <c r="B60" s="1"/>
      <c r="C60" s="1"/>
      <c r="D60" s="1"/>
      <c r="E60" s="1"/>
      <c r="F60" s="1"/>
      <c r="G60" s="905" t="s">
        <v>293</v>
      </c>
      <c r="H60" s="350" t="s">
        <v>17</v>
      </c>
      <c r="I60" s="351">
        <v>6205</v>
      </c>
      <c r="J60" s="910">
        <f t="shared" si="2"/>
        <v>6205</v>
      </c>
    </row>
    <row r="61" spans="1:10" ht="16.5">
      <c r="A61" s="1"/>
      <c r="B61" s="1"/>
      <c r="C61" s="1"/>
      <c r="D61" s="1"/>
      <c r="E61" s="1"/>
      <c r="F61" s="1"/>
      <c r="G61" s="906" t="s">
        <v>294</v>
      </c>
      <c r="H61" s="352" t="s">
        <v>18</v>
      </c>
      <c r="I61" s="353">
        <v>19448</v>
      </c>
      <c r="J61" s="911">
        <f t="shared" si="2"/>
        <v>19448</v>
      </c>
    </row>
    <row r="62" spans="1:10" ht="16.5">
      <c r="A62" s="1"/>
      <c r="B62" s="1"/>
      <c r="C62" s="1"/>
      <c r="D62" s="1"/>
      <c r="E62" s="1"/>
      <c r="F62" s="1"/>
      <c r="G62" s="905" t="s">
        <v>295</v>
      </c>
      <c r="H62" s="350" t="s">
        <v>19</v>
      </c>
      <c r="I62" s="351">
        <v>1215</v>
      </c>
      <c r="J62" s="910">
        <f t="shared" si="2"/>
        <v>1215</v>
      </c>
    </row>
    <row r="63" spans="1:10" ht="16.5">
      <c r="A63" s="1"/>
      <c r="B63" s="1"/>
      <c r="C63" s="1"/>
      <c r="D63" s="1"/>
      <c r="E63" s="1"/>
      <c r="F63" s="1"/>
      <c r="G63" s="906" t="s">
        <v>296</v>
      </c>
      <c r="H63" s="352" t="s">
        <v>20</v>
      </c>
      <c r="I63" s="353">
        <v>1804</v>
      </c>
      <c r="J63" s="911">
        <f t="shared" si="2"/>
        <v>1804</v>
      </c>
    </row>
    <row r="64" spans="1:10" ht="16.5">
      <c r="A64" s="1"/>
      <c r="B64" s="1"/>
      <c r="C64" s="1"/>
      <c r="D64" s="1"/>
      <c r="E64" s="1"/>
      <c r="F64" s="1"/>
      <c r="G64" s="905" t="s">
        <v>297</v>
      </c>
      <c r="H64" s="350" t="s">
        <v>21</v>
      </c>
      <c r="I64" s="351">
        <v>1265</v>
      </c>
      <c r="J64" s="910">
        <f t="shared" si="2"/>
        <v>1265</v>
      </c>
    </row>
    <row r="65" spans="1:10" ht="16.5">
      <c r="A65" s="1"/>
      <c r="B65" s="1"/>
      <c r="C65" s="1"/>
      <c r="D65" s="1"/>
      <c r="E65" s="1"/>
      <c r="F65" s="1"/>
      <c r="G65" s="906" t="s">
        <v>298</v>
      </c>
      <c r="H65" s="352" t="s">
        <v>22</v>
      </c>
      <c r="I65" s="353">
        <v>2967</v>
      </c>
      <c r="J65" s="911">
        <f t="shared" si="2"/>
        <v>2967</v>
      </c>
    </row>
    <row r="66" spans="1:10" ht="16.5">
      <c r="A66" s="1"/>
      <c r="B66" s="1"/>
      <c r="C66" s="1"/>
      <c r="D66" s="1"/>
      <c r="E66" s="1"/>
      <c r="F66" s="1"/>
      <c r="G66" s="905" t="s">
        <v>299</v>
      </c>
      <c r="H66" s="350" t="s">
        <v>23</v>
      </c>
      <c r="I66" s="351">
        <v>3028</v>
      </c>
      <c r="J66" s="910">
        <f t="shared" si="2"/>
        <v>3028</v>
      </c>
    </row>
    <row r="67" spans="1:10" ht="16.5">
      <c r="A67" s="1"/>
      <c r="B67" s="1"/>
      <c r="C67" s="1"/>
      <c r="D67" s="1"/>
      <c r="E67" s="1"/>
      <c r="F67" s="1"/>
      <c r="G67" s="912" t="s">
        <v>300</v>
      </c>
      <c r="H67" s="356" t="s">
        <v>24</v>
      </c>
      <c r="I67" s="357">
        <v>2537</v>
      </c>
      <c r="J67" s="915">
        <f t="shared" si="2"/>
        <v>2537</v>
      </c>
    </row>
    <row r="68" spans="1:10" ht="16.5">
      <c r="A68" s="1"/>
      <c r="B68" s="1"/>
      <c r="C68" s="1"/>
      <c r="D68" s="1"/>
      <c r="E68" s="1"/>
      <c r="F68" s="1"/>
      <c r="G68" s="913"/>
      <c r="H68" s="914" t="s">
        <v>25</v>
      </c>
      <c r="I68" s="916">
        <f>SUM(I49:I67)</f>
        <v>145841</v>
      </c>
      <c r="J68" s="916">
        <f>SUM(J49:J67)</f>
        <v>145841</v>
      </c>
    </row>
    <row r="69" spans="1:10" ht="16.5">
      <c r="A69" s="1"/>
      <c r="B69" s="1"/>
      <c r="C69" s="1"/>
      <c r="D69" s="1"/>
      <c r="E69" s="1"/>
      <c r="F69" s="1"/>
    </row>
    <row r="70" spans="1:10" ht="16.5">
      <c r="A70" s="1"/>
      <c r="B70" s="1"/>
      <c r="C70" s="1"/>
      <c r="D70" s="1"/>
      <c r="E70" s="1"/>
      <c r="F70" s="1"/>
    </row>
    <row r="71" spans="1:10" ht="16.5">
      <c r="A71" s="1"/>
      <c r="B71" s="1"/>
      <c r="C71" s="1"/>
      <c r="D71" s="1"/>
      <c r="E71" s="1"/>
      <c r="F71" s="1"/>
    </row>
    <row r="72" spans="1:10" ht="16.5">
      <c r="A72" s="1"/>
      <c r="B72" s="1"/>
      <c r="C72" s="1"/>
      <c r="D72" s="1"/>
      <c r="E72" s="1"/>
      <c r="F72" s="1"/>
    </row>
    <row r="73" spans="1:10" ht="16.5">
      <c r="A73" s="1"/>
      <c r="B73" s="1"/>
      <c r="C73" s="1"/>
      <c r="D73" s="1"/>
      <c r="E73" s="1"/>
      <c r="F73" s="1"/>
    </row>
    <row r="74" spans="1:10" ht="16.5">
      <c r="A74" s="1"/>
      <c r="B74" s="1"/>
      <c r="C74" s="1"/>
      <c r="D74" s="1"/>
      <c r="E74" s="1"/>
      <c r="F74" s="1"/>
    </row>
    <row r="75" spans="1:10" ht="16.5">
      <c r="A75" s="1"/>
      <c r="B75" s="1"/>
      <c r="C75" s="1"/>
      <c r="D75" s="1"/>
      <c r="E75" s="1"/>
      <c r="F75" s="1"/>
    </row>
    <row r="76" spans="1:10" ht="16.5">
      <c r="A76" s="1"/>
      <c r="B76" s="1"/>
      <c r="C76" s="1"/>
      <c r="D76" s="1"/>
      <c r="E76" s="1"/>
      <c r="F76" s="1"/>
    </row>
    <row r="77" spans="1:10" ht="16.5">
      <c r="A77" s="1"/>
      <c r="B77" s="1"/>
      <c r="C77" s="1"/>
      <c r="D77" s="1"/>
      <c r="E77" s="1"/>
      <c r="F77" s="1"/>
    </row>
    <row r="78" spans="1:10" ht="16.5">
      <c r="A78" s="1"/>
      <c r="B78" s="1"/>
      <c r="C78" s="1"/>
      <c r="D78" s="1"/>
      <c r="E78" s="1"/>
      <c r="F78" s="1"/>
    </row>
    <row r="79" spans="1:10" ht="16.5">
      <c r="A79" s="1"/>
      <c r="B79" s="1"/>
      <c r="C79" s="1"/>
      <c r="D79" s="1"/>
      <c r="E79" s="1"/>
      <c r="F79" s="1"/>
    </row>
    <row r="80" spans="1:10" ht="16.5">
      <c r="A80" s="1"/>
      <c r="B80" s="1"/>
      <c r="C80" s="1"/>
      <c r="D80" s="1"/>
      <c r="E80" s="1"/>
      <c r="F80" s="1"/>
    </row>
    <row r="81" spans="1:6" ht="16.5">
      <c r="A81" s="1"/>
      <c r="B81" s="1"/>
      <c r="C81" s="1"/>
      <c r="D81" s="1"/>
      <c r="E81" s="1"/>
      <c r="F81" s="1"/>
    </row>
    <row r="82" spans="1:6" ht="16.5">
      <c r="A82" s="1"/>
      <c r="B82" s="1"/>
      <c r="C82" s="1"/>
      <c r="D82" s="1"/>
      <c r="E82" s="1"/>
      <c r="F82" s="1"/>
    </row>
    <row r="83" spans="1:6" ht="16.5">
      <c r="A83" s="1"/>
      <c r="B83" s="1"/>
      <c r="C83" s="1"/>
      <c r="D83" s="1"/>
      <c r="E83" s="1"/>
      <c r="F83" s="1"/>
    </row>
    <row r="84" spans="1:6" ht="16.5">
      <c r="A84" s="1"/>
      <c r="B84" s="1"/>
      <c r="C84" s="1"/>
      <c r="D84" s="1"/>
      <c r="E84" s="1"/>
      <c r="F84" s="1"/>
    </row>
    <row r="85" spans="1:6" ht="16.5">
      <c r="A85" s="1"/>
      <c r="B85" s="1"/>
      <c r="C85" s="1"/>
      <c r="D85" s="1"/>
      <c r="E85" s="1"/>
      <c r="F85" s="1"/>
    </row>
    <row r="86" spans="1:6" ht="16.5">
      <c r="A86" s="1"/>
      <c r="B86" s="1"/>
      <c r="C86" s="1"/>
      <c r="D86" s="1"/>
      <c r="E86" s="1"/>
      <c r="F86" s="1"/>
    </row>
    <row r="87" spans="1:6" ht="16.5">
      <c r="A87" s="1"/>
      <c r="B87" s="1"/>
      <c r="C87" s="1"/>
      <c r="D87" s="1"/>
      <c r="E87" s="1"/>
      <c r="F87" s="1"/>
    </row>
    <row r="88" spans="1:6" ht="16.5">
      <c r="A88" s="1"/>
      <c r="B88" s="1"/>
      <c r="C88" s="1"/>
      <c r="D88" s="1"/>
      <c r="E88" s="1"/>
      <c r="F88" s="1"/>
    </row>
    <row r="89" spans="1:6" ht="16.5">
      <c r="A89" s="1"/>
      <c r="B89" s="1"/>
      <c r="C89" s="1"/>
      <c r="D89" s="1"/>
      <c r="E89" s="1"/>
      <c r="F89" s="1"/>
    </row>
    <row r="90" spans="1:6" ht="16.5">
      <c r="A90" s="1"/>
      <c r="B90" s="1"/>
      <c r="C90" s="1"/>
      <c r="D90" s="1"/>
      <c r="E90" s="1"/>
      <c r="F90" s="1"/>
    </row>
    <row r="91" spans="1:6" ht="16.5">
      <c r="A91" s="1"/>
      <c r="B91" s="1"/>
      <c r="C91" s="1"/>
      <c r="D91" s="1"/>
      <c r="E91" s="1"/>
      <c r="F91" s="1"/>
    </row>
    <row r="92" spans="1:6" ht="16.5">
      <c r="A92" s="1"/>
      <c r="B92" s="1"/>
      <c r="C92" s="1"/>
      <c r="D92" s="1"/>
      <c r="E92" s="1"/>
      <c r="F92" s="1"/>
    </row>
    <row r="93" spans="1:6" ht="16.5">
      <c r="A93" s="1"/>
      <c r="B93" s="1"/>
      <c r="C93" s="1"/>
      <c r="D93" s="1"/>
      <c r="E93" s="1"/>
      <c r="F93" s="1"/>
    </row>
    <row r="94" spans="1:6" ht="16.5">
      <c r="A94" s="1"/>
      <c r="B94" s="1"/>
      <c r="C94" s="1"/>
      <c r="D94" s="1"/>
      <c r="E94" s="1"/>
      <c r="F94" s="1"/>
    </row>
    <row r="95" spans="1:6" ht="16.5">
      <c r="A95" s="1"/>
      <c r="B95" s="1"/>
      <c r="C95" s="1"/>
      <c r="D95" s="1"/>
      <c r="E95" s="1"/>
      <c r="F95" s="1"/>
    </row>
    <row r="96" spans="1:6" ht="16.5">
      <c r="A96" s="1"/>
      <c r="B96" s="1"/>
      <c r="C96" s="1"/>
      <c r="D96" s="1"/>
      <c r="E96" s="1"/>
      <c r="F96" s="1"/>
    </row>
    <row r="97" spans="1:6" ht="16.5">
      <c r="A97" s="1"/>
      <c r="B97" s="1"/>
      <c r="C97" s="1"/>
      <c r="D97" s="1"/>
      <c r="E97" s="1"/>
      <c r="F97" s="1"/>
    </row>
    <row r="98" spans="1:6" ht="16.5">
      <c r="A98" s="1"/>
      <c r="B98" s="1"/>
      <c r="C98" s="1"/>
      <c r="D98" s="1"/>
      <c r="E98" s="1"/>
      <c r="F98" s="1"/>
    </row>
    <row r="99" spans="1:6" ht="16.5">
      <c r="A99" s="1"/>
      <c r="B99" s="1"/>
      <c r="C99" s="1"/>
      <c r="D99" s="1"/>
      <c r="E99" s="1"/>
      <c r="F99" s="1"/>
    </row>
    <row r="100" spans="1:6" ht="16.5">
      <c r="A100" s="1"/>
      <c r="B100" s="1"/>
      <c r="C100" s="1"/>
      <c r="D100" s="1"/>
      <c r="E100" s="1"/>
      <c r="F100" s="1"/>
    </row>
    <row r="101" spans="1:6" ht="16.5">
      <c r="A101" s="1"/>
      <c r="B101" s="1"/>
      <c r="C101" s="1"/>
      <c r="D101" s="1"/>
      <c r="E101" s="1"/>
      <c r="F101" s="1"/>
    </row>
    <row r="102" spans="1:6" ht="16.5">
      <c r="A102" s="1"/>
      <c r="B102" s="1"/>
      <c r="C102" s="1"/>
      <c r="D102" s="1"/>
      <c r="E102" s="1"/>
      <c r="F102" s="1"/>
    </row>
    <row r="103" spans="1:6" ht="16.5">
      <c r="A103" s="1"/>
      <c r="B103" s="1"/>
      <c r="C103" s="1"/>
      <c r="D103" s="1"/>
      <c r="E103" s="1"/>
      <c r="F103" s="1"/>
    </row>
    <row r="104" spans="1:6" ht="16.5">
      <c r="A104" s="1"/>
      <c r="B104" s="1"/>
      <c r="C104" s="1"/>
      <c r="D104" s="1"/>
      <c r="E104" s="1"/>
      <c r="F104" s="1"/>
    </row>
    <row r="105" spans="1:6" ht="16.5">
      <c r="A105" s="1"/>
      <c r="B105" s="1"/>
      <c r="C105" s="1"/>
      <c r="D105" s="1"/>
      <c r="E105" s="1"/>
      <c r="F105" s="1"/>
    </row>
    <row r="106" spans="1:6" ht="16.5">
      <c r="A106" s="1"/>
      <c r="B106" s="1"/>
      <c r="C106" s="1"/>
      <c r="D106" s="1"/>
      <c r="E106" s="1"/>
      <c r="F106" s="1"/>
    </row>
    <row r="107" spans="1:6" ht="16.5">
      <c r="A107" s="1"/>
      <c r="B107" s="1"/>
      <c r="C107" s="1"/>
      <c r="D107" s="1"/>
      <c r="E107" s="1"/>
      <c r="F107" s="1"/>
    </row>
    <row r="108" spans="1:6" ht="16.5">
      <c r="A108" s="1"/>
      <c r="B108" s="1"/>
      <c r="C108" s="1"/>
      <c r="D108" s="1"/>
      <c r="E108" s="1"/>
      <c r="F108" s="1"/>
    </row>
    <row r="109" spans="1:6" ht="16.5">
      <c r="A109" s="1"/>
      <c r="B109" s="1"/>
      <c r="C109" s="1"/>
      <c r="D109" s="1"/>
      <c r="E109" s="1"/>
      <c r="F109" s="1"/>
    </row>
    <row r="110" spans="1:6" ht="16.5">
      <c r="A110" s="1"/>
      <c r="B110" s="1"/>
      <c r="C110" s="1"/>
      <c r="D110" s="1"/>
      <c r="E110" s="1"/>
      <c r="F110" s="1"/>
    </row>
    <row r="111" spans="1:6" ht="16.5">
      <c r="A111" s="1"/>
      <c r="B111" s="1"/>
      <c r="C111" s="1"/>
      <c r="D111" s="1"/>
      <c r="E111" s="1"/>
      <c r="F111" s="1"/>
    </row>
    <row r="112" spans="1:6" ht="16.5">
      <c r="A112" s="1"/>
      <c r="B112" s="1"/>
      <c r="C112" s="1"/>
      <c r="D112" s="1"/>
      <c r="E112" s="1"/>
      <c r="F112" s="1"/>
    </row>
    <row r="113" spans="1:6" ht="16.5">
      <c r="A113" s="1"/>
      <c r="B113" s="1"/>
      <c r="C113" s="1"/>
      <c r="D113" s="1"/>
      <c r="E113" s="1"/>
      <c r="F113" s="1"/>
    </row>
    <row r="114" spans="1:6" ht="16.5">
      <c r="A114" s="1"/>
      <c r="B114" s="1"/>
      <c r="C114" s="1"/>
      <c r="D114" s="1"/>
      <c r="E114" s="1"/>
      <c r="F114" s="1"/>
    </row>
    <row r="115" spans="1:6" ht="16.5">
      <c r="A115" s="1"/>
      <c r="B115" s="1"/>
      <c r="C115" s="1"/>
      <c r="D115" s="1"/>
      <c r="E115" s="1"/>
      <c r="F115" s="1"/>
    </row>
    <row r="116" spans="1:6" ht="16.5">
      <c r="A116" s="1"/>
      <c r="B116" s="1"/>
      <c r="C116" s="1"/>
      <c r="D116" s="1"/>
      <c r="E116" s="1"/>
      <c r="F116" s="1"/>
    </row>
    <row r="117" spans="1:6" ht="16.5">
      <c r="A117" s="1"/>
      <c r="B117" s="1"/>
      <c r="C117" s="1"/>
      <c r="D117" s="1"/>
      <c r="E117" s="1"/>
      <c r="F117" s="1"/>
    </row>
    <row r="118" spans="1:6" ht="16.5">
      <c r="A118" s="1"/>
      <c r="B118" s="1"/>
      <c r="C118" s="1"/>
      <c r="D118" s="1"/>
      <c r="E118" s="1"/>
      <c r="F118" s="1"/>
    </row>
    <row r="119" spans="1:6" ht="16.5">
      <c r="A119" s="1"/>
      <c r="B119" s="1"/>
      <c r="C119" s="1"/>
      <c r="D119" s="1"/>
      <c r="E119" s="1"/>
      <c r="F119" s="1"/>
    </row>
    <row r="120" spans="1:6" ht="16.5">
      <c r="A120" s="1"/>
      <c r="B120" s="1"/>
      <c r="C120" s="1"/>
      <c r="D120" s="1"/>
      <c r="E120" s="1"/>
      <c r="F120" s="1"/>
    </row>
    <row r="121" spans="1:6" ht="16.5">
      <c r="A121" s="1"/>
      <c r="B121" s="1"/>
      <c r="C121" s="1"/>
      <c r="D121" s="1"/>
      <c r="E121" s="1"/>
      <c r="F121" s="1"/>
    </row>
    <row r="122" spans="1:6" ht="16.5">
      <c r="A122" s="1"/>
      <c r="B122" s="1"/>
      <c r="C122" s="1"/>
      <c r="D122" s="1"/>
      <c r="E122" s="1"/>
      <c r="F122" s="1"/>
    </row>
    <row r="123" spans="1:6" ht="16.5">
      <c r="A123" s="1"/>
      <c r="B123" s="1"/>
      <c r="C123" s="1"/>
      <c r="D123" s="1"/>
      <c r="E123" s="1"/>
      <c r="F123" s="1"/>
    </row>
    <row r="124" spans="1:6" ht="16.5">
      <c r="A124" s="1"/>
      <c r="B124" s="1"/>
      <c r="C124" s="1"/>
      <c r="D124" s="1"/>
      <c r="E124" s="1"/>
      <c r="F124" s="1"/>
    </row>
    <row r="125" spans="1:6" ht="16.5">
      <c r="A125" s="1"/>
      <c r="B125" s="1"/>
      <c r="C125" s="1"/>
      <c r="D125" s="1"/>
      <c r="E125" s="1"/>
      <c r="F125" s="1"/>
    </row>
    <row r="126" spans="1:6" ht="16.5">
      <c r="A126" s="1"/>
      <c r="B126" s="1"/>
      <c r="C126" s="1"/>
      <c r="D126" s="1"/>
      <c r="E126" s="1"/>
      <c r="F126" s="1"/>
    </row>
    <row r="127" spans="1:6" ht="16.5">
      <c r="A127" s="1"/>
      <c r="B127" s="1"/>
      <c r="C127" s="1"/>
      <c r="D127" s="1"/>
      <c r="E127" s="1"/>
      <c r="F127" s="1"/>
    </row>
    <row r="128" spans="1:6" ht="16.5">
      <c r="A128" s="1"/>
      <c r="B128" s="1"/>
      <c r="C128" s="1"/>
      <c r="D128" s="1"/>
      <c r="E128" s="1"/>
      <c r="F128" s="1"/>
    </row>
    <row r="129" spans="1:6" ht="16.5">
      <c r="A129" s="1"/>
      <c r="B129" s="1"/>
      <c r="C129" s="1"/>
      <c r="D129" s="1"/>
      <c r="E129" s="1"/>
      <c r="F129" s="1"/>
    </row>
    <row r="130" spans="1:6" ht="16.5">
      <c r="A130" s="1"/>
      <c r="B130" s="1"/>
      <c r="C130" s="1"/>
      <c r="D130" s="1"/>
      <c r="E130" s="1"/>
      <c r="F130" s="1"/>
    </row>
    <row r="131" spans="1:6" ht="16.5">
      <c r="A131" s="1"/>
      <c r="B131" s="1"/>
      <c r="C131" s="1"/>
      <c r="D131" s="1"/>
      <c r="E131" s="1"/>
      <c r="F131" s="1"/>
    </row>
    <row r="132" spans="1:6" ht="16.5">
      <c r="A132" s="1"/>
      <c r="B132" s="1"/>
      <c r="C132" s="1"/>
      <c r="D132" s="1"/>
      <c r="E132" s="1"/>
      <c r="F132" s="1"/>
    </row>
    <row r="133" spans="1:6" ht="16.5">
      <c r="A133" s="1"/>
      <c r="B133" s="1"/>
      <c r="C133" s="1"/>
      <c r="D133" s="1"/>
      <c r="E133" s="1"/>
      <c r="F133" s="1"/>
    </row>
    <row r="134" spans="1:6" ht="16.5">
      <c r="A134" s="1"/>
      <c r="B134" s="1"/>
      <c r="C134" s="1"/>
      <c r="D134" s="1"/>
      <c r="E134" s="1"/>
      <c r="F134" s="1"/>
    </row>
    <row r="135" spans="1:6" ht="16.5">
      <c r="A135" s="1"/>
      <c r="B135" s="1"/>
      <c r="C135" s="1"/>
      <c r="D135" s="1"/>
      <c r="E135" s="1"/>
      <c r="F135" s="1"/>
    </row>
    <row r="136" spans="1:6" ht="16.5">
      <c r="A136" s="1"/>
      <c r="B136" s="1"/>
      <c r="C136" s="1"/>
      <c r="D136" s="1"/>
      <c r="E136" s="1"/>
      <c r="F136" s="1"/>
    </row>
    <row r="137" spans="1:6" ht="16.5">
      <c r="A137" s="1"/>
      <c r="B137" s="1"/>
      <c r="C137" s="1"/>
      <c r="D137" s="1"/>
      <c r="E137" s="1"/>
      <c r="F137" s="1"/>
    </row>
    <row r="138" spans="1:6" ht="16.5">
      <c r="A138" s="1"/>
      <c r="B138" s="1"/>
      <c r="C138" s="1"/>
      <c r="D138" s="1"/>
      <c r="E138" s="1"/>
      <c r="F138" s="1"/>
    </row>
    <row r="139" spans="1:6" ht="16.5">
      <c r="A139" s="1"/>
      <c r="B139" s="1"/>
      <c r="C139" s="1"/>
      <c r="D139" s="1"/>
      <c r="E139" s="1"/>
      <c r="F139" s="1"/>
    </row>
    <row r="140" spans="1:6" ht="16.5">
      <c r="A140" s="1"/>
      <c r="B140" s="1"/>
      <c r="C140" s="1"/>
      <c r="D140" s="1"/>
      <c r="E140" s="1"/>
      <c r="F140" s="1"/>
    </row>
    <row r="141" spans="1:6" ht="16.5">
      <c r="A141" s="1"/>
      <c r="B141" s="1"/>
      <c r="C141" s="1"/>
      <c r="D141" s="1"/>
      <c r="E141" s="1"/>
      <c r="F141" s="1"/>
    </row>
    <row r="142" spans="1:6" ht="16.5">
      <c r="A142" s="1"/>
      <c r="B142" s="1"/>
      <c r="C142" s="1"/>
      <c r="D142" s="1"/>
      <c r="E142" s="1"/>
      <c r="F142" s="1"/>
    </row>
    <row r="143" spans="1:6" ht="16.5">
      <c r="A143" s="1"/>
      <c r="B143" s="1"/>
      <c r="C143" s="1"/>
      <c r="D143" s="1"/>
      <c r="E143" s="1"/>
      <c r="F143" s="1"/>
    </row>
    <row r="144" spans="1:6" ht="16.5">
      <c r="A144" s="1"/>
      <c r="B144" s="1"/>
      <c r="C144" s="1"/>
      <c r="D144" s="1"/>
      <c r="E144" s="1"/>
      <c r="F144" s="1"/>
    </row>
    <row r="145" spans="1:6" ht="16.5">
      <c r="A145" s="1"/>
      <c r="B145" s="1"/>
      <c r="C145" s="1"/>
      <c r="D145" s="1"/>
      <c r="E145" s="1"/>
      <c r="F145" s="1"/>
    </row>
    <row r="146" spans="1:6" ht="16.5">
      <c r="A146" s="1"/>
      <c r="B146" s="1"/>
      <c r="C146" s="1"/>
      <c r="D146" s="1"/>
      <c r="E146" s="1"/>
      <c r="F146" s="1"/>
    </row>
    <row r="147" spans="1:6" ht="16.5">
      <c r="A147" s="1"/>
      <c r="B147" s="1"/>
      <c r="C147" s="1"/>
      <c r="D147" s="1"/>
      <c r="E147" s="1"/>
      <c r="F147" s="1"/>
    </row>
    <row r="148" spans="1:6" ht="16.5">
      <c r="A148" s="1"/>
      <c r="B148" s="1"/>
      <c r="C148" s="1"/>
      <c r="D148" s="1"/>
      <c r="E148" s="1"/>
      <c r="F148" s="1"/>
    </row>
    <row r="149" spans="1:6" ht="16.5">
      <c r="A149" s="1"/>
      <c r="B149" s="1"/>
      <c r="C149" s="1"/>
      <c r="D149" s="1"/>
      <c r="E149" s="1"/>
      <c r="F149" s="1"/>
    </row>
    <row r="150" spans="1:6" ht="16.5">
      <c r="A150" s="1"/>
      <c r="B150" s="1"/>
      <c r="C150" s="1"/>
      <c r="D150" s="1"/>
      <c r="E150" s="1"/>
      <c r="F150" s="1"/>
    </row>
    <row r="151" spans="1:6" ht="16.5">
      <c r="A151" s="1"/>
      <c r="B151" s="1"/>
      <c r="C151" s="1"/>
      <c r="D151" s="1"/>
      <c r="E151" s="1"/>
      <c r="F151" s="1"/>
    </row>
    <row r="152" spans="1:6" ht="16.5">
      <c r="A152" s="1"/>
      <c r="B152" s="1"/>
      <c r="C152" s="1"/>
      <c r="D152" s="1"/>
      <c r="E152" s="1"/>
      <c r="F152" s="1"/>
    </row>
    <row r="153" spans="1:6" ht="16.5">
      <c r="A153" s="1"/>
      <c r="B153" s="1"/>
      <c r="C153" s="1"/>
      <c r="D153" s="1"/>
      <c r="E153" s="1"/>
      <c r="F153" s="1"/>
    </row>
    <row r="154" spans="1:6" ht="16.5">
      <c r="A154" s="1"/>
      <c r="B154" s="1"/>
      <c r="C154" s="1"/>
      <c r="D154" s="1"/>
      <c r="E154" s="1"/>
      <c r="F154" s="1"/>
    </row>
    <row r="155" spans="1:6" ht="16.5">
      <c r="A155" s="1"/>
      <c r="B155" s="1"/>
      <c r="C155" s="1"/>
      <c r="D155" s="1"/>
      <c r="E155" s="1"/>
      <c r="F155" s="1"/>
    </row>
    <row r="156" spans="1:6" ht="16.5">
      <c r="A156" s="1"/>
      <c r="B156" s="1"/>
      <c r="C156" s="1"/>
      <c r="D156" s="1"/>
      <c r="E156" s="1"/>
      <c r="F156" s="1"/>
    </row>
    <row r="157" spans="1:6" ht="16.5">
      <c r="A157" s="1"/>
      <c r="B157" s="1"/>
      <c r="C157" s="1"/>
      <c r="D157" s="1"/>
      <c r="E157" s="1"/>
      <c r="F157" s="1"/>
    </row>
    <row r="158" spans="1:6" ht="16.5">
      <c r="A158" s="1"/>
      <c r="B158" s="1"/>
      <c r="C158" s="1"/>
      <c r="D158" s="1"/>
      <c r="E158" s="1"/>
      <c r="F158" s="1"/>
    </row>
    <row r="159" spans="1:6" ht="16.5">
      <c r="A159" s="1"/>
      <c r="B159" s="1"/>
      <c r="C159" s="1"/>
      <c r="D159" s="1"/>
      <c r="E159" s="1"/>
      <c r="F159" s="1"/>
    </row>
    <row r="160" spans="1:6" ht="16.5">
      <c r="A160" s="1"/>
      <c r="B160" s="1"/>
      <c r="C160" s="1"/>
      <c r="D160" s="1"/>
      <c r="E160" s="1"/>
      <c r="F160" s="1"/>
    </row>
    <row r="161" spans="1:6" ht="16.5">
      <c r="A161" s="1"/>
      <c r="B161" s="1"/>
      <c r="C161" s="1"/>
      <c r="D161" s="1"/>
      <c r="E161" s="1"/>
      <c r="F161" s="1"/>
    </row>
    <row r="162" spans="1:6" ht="16.5">
      <c r="A162" s="1"/>
      <c r="B162" s="1"/>
      <c r="C162" s="1"/>
      <c r="D162" s="1"/>
      <c r="E162" s="1"/>
      <c r="F162" s="1"/>
    </row>
    <row r="163" spans="1:6" ht="16.5">
      <c r="A163" s="1"/>
      <c r="B163" s="1"/>
      <c r="C163" s="1"/>
      <c r="D163" s="1"/>
      <c r="E163" s="1"/>
      <c r="F163" s="1"/>
    </row>
    <row r="164" spans="1:6" ht="16.5">
      <c r="A164" s="1"/>
      <c r="B164" s="1"/>
      <c r="C164" s="1"/>
      <c r="D164" s="1"/>
      <c r="E164" s="1"/>
      <c r="F164" s="1"/>
    </row>
    <row r="165" spans="1:6" ht="16.5">
      <c r="A165" s="1"/>
      <c r="B165" s="1"/>
      <c r="C165" s="1"/>
      <c r="D165" s="1"/>
      <c r="E165" s="1"/>
      <c r="F165" s="1"/>
    </row>
    <row r="166" spans="1:6" ht="16.5">
      <c r="A166" s="1"/>
      <c r="B166" s="1"/>
      <c r="C166" s="1"/>
      <c r="D166" s="1"/>
      <c r="E166" s="1"/>
      <c r="F166" s="1"/>
    </row>
    <row r="167" spans="1:6" ht="16.5">
      <c r="A167" s="1"/>
      <c r="B167" s="1"/>
      <c r="C167" s="1"/>
      <c r="D167" s="1"/>
      <c r="E167" s="1"/>
      <c r="F167" s="1"/>
    </row>
    <row r="168" spans="1:6" ht="16.5">
      <c r="A168" s="1"/>
      <c r="B168" s="1"/>
      <c r="C168" s="1"/>
      <c r="D168" s="1"/>
      <c r="E168" s="1"/>
      <c r="F168" s="1"/>
    </row>
    <row r="169" spans="1:6" ht="16.5">
      <c r="A169" s="1"/>
      <c r="B169" s="1"/>
      <c r="C169" s="1"/>
      <c r="D169" s="1"/>
      <c r="E169" s="1"/>
      <c r="F169" s="1"/>
    </row>
    <row r="170" spans="1:6" ht="16.5">
      <c r="A170" s="1"/>
      <c r="B170" s="1"/>
      <c r="C170" s="1"/>
      <c r="D170" s="1"/>
      <c r="E170" s="1"/>
      <c r="F170" s="1"/>
    </row>
    <row r="171" spans="1:6" ht="16.5">
      <c r="A171" s="1"/>
      <c r="B171" s="1"/>
      <c r="C171" s="1"/>
      <c r="D171" s="1"/>
      <c r="E171" s="1"/>
      <c r="F171" s="1"/>
    </row>
    <row r="172" spans="1:6" ht="16.5">
      <c r="A172" s="1"/>
      <c r="B172" s="1"/>
      <c r="C172" s="1"/>
      <c r="D172" s="1"/>
      <c r="E172" s="1"/>
      <c r="F172" s="1"/>
    </row>
    <row r="173" spans="1:6" ht="16.5">
      <c r="A173" s="1"/>
      <c r="B173" s="1"/>
      <c r="C173" s="1"/>
      <c r="D173" s="1"/>
      <c r="E173" s="1"/>
      <c r="F173" s="1"/>
    </row>
    <row r="174" spans="1:6" ht="16.5">
      <c r="A174" s="1"/>
      <c r="B174" s="1"/>
      <c r="C174" s="1"/>
      <c r="D174" s="1"/>
      <c r="E174" s="1"/>
      <c r="F174" s="1"/>
    </row>
    <row r="175" spans="1:6" ht="16.5">
      <c r="A175" s="1"/>
      <c r="B175" s="1"/>
      <c r="C175" s="1"/>
      <c r="D175" s="1"/>
      <c r="E175" s="1"/>
      <c r="F175" s="1"/>
    </row>
    <row r="176" spans="1:6" ht="16.5">
      <c r="A176" s="1"/>
      <c r="B176" s="1"/>
      <c r="C176" s="1"/>
      <c r="D176" s="1"/>
      <c r="E176" s="1"/>
      <c r="F176" s="1"/>
    </row>
    <row r="177" spans="1:6" ht="16.5">
      <c r="A177" s="1"/>
      <c r="B177" s="1"/>
      <c r="C177" s="1"/>
      <c r="D177" s="1"/>
      <c r="E177" s="1"/>
      <c r="F177" s="1"/>
    </row>
    <row r="178" spans="1:6" ht="16.5">
      <c r="A178" s="1"/>
      <c r="B178" s="1"/>
      <c r="C178" s="1"/>
      <c r="D178" s="1"/>
      <c r="E178" s="1"/>
      <c r="F178" s="1"/>
    </row>
    <row r="179" spans="1:6" ht="16.5">
      <c r="A179" s="1"/>
      <c r="B179" s="1"/>
      <c r="C179" s="1"/>
      <c r="D179" s="1"/>
      <c r="E179" s="1"/>
      <c r="F179" s="1"/>
    </row>
    <row r="180" spans="1:6" ht="16.5">
      <c r="A180" s="1"/>
      <c r="B180" s="1"/>
      <c r="C180" s="1"/>
      <c r="D180" s="1"/>
      <c r="E180" s="1"/>
      <c r="F180" s="1"/>
    </row>
    <row r="181" spans="1:6" ht="16.5">
      <c r="A181" s="1"/>
      <c r="B181" s="1"/>
      <c r="C181" s="1"/>
      <c r="D181" s="1"/>
      <c r="E181" s="1"/>
      <c r="F181" s="1"/>
    </row>
    <row r="182" spans="1:6" ht="16.5">
      <c r="A182" s="1"/>
      <c r="B182" s="1"/>
      <c r="C182" s="1"/>
      <c r="D182" s="1"/>
      <c r="E182" s="1"/>
      <c r="F182" s="1"/>
    </row>
    <row r="183" spans="1:6" ht="16.5">
      <c r="A183" s="1"/>
      <c r="B183" s="1"/>
      <c r="C183" s="1"/>
      <c r="D183" s="1"/>
      <c r="E183" s="1"/>
      <c r="F183" s="1"/>
    </row>
    <row r="184" spans="1:6" ht="16.5">
      <c r="A184" s="1"/>
      <c r="B184" s="1"/>
      <c r="C184" s="1"/>
      <c r="D184" s="1"/>
      <c r="E184" s="1"/>
      <c r="F184" s="1"/>
    </row>
    <row r="185" spans="1:6" ht="16.5">
      <c r="A185" s="1"/>
      <c r="B185" s="1"/>
      <c r="C185" s="1"/>
      <c r="D185" s="1"/>
      <c r="E185" s="1"/>
      <c r="F185" s="1"/>
    </row>
    <row r="186" spans="1:6" ht="16.5">
      <c r="A186" s="1"/>
      <c r="B186" s="1"/>
      <c r="C186" s="1"/>
      <c r="D186" s="1"/>
      <c r="E186" s="1"/>
      <c r="F186" s="1"/>
    </row>
  </sheetData>
  <mergeCells count="9">
    <mergeCell ref="G45:G47"/>
    <mergeCell ref="H45:H47"/>
    <mergeCell ref="I46:I47"/>
    <mergeCell ref="J45:J47"/>
    <mergeCell ref="C2:D2"/>
    <mergeCell ref="A25:E25"/>
    <mergeCell ref="A2:A3"/>
    <mergeCell ref="B2:B3"/>
    <mergeCell ref="E2:E3"/>
  </mergeCells>
  <pageMargins left="0.70866141732283505" right="0.70866141732283505" top="0.74803149606299202" bottom="0.74803149606299202" header="0.31496062992126" footer="0.31496062992126"/>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70C0"/>
  </sheetPr>
  <dimension ref="A1:F210"/>
  <sheetViews>
    <sheetView workbookViewId="0">
      <selection activeCell="H14" sqref="H14"/>
    </sheetView>
  </sheetViews>
  <sheetFormatPr defaultColWidth="9" defaultRowHeight="15"/>
  <cols>
    <col min="1" max="1" width="3.85546875" customWidth="1"/>
    <col min="2" max="2" width="29.7109375" customWidth="1"/>
    <col min="3" max="3" width="10.85546875" customWidth="1"/>
    <col min="4" max="4" width="10.7109375" customWidth="1"/>
    <col min="5" max="5" width="9.7109375" customWidth="1"/>
    <col min="6" max="6" width="9.85546875" customWidth="1"/>
  </cols>
  <sheetData>
    <row r="1" spans="1:6" ht="16.5">
      <c r="A1" s="27"/>
      <c r="B1" s="27"/>
      <c r="C1" s="27"/>
      <c r="D1" s="27"/>
      <c r="E1" s="27"/>
      <c r="F1" s="1"/>
    </row>
    <row r="2" spans="1:6" ht="15.75" customHeight="1">
      <c r="A2" s="1355" t="s">
        <v>0</v>
      </c>
      <c r="B2" s="1357" t="s">
        <v>1</v>
      </c>
      <c r="C2" s="1352" t="s">
        <v>172</v>
      </c>
      <c r="D2" s="1353"/>
      <c r="E2" s="1359" t="s">
        <v>301</v>
      </c>
      <c r="F2" s="1"/>
    </row>
    <row r="3" spans="1:6" ht="40.5" customHeight="1">
      <c r="A3" s="1356"/>
      <c r="B3" s="1358"/>
      <c r="C3" s="537" t="s">
        <v>273</v>
      </c>
      <c r="D3" s="550" t="s">
        <v>302</v>
      </c>
      <c r="E3" s="1360"/>
      <c r="F3" s="1"/>
    </row>
    <row r="4" spans="1:6" ht="12.75" customHeight="1">
      <c r="A4" s="539">
        <v>1</v>
      </c>
      <c r="B4" s="42" t="s">
        <v>6</v>
      </c>
      <c r="C4" s="198">
        <f>'20. Angka kawin kasar'!C4</f>
        <v>531083.5</v>
      </c>
      <c r="D4" s="68">
        <v>637</v>
      </c>
      <c r="E4" s="551">
        <f>D4/C4*1000</f>
        <v>1.1994347404880801</v>
      </c>
      <c r="F4" s="1"/>
    </row>
    <row r="5" spans="1:6" ht="12.75" customHeight="1">
      <c r="A5" s="541">
        <v>2</v>
      </c>
      <c r="B5" s="47" t="s">
        <v>7</v>
      </c>
      <c r="C5" s="556">
        <f>'20. Angka kawin kasar'!C5</f>
        <v>410749.5</v>
      </c>
      <c r="D5" s="72">
        <v>279</v>
      </c>
      <c r="E5" s="464">
        <f t="shared" ref="E5:E23" si="0">D5/C5*1000</f>
        <v>0.679246109855277</v>
      </c>
      <c r="F5" s="1"/>
    </row>
    <row r="6" spans="1:6" ht="12.75" customHeight="1">
      <c r="A6" s="543">
        <v>3</v>
      </c>
      <c r="B6" s="52" t="s">
        <v>8</v>
      </c>
      <c r="C6" s="198">
        <f>'20. Angka kawin kasar'!C6</f>
        <v>245832.5</v>
      </c>
      <c r="D6" s="75">
        <v>236</v>
      </c>
      <c r="E6" s="551">
        <f t="shared" si="0"/>
        <v>0.96000325424832</v>
      </c>
      <c r="F6" s="1"/>
    </row>
    <row r="7" spans="1:6" ht="12.75" customHeight="1">
      <c r="A7" s="541">
        <v>4</v>
      </c>
      <c r="B7" s="47" t="s">
        <v>9</v>
      </c>
      <c r="C7" s="556">
        <f>'20. Angka kawin kasar'!C7</f>
        <v>381701</v>
      </c>
      <c r="D7" s="72">
        <v>754</v>
      </c>
      <c r="E7" s="464">
        <f t="shared" si="0"/>
        <v>1.9753681546550801</v>
      </c>
      <c r="F7" s="1"/>
    </row>
    <row r="8" spans="1:6" ht="12.75" customHeight="1">
      <c r="A8" s="543">
        <v>5</v>
      </c>
      <c r="B8" s="52" t="s">
        <v>10</v>
      </c>
      <c r="C8" s="198">
        <f>'20. Angka kawin kasar'!C8</f>
        <v>456764</v>
      </c>
      <c r="D8" s="75">
        <v>751</v>
      </c>
      <c r="E8" s="551">
        <f t="shared" si="0"/>
        <v>1.6441751101225099</v>
      </c>
      <c r="F8" s="1"/>
    </row>
    <row r="9" spans="1:6" ht="12.75" customHeight="1">
      <c r="A9" s="541">
        <v>6</v>
      </c>
      <c r="B9" s="47" t="s">
        <v>11</v>
      </c>
      <c r="C9" s="556">
        <f>'20. Angka kawin kasar'!C9</f>
        <v>531689</v>
      </c>
      <c r="D9" s="72">
        <v>1015</v>
      </c>
      <c r="E9" s="464">
        <f t="shared" si="0"/>
        <v>1.90901071867201</v>
      </c>
      <c r="F9" s="1"/>
    </row>
    <row r="10" spans="1:6" ht="12.75" customHeight="1">
      <c r="A10" s="543">
        <v>7</v>
      </c>
      <c r="B10" s="52" t="s">
        <v>12</v>
      </c>
      <c r="C10" s="198">
        <f>'20. Angka kawin kasar'!C10</f>
        <v>400236</v>
      </c>
      <c r="D10" s="75">
        <v>480</v>
      </c>
      <c r="E10" s="551">
        <f t="shared" si="0"/>
        <v>1.1992924174736901</v>
      </c>
      <c r="F10" s="1"/>
    </row>
    <row r="11" spans="1:6" ht="12.75" customHeight="1">
      <c r="A11" s="541">
        <v>8</v>
      </c>
      <c r="B11" s="47" t="s">
        <v>13</v>
      </c>
      <c r="C11" s="556">
        <f>'20. Angka kawin kasar'!C11</f>
        <v>311520</v>
      </c>
      <c r="D11" s="72">
        <v>302</v>
      </c>
      <c r="E11" s="464">
        <f t="shared" si="0"/>
        <v>0.96944016435541902</v>
      </c>
      <c r="F11" s="1"/>
    </row>
    <row r="12" spans="1:6" ht="12.75" customHeight="1">
      <c r="A12" s="543">
        <v>9</v>
      </c>
      <c r="B12" s="52" t="s">
        <v>14</v>
      </c>
      <c r="C12" s="198">
        <f>'20. Angka kawin kasar'!C12</f>
        <v>96453</v>
      </c>
      <c r="D12" s="75">
        <v>33</v>
      </c>
      <c r="E12" s="551">
        <f t="shared" si="0"/>
        <v>0.34213554788342498</v>
      </c>
      <c r="F12" s="1"/>
    </row>
    <row r="13" spans="1:6" ht="12.75" customHeight="1">
      <c r="A13" s="541">
        <v>10</v>
      </c>
      <c r="B13" s="47" t="s">
        <v>15</v>
      </c>
      <c r="C13" s="556">
        <f>'20. Angka kawin kasar'!C13</f>
        <v>239958</v>
      </c>
      <c r="D13" s="72">
        <v>390</v>
      </c>
      <c r="E13" s="464">
        <f t="shared" si="0"/>
        <v>1.6252844247743401</v>
      </c>
      <c r="F13" s="1"/>
    </row>
    <row r="14" spans="1:6" ht="12.75" customHeight="1">
      <c r="A14" s="543">
        <v>11</v>
      </c>
      <c r="B14" s="52" t="s">
        <v>16</v>
      </c>
      <c r="C14" s="198">
        <f>'20. Angka kawin kasar'!C14</f>
        <v>182049</v>
      </c>
      <c r="D14" s="75">
        <v>413</v>
      </c>
      <c r="E14" s="551">
        <f t="shared" si="0"/>
        <v>2.2686199869266002</v>
      </c>
      <c r="F14" s="1"/>
    </row>
    <row r="15" spans="1:6" ht="12.75" customHeight="1">
      <c r="A15" s="541">
        <v>12</v>
      </c>
      <c r="B15" s="47" t="s">
        <v>17</v>
      </c>
      <c r="C15" s="556">
        <f>'20. Angka kawin kasar'!C15</f>
        <v>449746</v>
      </c>
      <c r="D15" s="72">
        <v>565</v>
      </c>
      <c r="E15" s="464">
        <f t="shared" si="0"/>
        <v>1.2562646471563901</v>
      </c>
      <c r="F15" s="1"/>
    </row>
    <row r="16" spans="1:6" ht="12.75" customHeight="1">
      <c r="A16" s="543">
        <v>13</v>
      </c>
      <c r="B16" s="52" t="s">
        <v>18</v>
      </c>
      <c r="C16" s="198">
        <f>'20. Angka kawin kasar'!C16</f>
        <v>940915</v>
      </c>
      <c r="D16" s="75">
        <v>1150</v>
      </c>
      <c r="E16" s="551">
        <f t="shared" si="0"/>
        <v>1.22221454647869</v>
      </c>
      <c r="F16" s="1"/>
    </row>
    <row r="17" spans="1:6" ht="12.75" customHeight="1">
      <c r="A17" s="541">
        <v>14</v>
      </c>
      <c r="B17" s="47" t="s">
        <v>19</v>
      </c>
      <c r="C17" s="556">
        <f>'20. Angka kawin kasar'!C17</f>
        <v>84016</v>
      </c>
      <c r="D17" s="72">
        <v>256</v>
      </c>
      <c r="E17" s="464">
        <f t="shared" si="0"/>
        <v>3.0470386593029901</v>
      </c>
      <c r="F17" s="1"/>
    </row>
    <row r="18" spans="1:6" ht="12.75" customHeight="1">
      <c r="A18" s="543">
        <v>15</v>
      </c>
      <c r="B18" s="52" t="s">
        <v>20</v>
      </c>
      <c r="C18" s="198">
        <f>'20. Angka kawin kasar'!C18</f>
        <v>68471</v>
      </c>
      <c r="D18" s="75">
        <v>128</v>
      </c>
      <c r="E18" s="551">
        <f t="shared" si="0"/>
        <v>1.8694045654364599</v>
      </c>
      <c r="F18" s="1"/>
    </row>
    <row r="19" spans="1:6" ht="12.75" customHeight="1">
      <c r="A19" s="541">
        <v>16</v>
      </c>
      <c r="B19" s="47" t="s">
        <v>21</v>
      </c>
      <c r="C19" s="556">
        <f>'20. Angka kawin kasar'!C19</f>
        <v>63313</v>
      </c>
      <c r="D19" s="72">
        <v>144</v>
      </c>
      <c r="E19" s="464">
        <f t="shared" si="0"/>
        <v>2.2744144172602798</v>
      </c>
      <c r="F19" s="1"/>
    </row>
    <row r="20" spans="1:6" ht="12.75" customHeight="1">
      <c r="A20" s="543">
        <v>17</v>
      </c>
      <c r="B20" s="52" t="s">
        <v>22</v>
      </c>
      <c r="C20" s="198">
        <f>'20. Angka kawin kasar'!C20</f>
        <v>140169</v>
      </c>
      <c r="D20" s="75">
        <v>211</v>
      </c>
      <c r="E20" s="551">
        <f t="shared" si="0"/>
        <v>1.5053257139595799</v>
      </c>
      <c r="F20" s="1"/>
    </row>
    <row r="21" spans="1:6" ht="12.75" customHeight="1">
      <c r="A21" s="541">
        <v>18</v>
      </c>
      <c r="B21" s="47" t="s">
        <v>23</v>
      </c>
      <c r="C21" s="556">
        <f>'20. Angka kawin kasar'!C21</f>
        <v>147925</v>
      </c>
      <c r="D21" s="72">
        <v>542</v>
      </c>
      <c r="E21" s="464">
        <f t="shared" si="0"/>
        <v>3.6640189285110698</v>
      </c>
      <c r="F21" s="1"/>
    </row>
    <row r="22" spans="1:6" ht="12.75" customHeight="1">
      <c r="A22" s="544">
        <v>19</v>
      </c>
      <c r="B22" s="55" t="s">
        <v>24</v>
      </c>
      <c r="C22" s="205">
        <f>'20. Angka kawin kasar'!C22</f>
        <v>102758</v>
      </c>
      <c r="D22" s="77">
        <v>171</v>
      </c>
      <c r="E22" s="552">
        <f t="shared" si="0"/>
        <v>1.66410401136651</v>
      </c>
      <c r="F22" s="1"/>
    </row>
    <row r="23" spans="1:6" ht="12.75" customHeight="1">
      <c r="A23" s="546"/>
      <c r="B23" s="547" t="s">
        <v>25</v>
      </c>
      <c r="C23" s="548">
        <f>SUM(C4:C22)</f>
        <v>5785348.5</v>
      </c>
      <c r="D23" s="548">
        <f>SUM(D4:D22)</f>
        <v>8457</v>
      </c>
      <c r="E23" s="553">
        <f t="shared" si="0"/>
        <v>1.46179612170295</v>
      </c>
      <c r="F23" s="1"/>
    </row>
    <row r="24" spans="1:6" ht="6" customHeight="1">
      <c r="A24" s="107"/>
      <c r="B24" s="107"/>
      <c r="C24" s="107"/>
      <c r="D24" s="107"/>
      <c r="E24" s="107"/>
      <c r="F24" s="65"/>
    </row>
    <row r="25" spans="1:6" ht="10.5" customHeight="1">
      <c r="A25" s="1354" t="s">
        <v>303</v>
      </c>
      <c r="B25" s="1365"/>
      <c r="C25" s="1365"/>
      <c r="D25" s="1365"/>
      <c r="E25" s="1365"/>
      <c r="F25" s="1"/>
    </row>
    <row r="26" spans="1:6" ht="12.75" customHeight="1">
      <c r="A26" s="554"/>
      <c r="B26" s="554"/>
      <c r="C26" s="554"/>
      <c r="D26" s="554"/>
      <c r="E26" s="554"/>
      <c r="F26" s="1"/>
    </row>
    <row r="27" spans="1:6" ht="16.5">
      <c r="A27" s="1"/>
      <c r="B27" s="1"/>
      <c r="C27" s="1"/>
      <c r="D27" s="1"/>
      <c r="E27" s="1"/>
      <c r="F27" s="1"/>
    </row>
    <row r="28" spans="1:6" ht="16.5">
      <c r="A28" s="1"/>
      <c r="B28" s="1"/>
      <c r="C28" s="1"/>
      <c r="D28" s="1"/>
      <c r="E28" s="1"/>
      <c r="F28" s="1"/>
    </row>
    <row r="29" spans="1:6" ht="16.5">
      <c r="A29" s="1"/>
      <c r="B29" s="1"/>
      <c r="C29" s="1"/>
      <c r="D29" s="1"/>
      <c r="E29" s="1"/>
      <c r="F29" s="1"/>
    </row>
    <row r="30" spans="1:6" ht="16.5">
      <c r="A30" s="1"/>
      <c r="B30" s="1"/>
      <c r="C30" s="1"/>
      <c r="D30" s="1"/>
      <c r="E30" s="1"/>
      <c r="F30" s="1"/>
    </row>
    <row r="31" spans="1:6" ht="16.5">
      <c r="A31" s="1"/>
      <c r="B31" s="1"/>
      <c r="C31" s="1"/>
      <c r="D31" s="1"/>
      <c r="E31" s="1"/>
      <c r="F31" s="1"/>
    </row>
    <row r="32" spans="1:6" ht="16.5">
      <c r="A32" s="1"/>
      <c r="B32" s="1"/>
      <c r="C32" s="1"/>
      <c r="D32" s="1"/>
      <c r="E32" s="1"/>
      <c r="F32" s="1"/>
    </row>
    <row r="33" spans="1:6" ht="16.5">
      <c r="A33" s="1"/>
      <c r="B33" s="1"/>
      <c r="C33" s="1"/>
      <c r="D33" s="1"/>
      <c r="E33" s="1"/>
      <c r="F33" s="1"/>
    </row>
    <row r="34" spans="1:6" ht="16.5">
      <c r="A34" s="1"/>
      <c r="B34" s="1"/>
      <c r="C34" s="1"/>
      <c r="D34" s="1"/>
      <c r="E34" s="1"/>
      <c r="F34" s="1"/>
    </row>
    <row r="35" spans="1:6" ht="16.5">
      <c r="A35" s="1"/>
      <c r="B35" s="1"/>
      <c r="C35" s="1"/>
      <c r="D35" s="1"/>
      <c r="E35" s="1"/>
      <c r="F35" s="1"/>
    </row>
    <row r="36" spans="1:6" ht="16.5">
      <c r="A36" s="1"/>
      <c r="B36" s="1"/>
      <c r="C36" s="1"/>
      <c r="D36" s="1"/>
      <c r="E36" s="1"/>
      <c r="F36" s="1"/>
    </row>
    <row r="37" spans="1:6" ht="16.5">
      <c r="A37" s="1"/>
      <c r="B37" s="1"/>
      <c r="C37" s="1"/>
      <c r="D37" s="1"/>
      <c r="E37" s="1"/>
      <c r="F37" s="1"/>
    </row>
    <row r="38" spans="1:6" ht="16.5">
      <c r="A38" s="1"/>
      <c r="B38" s="1"/>
      <c r="C38" s="1"/>
      <c r="D38" s="1"/>
      <c r="E38" s="1"/>
      <c r="F38" s="1"/>
    </row>
    <row r="39" spans="1:6" ht="16.5">
      <c r="A39" s="1"/>
      <c r="B39" s="1"/>
      <c r="C39" s="1"/>
      <c r="D39" s="1"/>
      <c r="E39" s="1"/>
      <c r="F39" s="1"/>
    </row>
    <row r="40" spans="1:6" ht="16.5">
      <c r="A40" s="1"/>
      <c r="B40" s="1"/>
      <c r="C40" s="1"/>
      <c r="D40" s="1"/>
      <c r="E40" s="1"/>
      <c r="F40" s="1"/>
    </row>
    <row r="41" spans="1:6" ht="16.5">
      <c r="A41" s="1"/>
      <c r="B41" s="1"/>
      <c r="C41" s="1"/>
      <c r="D41" s="1"/>
      <c r="E41" s="1"/>
      <c r="F41" s="1"/>
    </row>
    <row r="42" spans="1:6" ht="16.5">
      <c r="A42" s="1"/>
      <c r="B42" s="1"/>
      <c r="C42" s="1"/>
      <c r="D42" s="1"/>
      <c r="E42" s="1"/>
      <c r="F42" s="1"/>
    </row>
    <row r="43" spans="1:6" ht="16.5">
      <c r="A43" s="1"/>
      <c r="B43" s="1"/>
      <c r="C43" s="1"/>
      <c r="D43" s="1"/>
      <c r="E43" s="1"/>
      <c r="F43" s="1"/>
    </row>
    <row r="44" spans="1:6" ht="16.5">
      <c r="A44" s="1"/>
      <c r="B44" s="1"/>
      <c r="C44" s="1"/>
      <c r="D44" s="1"/>
      <c r="E44" s="1"/>
      <c r="F44" s="1"/>
    </row>
    <row r="45" spans="1:6" ht="16.5">
      <c r="A45" s="1"/>
      <c r="B45" s="1"/>
      <c r="C45" s="1"/>
      <c r="D45" s="1"/>
      <c r="E45" s="1"/>
      <c r="F45" s="1"/>
    </row>
    <row r="46" spans="1:6" ht="16.5">
      <c r="A46" s="1"/>
      <c r="B46" s="1"/>
      <c r="C46" s="1"/>
      <c r="D46" s="1"/>
      <c r="E46" s="1"/>
      <c r="F46" s="1"/>
    </row>
    <row r="47" spans="1:6" ht="16.5">
      <c r="A47" s="1"/>
      <c r="B47" s="1"/>
      <c r="C47" s="1"/>
      <c r="D47" s="1"/>
      <c r="E47" s="1"/>
      <c r="F47" s="1"/>
    </row>
    <row r="48" spans="1:6" ht="16.5">
      <c r="A48" s="1"/>
      <c r="B48" s="1"/>
      <c r="C48" s="1"/>
      <c r="D48" s="1"/>
      <c r="E48" s="1"/>
      <c r="F48" s="1"/>
    </row>
    <row r="49" spans="1:6" ht="16.5">
      <c r="A49" s="1"/>
      <c r="B49" s="1"/>
      <c r="C49" s="1"/>
      <c r="D49" s="1"/>
      <c r="E49" s="1"/>
      <c r="F49" s="1"/>
    </row>
    <row r="50" spans="1:6" ht="16.5">
      <c r="A50" s="1"/>
      <c r="B50" s="1"/>
      <c r="C50" s="1"/>
      <c r="D50" s="1"/>
      <c r="E50" s="1"/>
      <c r="F50" s="1"/>
    </row>
    <row r="51" spans="1:6" ht="16.5">
      <c r="A51" s="1"/>
      <c r="B51" s="1"/>
      <c r="C51" s="1"/>
      <c r="D51" s="1"/>
      <c r="E51" s="1"/>
      <c r="F51" s="1"/>
    </row>
    <row r="52" spans="1:6" ht="16.5">
      <c r="A52" s="1"/>
      <c r="B52" s="1"/>
      <c r="C52" s="1"/>
      <c r="D52" s="1"/>
      <c r="E52" s="1"/>
      <c r="F52" s="1"/>
    </row>
    <row r="53" spans="1:6" ht="16.5">
      <c r="A53" s="1"/>
      <c r="B53" s="1"/>
      <c r="C53" s="1"/>
      <c r="D53" s="1"/>
      <c r="E53" s="1"/>
      <c r="F53" s="1"/>
    </row>
    <row r="54" spans="1:6" ht="16.5">
      <c r="A54" s="1"/>
      <c r="B54" s="1"/>
      <c r="C54" s="1"/>
      <c r="D54" s="1"/>
      <c r="E54" s="1"/>
      <c r="F54" s="1"/>
    </row>
    <row r="55" spans="1:6" ht="16.5">
      <c r="A55" s="1"/>
      <c r="B55" s="1"/>
      <c r="C55" s="1"/>
      <c r="D55" s="1"/>
      <c r="E55" s="1"/>
      <c r="F55" s="1"/>
    </row>
    <row r="56" spans="1:6" ht="16.5">
      <c r="A56" s="1"/>
      <c r="B56" s="1"/>
      <c r="C56" s="1"/>
      <c r="D56" s="1"/>
      <c r="E56" s="1"/>
      <c r="F56" s="1"/>
    </row>
    <row r="57" spans="1:6" ht="16.5">
      <c r="A57" s="1"/>
      <c r="B57" s="1"/>
      <c r="C57" s="1"/>
      <c r="D57" s="1"/>
      <c r="E57" s="1"/>
      <c r="F57" s="1"/>
    </row>
    <row r="58" spans="1:6" ht="16.5">
      <c r="A58" s="1"/>
      <c r="B58" s="1"/>
      <c r="C58" s="1"/>
      <c r="D58" s="1"/>
      <c r="E58" s="1"/>
      <c r="F58" s="1"/>
    </row>
    <row r="59" spans="1:6" ht="16.5">
      <c r="A59" s="1"/>
      <c r="B59" s="1"/>
      <c r="C59" s="1"/>
      <c r="D59" s="1"/>
      <c r="E59" s="1"/>
      <c r="F59" s="1"/>
    </row>
    <row r="60" spans="1:6" ht="16.5">
      <c r="A60" s="1"/>
      <c r="B60" s="1"/>
      <c r="C60" s="1"/>
      <c r="D60" s="1"/>
      <c r="E60" s="1"/>
      <c r="F60" s="1"/>
    </row>
    <row r="61" spans="1:6" ht="16.5">
      <c r="A61" s="1"/>
      <c r="B61" s="1"/>
      <c r="C61" s="1"/>
      <c r="D61" s="1"/>
      <c r="E61" s="1"/>
      <c r="F61" s="1"/>
    </row>
    <row r="62" spans="1:6" ht="16.5">
      <c r="A62" s="1"/>
      <c r="B62" s="1"/>
      <c r="C62" s="1"/>
      <c r="D62" s="1"/>
      <c r="E62" s="1"/>
      <c r="F62" s="1"/>
    </row>
    <row r="63" spans="1:6" ht="16.5">
      <c r="A63" s="1"/>
      <c r="B63" s="1"/>
      <c r="C63" s="1"/>
      <c r="D63" s="1"/>
      <c r="E63" s="1"/>
      <c r="F63" s="1"/>
    </row>
    <row r="64" spans="1:6" ht="16.5">
      <c r="A64" s="1"/>
      <c r="B64" s="1"/>
      <c r="C64" s="1"/>
      <c r="D64" s="1"/>
      <c r="E64" s="1"/>
      <c r="F64" s="1"/>
    </row>
    <row r="65" spans="1:6" ht="16.5">
      <c r="A65" s="1"/>
      <c r="B65" s="1"/>
      <c r="C65" s="1"/>
      <c r="D65" s="1"/>
      <c r="E65" s="1"/>
      <c r="F65" s="1"/>
    </row>
    <row r="66" spans="1:6" ht="16.5">
      <c r="A66" s="1"/>
      <c r="B66" s="1"/>
      <c r="C66" s="1"/>
      <c r="D66" s="1"/>
      <c r="E66" s="1"/>
      <c r="F66" s="1"/>
    </row>
    <row r="67" spans="1:6" ht="16.5">
      <c r="A67" s="1"/>
      <c r="B67" s="1"/>
      <c r="C67" s="1"/>
      <c r="D67" s="1"/>
      <c r="E67" s="1"/>
      <c r="F67" s="1"/>
    </row>
    <row r="68" spans="1:6" ht="16.5">
      <c r="A68" s="1"/>
      <c r="B68" s="1"/>
      <c r="C68" s="1"/>
      <c r="D68" s="1"/>
      <c r="E68" s="1"/>
      <c r="F68" s="1"/>
    </row>
    <row r="69" spans="1:6" ht="16.5">
      <c r="A69" s="1"/>
      <c r="B69" s="1"/>
      <c r="C69" s="1"/>
      <c r="D69" s="1"/>
      <c r="E69" s="1"/>
      <c r="F69" s="1"/>
    </row>
    <row r="70" spans="1:6" ht="16.5">
      <c r="A70" s="1"/>
      <c r="B70" s="1"/>
      <c r="C70" s="1"/>
      <c r="D70" s="1"/>
      <c r="E70" s="1"/>
      <c r="F70" s="1"/>
    </row>
    <row r="71" spans="1:6" ht="16.5">
      <c r="A71" s="1"/>
      <c r="B71" s="1"/>
      <c r="C71" s="1"/>
      <c r="D71" s="1"/>
      <c r="E71" s="1"/>
      <c r="F71" s="1"/>
    </row>
    <row r="72" spans="1:6" ht="16.5">
      <c r="A72" s="1"/>
      <c r="B72" s="1"/>
      <c r="C72" s="1"/>
      <c r="D72" s="1"/>
      <c r="E72" s="1"/>
      <c r="F72" s="1"/>
    </row>
    <row r="73" spans="1:6" ht="16.5">
      <c r="A73" s="1"/>
      <c r="B73" s="1"/>
      <c r="C73" s="1"/>
      <c r="D73" s="1"/>
      <c r="E73" s="1"/>
      <c r="F73" s="1"/>
    </row>
    <row r="74" spans="1:6" ht="16.5">
      <c r="A74" s="1"/>
      <c r="B74" s="1"/>
      <c r="C74" s="1"/>
      <c r="D74" s="1"/>
      <c r="E74" s="1"/>
      <c r="F74" s="1"/>
    </row>
    <row r="75" spans="1:6" ht="16.5">
      <c r="A75" s="1"/>
      <c r="B75" s="1"/>
      <c r="C75" s="1"/>
      <c r="D75" s="1"/>
      <c r="E75" s="1"/>
      <c r="F75" s="1"/>
    </row>
    <row r="76" spans="1:6" ht="16.5">
      <c r="A76" s="1"/>
      <c r="B76" s="1"/>
      <c r="C76" s="1"/>
      <c r="D76" s="1"/>
      <c r="E76" s="1"/>
      <c r="F76" s="1"/>
    </row>
    <row r="77" spans="1:6" ht="16.5">
      <c r="A77" s="1"/>
      <c r="B77" s="1"/>
      <c r="C77" s="1"/>
      <c r="D77" s="1"/>
      <c r="E77" s="1"/>
      <c r="F77" s="1"/>
    </row>
    <row r="78" spans="1:6" ht="16.5">
      <c r="A78" s="1"/>
      <c r="B78" s="1"/>
      <c r="C78" s="1"/>
      <c r="D78" s="1"/>
      <c r="E78" s="1"/>
      <c r="F78" s="1"/>
    </row>
    <row r="79" spans="1:6" ht="16.5">
      <c r="A79" s="1"/>
      <c r="B79" s="1"/>
      <c r="C79" s="1"/>
      <c r="D79" s="1"/>
      <c r="E79" s="1"/>
      <c r="F79" s="1"/>
    </row>
    <row r="80" spans="1:6" ht="16.5">
      <c r="A80" s="1"/>
      <c r="B80" s="1"/>
      <c r="C80" s="1"/>
      <c r="D80" s="1"/>
      <c r="E80" s="1"/>
      <c r="F80" s="1"/>
    </row>
    <row r="81" spans="1:6" ht="16.5">
      <c r="A81" s="1"/>
      <c r="B81" s="1"/>
      <c r="C81" s="1"/>
      <c r="D81" s="1"/>
      <c r="E81" s="1"/>
      <c r="F81" s="1"/>
    </row>
    <row r="82" spans="1:6" ht="16.5">
      <c r="A82" s="1"/>
      <c r="B82" s="1"/>
      <c r="C82" s="1"/>
      <c r="D82" s="1"/>
      <c r="E82" s="1"/>
      <c r="F82" s="1"/>
    </row>
    <row r="83" spans="1:6" ht="16.5">
      <c r="A83" s="1"/>
      <c r="B83" s="1"/>
      <c r="C83" s="1"/>
      <c r="D83" s="1"/>
      <c r="E83" s="1"/>
      <c r="F83" s="1"/>
    </row>
    <row r="84" spans="1:6" ht="16.5">
      <c r="A84" s="1"/>
      <c r="B84" s="1"/>
      <c r="C84" s="1"/>
      <c r="D84" s="1"/>
      <c r="E84" s="1"/>
      <c r="F84" s="1"/>
    </row>
    <row r="85" spans="1:6" ht="16.5">
      <c r="A85" s="1"/>
      <c r="B85" s="1"/>
      <c r="C85" s="1"/>
      <c r="D85" s="1"/>
      <c r="E85" s="1"/>
      <c r="F85" s="1"/>
    </row>
    <row r="86" spans="1:6" ht="16.5">
      <c r="A86" s="1"/>
      <c r="B86" s="1"/>
      <c r="C86" s="1"/>
      <c r="D86" s="1"/>
      <c r="E86" s="1"/>
      <c r="F86" s="1"/>
    </row>
    <row r="87" spans="1:6" ht="16.5">
      <c r="A87" s="1"/>
      <c r="B87" s="1"/>
      <c r="C87" s="1"/>
      <c r="D87" s="1"/>
      <c r="E87" s="1"/>
      <c r="F87" s="1"/>
    </row>
    <row r="88" spans="1:6" ht="16.5">
      <c r="A88" s="1"/>
      <c r="B88" s="1"/>
      <c r="C88" s="1"/>
      <c r="D88" s="1"/>
      <c r="E88" s="1"/>
      <c r="F88" s="1"/>
    </row>
    <row r="89" spans="1:6" ht="16.5">
      <c r="A89" s="1"/>
      <c r="B89" s="1"/>
      <c r="C89" s="1"/>
      <c r="D89" s="1"/>
      <c r="E89" s="1"/>
      <c r="F89" s="1"/>
    </row>
    <row r="90" spans="1:6" ht="16.5">
      <c r="A90" s="1"/>
      <c r="B90" s="1"/>
      <c r="C90" s="1"/>
      <c r="D90" s="1"/>
      <c r="E90" s="1"/>
      <c r="F90" s="1"/>
    </row>
    <row r="91" spans="1:6" ht="16.5">
      <c r="A91" s="1"/>
      <c r="B91" s="1"/>
      <c r="C91" s="1"/>
      <c r="D91" s="1"/>
      <c r="E91" s="1"/>
      <c r="F91" s="1"/>
    </row>
    <row r="92" spans="1:6" ht="16.5">
      <c r="A92" s="1"/>
      <c r="B92" s="1"/>
      <c r="C92" s="1"/>
      <c r="D92" s="1"/>
      <c r="E92" s="1"/>
      <c r="F92" s="1"/>
    </row>
    <row r="93" spans="1:6" ht="16.5">
      <c r="A93" s="1"/>
      <c r="B93" s="1"/>
      <c r="C93" s="1"/>
      <c r="D93" s="1"/>
      <c r="E93" s="1"/>
      <c r="F93" s="1"/>
    </row>
    <row r="94" spans="1:6" ht="16.5">
      <c r="A94" s="1"/>
      <c r="B94" s="1"/>
      <c r="C94" s="1"/>
      <c r="D94" s="1"/>
      <c r="E94" s="1"/>
      <c r="F94" s="1"/>
    </row>
    <row r="95" spans="1:6" ht="16.5">
      <c r="A95" s="1"/>
      <c r="B95" s="1"/>
      <c r="C95" s="1"/>
      <c r="D95" s="1"/>
      <c r="E95" s="1"/>
      <c r="F95" s="1"/>
    </row>
    <row r="96" spans="1:6" ht="16.5">
      <c r="A96" s="1"/>
      <c r="B96" s="1"/>
      <c r="C96" s="1"/>
      <c r="D96" s="1"/>
      <c r="E96" s="1"/>
      <c r="F96" s="1"/>
    </row>
    <row r="97" spans="1:6" ht="16.5">
      <c r="A97" s="1"/>
      <c r="B97" s="1"/>
      <c r="C97" s="1"/>
      <c r="D97" s="1"/>
      <c r="E97" s="1"/>
      <c r="F97" s="1"/>
    </row>
    <row r="98" spans="1:6" ht="16.5">
      <c r="A98" s="1"/>
      <c r="B98" s="1"/>
      <c r="C98" s="1"/>
      <c r="D98" s="1"/>
      <c r="E98" s="1"/>
      <c r="F98" s="1"/>
    </row>
    <row r="99" spans="1:6" ht="16.5">
      <c r="A99" s="1"/>
      <c r="B99" s="1"/>
      <c r="C99" s="1"/>
      <c r="D99" s="1"/>
      <c r="E99" s="1"/>
      <c r="F99" s="1"/>
    </row>
    <row r="100" spans="1:6" ht="16.5">
      <c r="A100" s="1"/>
      <c r="B100" s="1"/>
      <c r="C100" s="1"/>
      <c r="D100" s="1"/>
      <c r="E100" s="1"/>
      <c r="F100" s="1"/>
    </row>
    <row r="101" spans="1:6" ht="16.5">
      <c r="A101" s="1"/>
      <c r="B101" s="1"/>
      <c r="C101" s="1"/>
      <c r="D101" s="1"/>
      <c r="E101" s="1"/>
      <c r="F101" s="1"/>
    </row>
    <row r="102" spans="1:6" ht="16.5">
      <c r="A102" s="1"/>
      <c r="B102" s="1"/>
      <c r="C102" s="1"/>
      <c r="D102" s="1"/>
      <c r="E102" s="1"/>
      <c r="F102" s="1"/>
    </row>
    <row r="103" spans="1:6" ht="16.5">
      <c r="A103" s="1"/>
      <c r="B103" s="1"/>
      <c r="C103" s="1"/>
      <c r="D103" s="1"/>
      <c r="E103" s="1"/>
      <c r="F103" s="1"/>
    </row>
    <row r="104" spans="1:6" ht="16.5">
      <c r="A104" s="1"/>
      <c r="B104" s="1"/>
      <c r="C104" s="1"/>
      <c r="D104" s="1"/>
      <c r="E104" s="1"/>
      <c r="F104" s="1"/>
    </row>
    <row r="105" spans="1:6" ht="16.5">
      <c r="A105" s="1"/>
      <c r="B105" s="1"/>
      <c r="C105" s="1"/>
      <c r="D105" s="1"/>
      <c r="E105" s="1"/>
      <c r="F105" s="1"/>
    </row>
    <row r="106" spans="1:6" ht="16.5">
      <c r="A106" s="1"/>
      <c r="B106" s="1"/>
      <c r="C106" s="1"/>
      <c r="D106" s="1"/>
      <c r="E106" s="1"/>
      <c r="F106" s="1"/>
    </row>
    <row r="107" spans="1:6" ht="16.5">
      <c r="A107" s="1"/>
      <c r="B107" s="1"/>
      <c r="C107" s="1"/>
      <c r="D107" s="1"/>
      <c r="E107" s="1"/>
      <c r="F107" s="1"/>
    </row>
    <row r="108" spans="1:6" ht="16.5">
      <c r="A108" s="1"/>
      <c r="B108" s="1"/>
      <c r="C108" s="1"/>
      <c r="D108" s="1"/>
      <c r="E108" s="1"/>
      <c r="F108" s="1"/>
    </row>
    <row r="109" spans="1:6" ht="16.5">
      <c r="A109" s="1"/>
      <c r="B109" s="1"/>
      <c r="C109" s="1"/>
      <c r="D109" s="1"/>
      <c r="E109" s="1"/>
      <c r="F109" s="1"/>
    </row>
    <row r="110" spans="1:6" ht="16.5">
      <c r="A110" s="1"/>
      <c r="B110" s="1"/>
      <c r="C110" s="1"/>
      <c r="D110" s="1"/>
      <c r="E110" s="1"/>
      <c r="F110" s="1"/>
    </row>
    <row r="111" spans="1:6" ht="16.5">
      <c r="A111" s="1"/>
      <c r="B111" s="1"/>
      <c r="C111" s="1"/>
      <c r="D111" s="1"/>
      <c r="E111" s="1"/>
      <c r="F111" s="1"/>
    </row>
    <row r="112" spans="1:6" ht="16.5">
      <c r="A112" s="1"/>
      <c r="B112" s="1"/>
      <c r="C112" s="1"/>
      <c r="D112" s="1"/>
      <c r="E112" s="1"/>
      <c r="F112" s="1"/>
    </row>
    <row r="113" spans="1:6" ht="16.5">
      <c r="A113" s="1"/>
      <c r="B113" s="1"/>
      <c r="C113" s="1"/>
      <c r="D113" s="1"/>
      <c r="E113" s="1"/>
      <c r="F113" s="1"/>
    </row>
    <row r="114" spans="1:6" ht="16.5">
      <c r="A114" s="1"/>
      <c r="B114" s="1"/>
      <c r="C114" s="1"/>
      <c r="D114" s="1"/>
      <c r="E114" s="1"/>
      <c r="F114" s="1"/>
    </row>
    <row r="115" spans="1:6" ht="16.5">
      <c r="A115" s="1"/>
      <c r="B115" s="1"/>
      <c r="C115" s="1"/>
      <c r="D115" s="1"/>
      <c r="E115" s="1"/>
      <c r="F115" s="1"/>
    </row>
    <row r="116" spans="1:6" ht="16.5">
      <c r="A116" s="1"/>
      <c r="B116" s="1"/>
      <c r="C116" s="1"/>
      <c r="D116" s="1"/>
      <c r="E116" s="1"/>
      <c r="F116" s="1"/>
    </row>
    <row r="117" spans="1:6" ht="16.5">
      <c r="A117" s="1"/>
      <c r="B117" s="1"/>
      <c r="C117" s="1"/>
      <c r="D117" s="1"/>
      <c r="E117" s="1"/>
      <c r="F117" s="1"/>
    </row>
    <row r="118" spans="1:6" ht="16.5">
      <c r="A118" s="1"/>
      <c r="B118" s="1"/>
      <c r="C118" s="1"/>
      <c r="D118" s="1"/>
      <c r="E118" s="1"/>
      <c r="F118" s="1"/>
    </row>
    <row r="119" spans="1:6" ht="16.5">
      <c r="A119" s="1"/>
      <c r="B119" s="1"/>
      <c r="C119" s="1"/>
      <c r="D119" s="1"/>
      <c r="E119" s="1"/>
      <c r="F119" s="1"/>
    </row>
    <row r="120" spans="1:6" ht="16.5">
      <c r="A120" s="1"/>
      <c r="B120" s="1"/>
      <c r="C120" s="1"/>
      <c r="D120" s="1"/>
      <c r="E120" s="1"/>
      <c r="F120" s="1"/>
    </row>
    <row r="121" spans="1:6" ht="16.5">
      <c r="A121" s="1"/>
      <c r="B121" s="1"/>
      <c r="C121" s="1"/>
      <c r="D121" s="1"/>
      <c r="E121" s="1"/>
      <c r="F121" s="1"/>
    </row>
    <row r="122" spans="1:6" ht="16.5">
      <c r="A122" s="1"/>
      <c r="B122" s="1"/>
      <c r="C122" s="1"/>
      <c r="D122" s="1"/>
      <c r="E122" s="1"/>
      <c r="F122" s="1"/>
    </row>
    <row r="123" spans="1:6" ht="16.5">
      <c r="A123" s="1"/>
      <c r="B123" s="1"/>
      <c r="C123" s="1"/>
      <c r="D123" s="1"/>
      <c r="E123" s="1"/>
      <c r="F123" s="1"/>
    </row>
    <row r="124" spans="1:6" ht="16.5">
      <c r="A124" s="1"/>
      <c r="B124" s="1"/>
      <c r="C124" s="1"/>
      <c r="D124" s="1"/>
      <c r="E124" s="1"/>
      <c r="F124" s="1"/>
    </row>
    <row r="125" spans="1:6" ht="16.5">
      <c r="A125" s="1"/>
      <c r="B125" s="1"/>
      <c r="C125" s="1"/>
      <c r="D125" s="1"/>
      <c r="E125" s="1"/>
      <c r="F125" s="1"/>
    </row>
    <row r="126" spans="1:6" ht="16.5">
      <c r="A126" s="1"/>
      <c r="B126" s="1"/>
      <c r="C126" s="1"/>
      <c r="D126" s="1"/>
      <c r="E126" s="1"/>
      <c r="F126" s="1"/>
    </row>
    <row r="127" spans="1:6" ht="16.5">
      <c r="A127" s="1"/>
      <c r="B127" s="1"/>
      <c r="C127" s="1"/>
      <c r="D127" s="1"/>
      <c r="E127" s="1"/>
      <c r="F127" s="1"/>
    </row>
    <row r="128" spans="1:6" ht="16.5">
      <c r="A128" s="1"/>
      <c r="B128" s="1"/>
      <c r="C128" s="1"/>
      <c r="D128" s="1"/>
      <c r="E128" s="1"/>
      <c r="F128" s="1"/>
    </row>
    <row r="129" spans="1:6" ht="16.5">
      <c r="A129" s="1"/>
      <c r="B129" s="1"/>
      <c r="C129" s="1"/>
      <c r="D129" s="1"/>
      <c r="E129" s="1"/>
      <c r="F129" s="1"/>
    </row>
    <row r="130" spans="1:6" ht="16.5">
      <c r="A130" s="1"/>
      <c r="B130" s="1"/>
      <c r="C130" s="1"/>
      <c r="D130" s="1"/>
      <c r="E130" s="1"/>
      <c r="F130" s="1"/>
    </row>
    <row r="131" spans="1:6" ht="16.5">
      <c r="A131" s="1"/>
      <c r="B131" s="1"/>
      <c r="C131" s="1"/>
      <c r="D131" s="1"/>
      <c r="E131" s="1"/>
      <c r="F131" s="1"/>
    </row>
    <row r="132" spans="1:6" ht="16.5">
      <c r="A132" s="1"/>
      <c r="B132" s="1"/>
      <c r="C132" s="1"/>
      <c r="D132" s="1"/>
      <c r="E132" s="1"/>
      <c r="F132" s="1"/>
    </row>
    <row r="133" spans="1:6" ht="16.5">
      <c r="A133" s="1"/>
      <c r="B133" s="1"/>
      <c r="C133" s="1"/>
      <c r="D133" s="1"/>
      <c r="E133" s="1"/>
      <c r="F133" s="1"/>
    </row>
    <row r="134" spans="1:6" ht="16.5">
      <c r="A134" s="1"/>
      <c r="B134" s="1"/>
      <c r="C134" s="1"/>
      <c r="D134" s="1"/>
      <c r="E134" s="1"/>
      <c r="F134" s="1"/>
    </row>
    <row r="135" spans="1:6" ht="16.5">
      <c r="A135" s="1"/>
      <c r="B135" s="1"/>
      <c r="C135" s="1"/>
      <c r="D135" s="1"/>
      <c r="E135" s="1"/>
      <c r="F135" s="1"/>
    </row>
    <row r="136" spans="1:6" ht="16.5">
      <c r="A136" s="1"/>
      <c r="B136" s="1"/>
      <c r="C136" s="1"/>
      <c r="D136" s="1"/>
      <c r="E136" s="1"/>
      <c r="F136" s="1"/>
    </row>
    <row r="137" spans="1:6" ht="16.5">
      <c r="A137" s="1"/>
      <c r="B137" s="1"/>
      <c r="C137" s="1"/>
      <c r="D137" s="1"/>
      <c r="E137" s="1"/>
      <c r="F137" s="1"/>
    </row>
    <row r="138" spans="1:6" ht="16.5">
      <c r="A138" s="1"/>
      <c r="B138" s="1"/>
      <c r="C138" s="1"/>
      <c r="D138" s="1"/>
      <c r="E138" s="1"/>
      <c r="F138" s="1"/>
    </row>
    <row r="139" spans="1:6" ht="16.5">
      <c r="A139" s="1"/>
      <c r="B139" s="1"/>
      <c r="C139" s="1"/>
      <c r="D139" s="1"/>
      <c r="E139" s="1"/>
      <c r="F139" s="1"/>
    </row>
    <row r="140" spans="1:6" ht="16.5">
      <c r="A140" s="1"/>
      <c r="B140" s="1"/>
      <c r="C140" s="1"/>
      <c r="D140" s="1"/>
      <c r="E140" s="1"/>
      <c r="F140" s="1"/>
    </row>
    <row r="141" spans="1:6" ht="16.5">
      <c r="A141" s="1"/>
      <c r="B141" s="1"/>
      <c r="C141" s="1"/>
      <c r="D141" s="1"/>
      <c r="E141" s="1"/>
      <c r="F141" s="1"/>
    </row>
    <row r="142" spans="1:6" ht="16.5">
      <c r="A142" s="1"/>
      <c r="B142" s="1"/>
      <c r="C142" s="1"/>
      <c r="D142" s="1"/>
      <c r="E142" s="1"/>
      <c r="F142" s="1"/>
    </row>
    <row r="143" spans="1:6" ht="16.5">
      <c r="A143" s="1"/>
      <c r="B143" s="1"/>
      <c r="C143" s="1"/>
      <c r="D143" s="1"/>
      <c r="E143" s="1"/>
      <c r="F143" s="1"/>
    </row>
    <row r="144" spans="1:6" ht="16.5">
      <c r="A144" s="1"/>
      <c r="B144" s="1"/>
      <c r="C144" s="1"/>
      <c r="D144" s="1"/>
      <c r="E144" s="1"/>
      <c r="F144" s="1"/>
    </row>
    <row r="145" spans="1:6" ht="16.5">
      <c r="A145" s="1"/>
      <c r="B145" s="1"/>
      <c r="C145" s="1"/>
      <c r="D145" s="1"/>
      <c r="E145" s="1"/>
      <c r="F145" s="1"/>
    </row>
    <row r="146" spans="1:6" ht="16.5">
      <c r="A146" s="1"/>
      <c r="B146" s="1"/>
      <c r="C146" s="1"/>
      <c r="D146" s="1"/>
      <c r="E146" s="1"/>
      <c r="F146" s="1"/>
    </row>
    <row r="147" spans="1:6" ht="16.5">
      <c r="A147" s="1"/>
      <c r="B147" s="1"/>
      <c r="C147" s="1"/>
      <c r="D147" s="1"/>
      <c r="E147" s="1"/>
      <c r="F147" s="1"/>
    </row>
    <row r="148" spans="1:6" ht="16.5">
      <c r="A148" s="1"/>
      <c r="B148" s="1"/>
      <c r="C148" s="1"/>
      <c r="D148" s="1"/>
      <c r="E148" s="1"/>
      <c r="F148" s="1"/>
    </row>
    <row r="149" spans="1:6" ht="16.5">
      <c r="A149" s="1"/>
      <c r="B149" s="1"/>
      <c r="C149" s="1"/>
      <c r="D149" s="1"/>
      <c r="E149" s="1"/>
      <c r="F149" s="1"/>
    </row>
    <row r="150" spans="1:6" ht="16.5">
      <c r="A150" s="1"/>
      <c r="B150" s="1"/>
      <c r="C150" s="1"/>
      <c r="D150" s="1"/>
      <c r="E150" s="1"/>
      <c r="F150" s="1"/>
    </row>
    <row r="151" spans="1:6" ht="16.5">
      <c r="A151" s="1"/>
      <c r="B151" s="1"/>
      <c r="C151" s="1"/>
      <c r="D151" s="1"/>
      <c r="E151" s="1"/>
      <c r="F151" s="1"/>
    </row>
    <row r="152" spans="1:6" ht="16.5">
      <c r="A152" s="1"/>
      <c r="B152" s="1"/>
      <c r="C152" s="1"/>
      <c r="D152" s="1"/>
      <c r="E152" s="1"/>
      <c r="F152" s="1"/>
    </row>
    <row r="153" spans="1:6" ht="16.5">
      <c r="A153" s="1"/>
      <c r="B153" s="1"/>
      <c r="C153" s="1"/>
      <c r="D153" s="1"/>
      <c r="E153" s="1"/>
      <c r="F153" s="1"/>
    </row>
    <row r="154" spans="1:6" ht="16.5">
      <c r="A154" s="1"/>
      <c r="B154" s="1"/>
      <c r="C154" s="1"/>
      <c r="D154" s="1"/>
      <c r="E154" s="1"/>
      <c r="F154" s="1"/>
    </row>
    <row r="155" spans="1:6" ht="16.5">
      <c r="A155" s="1"/>
      <c r="B155" s="1"/>
      <c r="C155" s="1"/>
      <c r="D155" s="1"/>
      <c r="E155" s="1"/>
      <c r="F155" s="1"/>
    </row>
    <row r="156" spans="1:6" ht="16.5">
      <c r="A156" s="1"/>
      <c r="B156" s="1"/>
      <c r="C156" s="1"/>
      <c r="D156" s="1"/>
      <c r="E156" s="1"/>
      <c r="F156" s="1"/>
    </row>
    <row r="157" spans="1:6" ht="16.5">
      <c r="A157" s="1"/>
      <c r="B157" s="1"/>
      <c r="C157" s="1"/>
      <c r="D157" s="1"/>
      <c r="E157" s="1"/>
      <c r="F157" s="1"/>
    </row>
    <row r="158" spans="1:6" ht="16.5">
      <c r="A158" s="1"/>
      <c r="B158" s="1"/>
      <c r="C158" s="1"/>
      <c r="D158" s="1"/>
      <c r="E158" s="1"/>
      <c r="F158" s="1"/>
    </row>
    <row r="159" spans="1:6" ht="16.5">
      <c r="A159" s="1"/>
      <c r="B159" s="1"/>
      <c r="C159" s="1"/>
      <c r="D159" s="1"/>
      <c r="E159" s="1"/>
      <c r="F159" s="1"/>
    </row>
    <row r="160" spans="1:6" ht="16.5">
      <c r="A160" s="1"/>
      <c r="B160" s="1"/>
      <c r="C160" s="1"/>
      <c r="D160" s="1"/>
      <c r="E160" s="1"/>
      <c r="F160" s="1"/>
    </row>
    <row r="161" spans="1:6" ht="16.5">
      <c r="A161" s="1"/>
      <c r="B161" s="1"/>
      <c r="C161" s="1"/>
      <c r="D161" s="1"/>
      <c r="E161" s="1"/>
      <c r="F161" s="1"/>
    </row>
    <row r="162" spans="1:6" ht="16.5">
      <c r="A162" s="1"/>
      <c r="B162" s="1"/>
      <c r="C162" s="1"/>
      <c r="D162" s="1"/>
      <c r="E162" s="1"/>
      <c r="F162" s="1"/>
    </row>
    <row r="163" spans="1:6" ht="16.5">
      <c r="A163" s="1"/>
      <c r="B163" s="1"/>
      <c r="C163" s="1"/>
      <c r="D163" s="1"/>
      <c r="E163" s="1"/>
      <c r="F163" s="1"/>
    </row>
    <row r="164" spans="1:6" ht="16.5">
      <c r="A164" s="1"/>
      <c r="B164" s="1"/>
      <c r="C164" s="1"/>
      <c r="D164" s="1"/>
      <c r="E164" s="1"/>
      <c r="F164" s="1"/>
    </row>
    <row r="165" spans="1:6" ht="16.5">
      <c r="A165" s="1"/>
      <c r="B165" s="1"/>
      <c r="C165" s="1"/>
      <c r="D165" s="1"/>
      <c r="E165" s="1"/>
      <c r="F165" s="1"/>
    </row>
    <row r="166" spans="1:6" ht="16.5">
      <c r="A166" s="1"/>
      <c r="B166" s="1"/>
      <c r="C166" s="1"/>
      <c r="D166" s="1"/>
      <c r="E166" s="1"/>
      <c r="F166" s="1"/>
    </row>
    <row r="167" spans="1:6" ht="16.5">
      <c r="A167" s="1"/>
      <c r="B167" s="1"/>
      <c r="C167" s="1"/>
      <c r="D167" s="1"/>
      <c r="E167" s="1"/>
      <c r="F167" s="1"/>
    </row>
    <row r="168" spans="1:6" ht="16.5">
      <c r="A168" s="1"/>
      <c r="B168" s="1"/>
      <c r="C168" s="1"/>
      <c r="D168" s="1"/>
      <c r="E168" s="1"/>
      <c r="F168" s="1"/>
    </row>
    <row r="169" spans="1:6" ht="16.5">
      <c r="A169" s="1"/>
      <c r="B169" s="1"/>
      <c r="C169" s="1"/>
      <c r="D169" s="1"/>
      <c r="E169" s="1"/>
      <c r="F169" s="1"/>
    </row>
    <row r="170" spans="1:6" ht="16.5">
      <c r="A170" s="1"/>
      <c r="B170" s="1"/>
      <c r="C170" s="1"/>
      <c r="D170" s="1"/>
      <c r="E170" s="1"/>
      <c r="F170" s="1"/>
    </row>
    <row r="171" spans="1:6" ht="16.5">
      <c r="A171" s="1"/>
      <c r="B171" s="1"/>
      <c r="C171" s="1"/>
      <c r="D171" s="1"/>
      <c r="E171" s="1"/>
      <c r="F171" s="1"/>
    </row>
    <row r="172" spans="1:6" ht="16.5">
      <c r="A172" s="1"/>
      <c r="B172" s="1"/>
      <c r="C172" s="1"/>
      <c r="D172" s="1"/>
      <c r="E172" s="1"/>
      <c r="F172" s="1"/>
    </row>
    <row r="173" spans="1:6" ht="16.5">
      <c r="A173" s="1"/>
      <c r="B173" s="1"/>
      <c r="C173" s="1"/>
      <c r="D173" s="1"/>
      <c r="E173" s="1"/>
      <c r="F173" s="1"/>
    </row>
    <row r="174" spans="1:6" ht="16.5">
      <c r="A174" s="1"/>
      <c r="B174" s="1"/>
      <c r="C174" s="1"/>
      <c r="D174" s="1"/>
      <c r="E174" s="1"/>
      <c r="F174" s="1"/>
    </row>
    <row r="175" spans="1:6" ht="16.5">
      <c r="A175" s="1"/>
      <c r="B175" s="1"/>
      <c r="C175" s="1"/>
      <c r="D175" s="1"/>
      <c r="E175" s="1"/>
      <c r="F175" s="1"/>
    </row>
    <row r="176" spans="1:6" ht="16.5">
      <c r="A176" s="1"/>
      <c r="B176" s="1"/>
      <c r="C176" s="1"/>
      <c r="D176" s="1"/>
      <c r="E176" s="1"/>
      <c r="F176" s="1"/>
    </row>
    <row r="177" spans="1:6" ht="16.5">
      <c r="A177" s="1"/>
      <c r="B177" s="1"/>
      <c r="C177" s="1"/>
      <c r="D177" s="1"/>
      <c r="E177" s="1"/>
      <c r="F177" s="1"/>
    </row>
    <row r="178" spans="1:6" ht="16.5">
      <c r="A178" s="1"/>
      <c r="B178" s="1"/>
      <c r="C178" s="1"/>
      <c r="D178" s="1"/>
      <c r="E178" s="1"/>
      <c r="F178" s="1"/>
    </row>
    <row r="179" spans="1:6" ht="16.5">
      <c r="A179" s="1"/>
      <c r="B179" s="1"/>
      <c r="C179" s="1"/>
      <c r="D179" s="1"/>
      <c r="E179" s="1"/>
      <c r="F179" s="1"/>
    </row>
    <row r="180" spans="1:6" ht="16.5">
      <c r="A180" s="1"/>
      <c r="B180" s="1"/>
      <c r="C180" s="1"/>
      <c r="D180" s="1"/>
      <c r="E180" s="1"/>
      <c r="F180" s="1"/>
    </row>
    <row r="181" spans="1:6" ht="16.5">
      <c r="A181" s="1"/>
      <c r="B181" s="1"/>
      <c r="C181" s="1"/>
      <c r="D181" s="1"/>
      <c r="E181" s="1"/>
      <c r="F181" s="1"/>
    </row>
    <row r="182" spans="1:6" ht="16.5">
      <c r="A182" s="1"/>
      <c r="B182" s="1"/>
      <c r="C182" s="1"/>
      <c r="D182" s="1"/>
      <c r="E182" s="1"/>
      <c r="F182" s="1"/>
    </row>
    <row r="183" spans="1:6" ht="16.5">
      <c r="A183" s="1"/>
      <c r="B183" s="1"/>
      <c r="C183" s="1"/>
      <c r="D183" s="1"/>
      <c r="E183" s="1"/>
      <c r="F183" s="1"/>
    </row>
    <row r="184" spans="1:6" ht="16.5">
      <c r="A184" s="1"/>
      <c r="B184" s="1"/>
      <c r="C184" s="1"/>
      <c r="D184" s="1"/>
      <c r="E184" s="1"/>
      <c r="F184" s="1"/>
    </row>
    <row r="185" spans="1:6" ht="16.5">
      <c r="A185" s="1"/>
      <c r="B185" s="1"/>
      <c r="C185" s="1"/>
      <c r="D185" s="1"/>
      <c r="E185" s="1"/>
      <c r="F185" s="1"/>
    </row>
    <row r="186" spans="1:6" ht="16.5">
      <c r="A186" s="1"/>
      <c r="B186" s="1"/>
      <c r="C186" s="1"/>
      <c r="D186" s="1"/>
      <c r="E186" s="1"/>
      <c r="F186" s="1"/>
    </row>
    <row r="187" spans="1:6" ht="16.5">
      <c r="A187" s="1"/>
      <c r="B187" s="1"/>
      <c r="C187" s="1"/>
      <c r="D187" s="1"/>
      <c r="E187" s="1"/>
      <c r="F187" s="1"/>
    </row>
    <row r="188" spans="1:6" ht="16.5">
      <c r="A188" s="1"/>
      <c r="B188" s="1"/>
      <c r="C188" s="1"/>
      <c r="D188" s="1"/>
      <c r="E188" s="1"/>
      <c r="F188" s="1"/>
    </row>
    <row r="189" spans="1:6" ht="16.5">
      <c r="A189" s="1"/>
      <c r="B189" s="1"/>
      <c r="C189" s="1"/>
      <c r="D189" s="1"/>
      <c r="E189" s="1"/>
      <c r="F189" s="1"/>
    </row>
    <row r="190" spans="1:6" ht="16.5">
      <c r="A190" s="1"/>
      <c r="B190" s="1"/>
      <c r="C190" s="1"/>
      <c r="D190" s="1"/>
      <c r="E190" s="1"/>
      <c r="F190" s="1"/>
    </row>
    <row r="191" spans="1:6" ht="16.5">
      <c r="A191" s="1"/>
      <c r="B191" s="1"/>
      <c r="C191" s="1"/>
      <c r="D191" s="1"/>
      <c r="E191" s="1"/>
      <c r="F191" s="1"/>
    </row>
    <row r="192" spans="1:6" ht="16.5">
      <c r="A192" s="1"/>
      <c r="B192" s="1"/>
      <c r="C192" s="1"/>
      <c r="D192" s="1"/>
      <c r="E192" s="1"/>
      <c r="F192" s="1"/>
    </row>
    <row r="193" spans="1:6" ht="16.5">
      <c r="A193" s="1"/>
      <c r="B193" s="1"/>
      <c r="C193" s="1"/>
      <c r="D193" s="1"/>
      <c r="E193" s="1"/>
      <c r="F193" s="1"/>
    </row>
    <row r="194" spans="1:6" ht="16.5">
      <c r="A194" s="1"/>
      <c r="B194" s="1"/>
      <c r="C194" s="1"/>
      <c r="D194" s="1"/>
      <c r="E194" s="1"/>
      <c r="F194" s="1"/>
    </row>
    <row r="195" spans="1:6" ht="16.5">
      <c r="A195" s="1"/>
      <c r="B195" s="1"/>
      <c r="C195" s="1"/>
      <c r="D195" s="1"/>
      <c r="E195" s="1"/>
      <c r="F195" s="1"/>
    </row>
    <row r="196" spans="1:6" ht="16.5">
      <c r="A196" s="1"/>
      <c r="B196" s="1"/>
      <c r="C196" s="1"/>
      <c r="D196" s="1"/>
      <c r="E196" s="1"/>
      <c r="F196" s="1"/>
    </row>
    <row r="197" spans="1:6" ht="16.5">
      <c r="A197" s="1"/>
      <c r="B197" s="1"/>
      <c r="C197" s="1"/>
      <c r="D197" s="1"/>
      <c r="E197" s="1"/>
      <c r="F197" s="1"/>
    </row>
    <row r="198" spans="1:6" ht="16.5">
      <c r="A198" s="1"/>
      <c r="B198" s="1"/>
      <c r="C198" s="1"/>
      <c r="D198" s="1"/>
      <c r="E198" s="1"/>
      <c r="F198" s="1"/>
    </row>
    <row r="199" spans="1:6" ht="16.5">
      <c r="A199" s="1"/>
      <c r="B199" s="1"/>
      <c r="C199" s="1"/>
      <c r="D199" s="1"/>
      <c r="E199" s="1"/>
      <c r="F199" s="1"/>
    </row>
    <row r="200" spans="1:6" ht="16.5">
      <c r="A200" s="1"/>
      <c r="B200" s="1"/>
      <c r="C200" s="1"/>
      <c r="D200" s="1"/>
      <c r="E200" s="1"/>
      <c r="F200" s="1"/>
    </row>
    <row r="201" spans="1:6" ht="16.5">
      <c r="A201" s="1"/>
      <c r="B201" s="1"/>
      <c r="C201" s="1"/>
      <c r="D201" s="1"/>
      <c r="E201" s="1"/>
      <c r="F201" s="1"/>
    </row>
    <row r="202" spans="1:6" ht="16.5">
      <c r="A202" s="1"/>
      <c r="B202" s="1"/>
      <c r="C202" s="1"/>
      <c r="D202" s="1"/>
      <c r="E202" s="1"/>
      <c r="F202" s="1"/>
    </row>
    <row r="203" spans="1:6" ht="16.5">
      <c r="A203" s="1"/>
      <c r="B203" s="1"/>
      <c r="C203" s="1"/>
      <c r="D203" s="1"/>
      <c r="E203" s="1"/>
      <c r="F203" s="1"/>
    </row>
    <row r="204" spans="1:6" ht="16.5">
      <c r="A204" s="1"/>
      <c r="B204" s="1"/>
      <c r="C204" s="1"/>
      <c r="D204" s="1"/>
      <c r="E204" s="1"/>
      <c r="F204" s="1"/>
    </row>
    <row r="205" spans="1:6" ht="16.5">
      <c r="A205" s="1"/>
      <c r="B205" s="1"/>
      <c r="C205" s="1"/>
      <c r="D205" s="1"/>
      <c r="E205" s="1"/>
      <c r="F205" s="1"/>
    </row>
    <row r="206" spans="1:6" ht="16.5">
      <c r="A206" s="1"/>
      <c r="B206" s="1"/>
      <c r="C206" s="1"/>
      <c r="D206" s="1"/>
      <c r="E206" s="1"/>
      <c r="F206" s="1"/>
    </row>
    <row r="207" spans="1:6" ht="16.5">
      <c r="A207" s="1"/>
      <c r="B207" s="1"/>
      <c r="C207" s="1"/>
      <c r="D207" s="1"/>
      <c r="E207" s="1"/>
      <c r="F207" s="1"/>
    </row>
    <row r="208" spans="1:6" ht="16.5">
      <c r="A208" s="1"/>
      <c r="B208" s="1"/>
      <c r="C208" s="1"/>
      <c r="D208" s="1"/>
      <c r="E208" s="1"/>
      <c r="F208" s="1"/>
    </row>
    <row r="209" spans="1:6" ht="16.5">
      <c r="A209" s="1"/>
      <c r="B209" s="1"/>
      <c r="C209" s="1"/>
      <c r="D209" s="1"/>
      <c r="E209" s="1"/>
      <c r="F209" s="1"/>
    </row>
    <row r="210" spans="1:6" ht="16.5">
      <c r="A210" s="1"/>
      <c r="B210" s="1"/>
      <c r="C210" s="1"/>
      <c r="D210" s="1"/>
      <c r="E210" s="1"/>
      <c r="F210" s="1"/>
    </row>
  </sheetData>
  <mergeCells count="5">
    <mergeCell ref="C2:D2"/>
    <mergeCell ref="A25:E25"/>
    <mergeCell ref="A2:A3"/>
    <mergeCell ref="B2:B3"/>
    <mergeCell ref="E2:E3"/>
  </mergeCells>
  <pageMargins left="0.70866141732283505" right="0.70866141732283505" top="0.74803149606299202" bottom="0.74803149606299202" header="0.31496062992126" footer="0.31496062992126"/>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70C0"/>
  </sheetPr>
  <dimension ref="A1:F210"/>
  <sheetViews>
    <sheetView workbookViewId="0">
      <selection activeCell="A2" sqref="A2:E25"/>
    </sheetView>
  </sheetViews>
  <sheetFormatPr defaultColWidth="9" defaultRowHeight="15"/>
  <cols>
    <col min="1" max="1" width="3.85546875" customWidth="1"/>
    <col min="2" max="2" width="23.7109375" customWidth="1"/>
    <col min="3" max="3" width="12" customWidth="1"/>
    <col min="4" max="4" width="10.7109375" customWidth="1"/>
    <col min="5" max="5" width="9.7109375" customWidth="1"/>
    <col min="6" max="6" width="9.85546875" customWidth="1"/>
  </cols>
  <sheetData>
    <row r="1" spans="1:6" ht="16.5">
      <c r="A1" s="27"/>
      <c r="B1" s="27"/>
      <c r="C1" s="27"/>
      <c r="D1" s="27"/>
      <c r="E1" s="27"/>
      <c r="F1" s="1"/>
    </row>
    <row r="2" spans="1:6" ht="15.75" customHeight="1">
      <c r="A2" s="1368" t="s">
        <v>0</v>
      </c>
      <c r="B2" s="1368" t="s">
        <v>1</v>
      </c>
      <c r="C2" s="1366" t="s">
        <v>172</v>
      </c>
      <c r="D2" s="1367"/>
      <c r="E2" s="1369" t="s">
        <v>304</v>
      </c>
      <c r="F2" s="1"/>
    </row>
    <row r="3" spans="1:6" ht="59.25" customHeight="1">
      <c r="A3" s="1358"/>
      <c r="B3" s="1358"/>
      <c r="C3" s="537" t="s">
        <v>305</v>
      </c>
      <c r="D3" s="550" t="s">
        <v>302</v>
      </c>
      <c r="E3" s="1370"/>
      <c r="F3" s="1"/>
    </row>
    <row r="4" spans="1:6" ht="12.75" customHeight="1">
      <c r="A4" s="41">
        <v>1</v>
      </c>
      <c r="B4" s="42" t="s">
        <v>6</v>
      </c>
      <c r="C4" s="198">
        <f>'21. Angka kawin umum'!C4</f>
        <v>365071.5</v>
      </c>
      <c r="D4" s="555">
        <f>'22. Angka cerai kasar'!D4</f>
        <v>637</v>
      </c>
      <c r="E4" s="112">
        <f t="shared" ref="E4:E23" si="0">D4/C4*1000</f>
        <v>1.7448636773892201</v>
      </c>
      <c r="F4" s="1"/>
    </row>
    <row r="5" spans="1:6" ht="12.75" customHeight="1">
      <c r="A5" s="46">
        <v>2</v>
      </c>
      <c r="B5" s="47" t="s">
        <v>7</v>
      </c>
      <c r="C5" s="556">
        <f>'21. Angka kawin umum'!C5</f>
        <v>280461</v>
      </c>
      <c r="D5" s="556">
        <f>'22. Angka cerai kasar'!D5</f>
        <v>279</v>
      </c>
      <c r="E5" s="116">
        <f t="shared" si="0"/>
        <v>0.99479071956528697</v>
      </c>
      <c r="F5" s="1"/>
    </row>
    <row r="6" spans="1:6" ht="12.75" customHeight="1">
      <c r="A6" s="51">
        <v>3</v>
      </c>
      <c r="B6" s="52" t="s">
        <v>8</v>
      </c>
      <c r="C6" s="198">
        <f>'21. Angka kawin umum'!C6</f>
        <v>164693.5</v>
      </c>
      <c r="D6" s="555">
        <f>'22. Angka cerai kasar'!D6</f>
        <v>236</v>
      </c>
      <c r="E6" s="112">
        <f t="shared" si="0"/>
        <v>1.4329648711090599</v>
      </c>
      <c r="F6" s="1"/>
    </row>
    <row r="7" spans="1:6" ht="12.75" customHeight="1">
      <c r="A7" s="46">
        <v>4</v>
      </c>
      <c r="B7" s="47" t="s">
        <v>9</v>
      </c>
      <c r="C7" s="556">
        <f>'21. Angka kawin umum'!C7</f>
        <v>272045.5</v>
      </c>
      <c r="D7" s="556">
        <f>'22. Angka cerai kasar'!D7</f>
        <v>754</v>
      </c>
      <c r="E7" s="116">
        <f t="shared" si="0"/>
        <v>2.7715951927159201</v>
      </c>
      <c r="F7" s="1"/>
    </row>
    <row r="8" spans="1:6" ht="12.75" customHeight="1">
      <c r="A8" s="51">
        <v>5</v>
      </c>
      <c r="B8" s="52" t="s">
        <v>10</v>
      </c>
      <c r="C8" s="198">
        <f>'21. Angka kawin umum'!C8</f>
        <v>313882.5</v>
      </c>
      <c r="D8" s="555">
        <f>'22. Angka cerai kasar'!D8</f>
        <v>751</v>
      </c>
      <c r="E8" s="112">
        <f t="shared" si="0"/>
        <v>2.3926150709262202</v>
      </c>
      <c r="F8" s="1"/>
    </row>
    <row r="9" spans="1:6" ht="12.75" customHeight="1">
      <c r="A9" s="46">
        <v>6</v>
      </c>
      <c r="B9" s="47" t="s">
        <v>11</v>
      </c>
      <c r="C9" s="556">
        <f>'21. Angka kawin umum'!C9</f>
        <v>369638</v>
      </c>
      <c r="D9" s="556">
        <f>'22. Angka cerai kasar'!D9</f>
        <v>1015</v>
      </c>
      <c r="E9" s="116">
        <f t="shared" si="0"/>
        <v>2.7459298015896598</v>
      </c>
      <c r="F9" s="1"/>
    </row>
    <row r="10" spans="1:6" ht="12.75" customHeight="1">
      <c r="A10" s="51">
        <v>7</v>
      </c>
      <c r="B10" s="52" t="s">
        <v>12</v>
      </c>
      <c r="C10" s="198">
        <f>'21. Angka kawin umum'!C10</f>
        <v>282608.5</v>
      </c>
      <c r="D10" s="555">
        <f>'22. Angka cerai kasar'!D10</f>
        <v>480</v>
      </c>
      <c r="E10" s="112">
        <f t="shared" si="0"/>
        <v>1.6984627143203399</v>
      </c>
      <c r="F10" s="1"/>
    </row>
    <row r="11" spans="1:6" ht="12.75" customHeight="1">
      <c r="A11" s="46">
        <v>8</v>
      </c>
      <c r="B11" s="47" t="s">
        <v>13</v>
      </c>
      <c r="C11" s="556">
        <f>'21. Angka kawin umum'!C11</f>
        <v>207459</v>
      </c>
      <c r="D11" s="556">
        <f>'22. Angka cerai kasar'!D11</f>
        <v>302</v>
      </c>
      <c r="E11" s="116">
        <f t="shared" si="0"/>
        <v>1.45570932087786</v>
      </c>
      <c r="F11" s="1"/>
    </row>
    <row r="12" spans="1:6" ht="12.75" customHeight="1">
      <c r="A12" s="51">
        <v>9</v>
      </c>
      <c r="B12" s="52" t="s">
        <v>14</v>
      </c>
      <c r="C12" s="198">
        <f>'21. Angka kawin umum'!C12</f>
        <v>63018</v>
      </c>
      <c r="D12" s="555">
        <f>'22. Angka cerai kasar'!D12</f>
        <v>33</v>
      </c>
      <c r="E12" s="112">
        <f t="shared" si="0"/>
        <v>0.52365990669332596</v>
      </c>
      <c r="F12" s="1"/>
    </row>
    <row r="13" spans="1:6" ht="12.75" customHeight="1">
      <c r="A13" s="46">
        <v>10</v>
      </c>
      <c r="B13" s="47" t="s">
        <v>15</v>
      </c>
      <c r="C13" s="556">
        <f>'21. Angka kawin umum'!C13</f>
        <v>161683</v>
      </c>
      <c r="D13" s="556">
        <f>'22. Angka cerai kasar'!D13</f>
        <v>390</v>
      </c>
      <c r="E13" s="116">
        <f t="shared" si="0"/>
        <v>2.4121274345478501</v>
      </c>
      <c r="F13" s="1"/>
    </row>
    <row r="14" spans="1:6" ht="12.75" customHeight="1">
      <c r="A14" s="51">
        <v>11</v>
      </c>
      <c r="B14" s="52" t="s">
        <v>16</v>
      </c>
      <c r="C14" s="198">
        <f>'21. Angka kawin umum'!C14</f>
        <v>121057</v>
      </c>
      <c r="D14" s="555">
        <f>'22. Angka cerai kasar'!D14</f>
        <v>413</v>
      </c>
      <c r="E14" s="112">
        <f t="shared" si="0"/>
        <v>3.4116160155959601</v>
      </c>
      <c r="F14" s="1"/>
    </row>
    <row r="15" spans="1:6" ht="12.75" customHeight="1">
      <c r="A15" s="46">
        <v>12</v>
      </c>
      <c r="B15" s="47" t="s">
        <v>17</v>
      </c>
      <c r="C15" s="556">
        <f>'21. Angka kawin umum'!C15</f>
        <v>294433</v>
      </c>
      <c r="D15" s="556">
        <f>'22. Angka cerai kasar'!D15</f>
        <v>565</v>
      </c>
      <c r="E15" s="116">
        <f t="shared" si="0"/>
        <v>1.9189425098409501</v>
      </c>
      <c r="F15" s="1"/>
    </row>
    <row r="16" spans="1:6" ht="12.75" customHeight="1">
      <c r="A16" s="51">
        <v>13</v>
      </c>
      <c r="B16" s="52" t="s">
        <v>18</v>
      </c>
      <c r="C16" s="198">
        <f>'21. Angka kawin umum'!C16</f>
        <v>654214.5</v>
      </c>
      <c r="D16" s="555">
        <f>'22. Angka cerai kasar'!D16</f>
        <v>1150</v>
      </c>
      <c r="E16" s="112">
        <f t="shared" si="0"/>
        <v>1.7578332488809101</v>
      </c>
      <c r="F16" s="1"/>
    </row>
    <row r="17" spans="1:6" ht="12.75" customHeight="1">
      <c r="A17" s="46">
        <v>14</v>
      </c>
      <c r="B17" s="47" t="s">
        <v>19</v>
      </c>
      <c r="C17" s="556">
        <f>'21. Angka kawin umum'!C17</f>
        <v>55512.5</v>
      </c>
      <c r="D17" s="556">
        <f>'22. Angka cerai kasar'!D17</f>
        <v>256</v>
      </c>
      <c r="E17" s="116">
        <f t="shared" si="0"/>
        <v>4.6115739698266198</v>
      </c>
      <c r="F17" s="1"/>
    </row>
    <row r="18" spans="1:6" ht="12.75" customHeight="1">
      <c r="A18" s="51">
        <v>15</v>
      </c>
      <c r="B18" s="52" t="s">
        <v>20</v>
      </c>
      <c r="C18" s="198">
        <f>'21. Angka kawin umum'!C18</f>
        <v>47425</v>
      </c>
      <c r="D18" s="555">
        <f>'22. Angka cerai kasar'!D18</f>
        <v>128</v>
      </c>
      <c r="E18" s="112">
        <f t="shared" si="0"/>
        <v>2.6989984185556102</v>
      </c>
      <c r="F18" s="1"/>
    </row>
    <row r="19" spans="1:6" ht="12.75" customHeight="1">
      <c r="A19" s="46">
        <v>16</v>
      </c>
      <c r="B19" s="47" t="s">
        <v>21</v>
      </c>
      <c r="C19" s="556">
        <f>'21. Angka kawin umum'!C19</f>
        <v>42402.5</v>
      </c>
      <c r="D19" s="556">
        <f>'22. Angka cerai kasar'!D19</f>
        <v>144</v>
      </c>
      <c r="E19" s="116">
        <f t="shared" si="0"/>
        <v>3.3960261777017902</v>
      </c>
      <c r="F19" s="1"/>
    </row>
    <row r="20" spans="1:6" ht="12.75" customHeight="1">
      <c r="A20" s="51">
        <v>17</v>
      </c>
      <c r="B20" s="52" t="s">
        <v>22</v>
      </c>
      <c r="C20" s="198">
        <f>'21. Angka kawin umum'!C20</f>
        <v>94064</v>
      </c>
      <c r="D20" s="555">
        <f>'22. Angka cerai kasar'!D20</f>
        <v>211</v>
      </c>
      <c r="E20" s="112">
        <f t="shared" si="0"/>
        <v>2.2431535975506001</v>
      </c>
      <c r="F20" s="1"/>
    </row>
    <row r="21" spans="1:6" ht="12.75" customHeight="1">
      <c r="A21" s="46">
        <v>18</v>
      </c>
      <c r="B21" s="47" t="s">
        <v>23</v>
      </c>
      <c r="C21" s="556">
        <f>'21. Angka kawin umum'!C21</f>
        <v>99710</v>
      </c>
      <c r="D21" s="556">
        <f>'22. Angka cerai kasar'!D21</f>
        <v>542</v>
      </c>
      <c r="E21" s="116">
        <f t="shared" si="0"/>
        <v>5.4357637147728397</v>
      </c>
      <c r="F21" s="1"/>
    </row>
    <row r="22" spans="1:6" ht="12.75" customHeight="1">
      <c r="A22" s="54">
        <v>19</v>
      </c>
      <c r="B22" s="55" t="s">
        <v>24</v>
      </c>
      <c r="C22" s="205">
        <f>'21. Angka kawin umum'!C22</f>
        <v>69857.5</v>
      </c>
      <c r="D22" s="557">
        <f>'22. Angka cerai kasar'!D22</f>
        <v>171</v>
      </c>
      <c r="E22" s="121">
        <f t="shared" si="0"/>
        <v>2.44784024621551</v>
      </c>
      <c r="F22" s="1"/>
    </row>
    <row r="23" spans="1:6" ht="12.75" customHeight="1">
      <c r="A23" s="192"/>
      <c r="B23" s="60" t="s">
        <v>25</v>
      </c>
      <c r="C23" s="122">
        <f>SUM(C4:C22)</f>
        <v>3959236.5</v>
      </c>
      <c r="D23" s="122">
        <f>SUM(D4:D22)</f>
        <v>8457</v>
      </c>
      <c r="E23" s="123">
        <f t="shared" si="0"/>
        <v>2.1360178913282901</v>
      </c>
      <c r="F23" s="1"/>
    </row>
    <row r="24" spans="1:6" ht="8.1" customHeight="1">
      <c r="A24" s="107"/>
      <c r="B24" s="107"/>
      <c r="C24" s="107"/>
      <c r="D24" s="107"/>
      <c r="E24" s="107"/>
      <c r="F24" s="65"/>
    </row>
    <row r="25" spans="1:6" ht="10.5" customHeight="1">
      <c r="A25" s="1354" t="s">
        <v>303</v>
      </c>
      <c r="B25" s="1365"/>
      <c r="C25" s="1365"/>
      <c r="D25" s="1365"/>
      <c r="E25" s="1365"/>
      <c r="F25" s="1"/>
    </row>
    <row r="26" spans="1:6" ht="16.5">
      <c r="A26" s="1"/>
      <c r="B26" s="1"/>
      <c r="C26" s="1"/>
      <c r="D26" s="1"/>
      <c r="E26" s="1"/>
      <c r="F26" s="1"/>
    </row>
    <row r="27" spans="1:6" ht="16.5">
      <c r="A27" s="1"/>
      <c r="B27" s="1"/>
      <c r="C27" s="1"/>
      <c r="D27" s="1"/>
      <c r="E27" s="1"/>
      <c r="F27" s="1"/>
    </row>
    <row r="28" spans="1:6" ht="16.5">
      <c r="A28" s="1"/>
      <c r="B28" s="1"/>
      <c r="C28" s="1"/>
      <c r="D28" s="1"/>
      <c r="E28" s="1"/>
      <c r="F28" s="1"/>
    </row>
    <row r="29" spans="1:6" ht="16.5">
      <c r="A29" s="1"/>
      <c r="B29" s="1"/>
      <c r="C29" s="1"/>
      <c r="D29" s="1"/>
      <c r="E29" s="1"/>
      <c r="F29" s="1"/>
    </row>
    <row r="30" spans="1:6" ht="16.5">
      <c r="A30" s="1"/>
      <c r="B30" s="1"/>
      <c r="C30" s="1"/>
      <c r="D30" s="1"/>
      <c r="E30" s="1"/>
      <c r="F30" s="1"/>
    </row>
    <row r="31" spans="1:6" ht="16.5">
      <c r="A31" s="1"/>
      <c r="B31" s="1"/>
      <c r="C31" s="1"/>
      <c r="D31" s="1"/>
      <c r="E31" s="1"/>
      <c r="F31" s="1"/>
    </row>
    <row r="32" spans="1:6" ht="16.5">
      <c r="A32" s="1"/>
      <c r="B32" s="1"/>
      <c r="C32" s="1"/>
      <c r="D32" s="1"/>
      <c r="E32" s="1"/>
      <c r="F32" s="1"/>
    </row>
    <row r="33" spans="1:6" ht="16.5">
      <c r="A33" s="1"/>
      <c r="B33" s="1"/>
      <c r="C33" s="1"/>
      <c r="D33" s="1"/>
      <c r="E33" s="1"/>
      <c r="F33" s="1"/>
    </row>
    <row r="34" spans="1:6" ht="16.5">
      <c r="A34" s="1"/>
      <c r="B34" s="1"/>
      <c r="C34" s="1"/>
      <c r="D34" s="1"/>
      <c r="E34" s="1"/>
      <c r="F34" s="1"/>
    </row>
    <row r="35" spans="1:6" ht="16.5">
      <c r="A35" s="1"/>
      <c r="B35" s="1"/>
      <c r="C35" s="1"/>
      <c r="D35" s="1"/>
      <c r="E35" s="1"/>
      <c r="F35" s="1"/>
    </row>
    <row r="36" spans="1:6" ht="16.5">
      <c r="A36" s="1"/>
      <c r="B36" s="1"/>
      <c r="C36" s="1"/>
      <c r="D36" s="1"/>
      <c r="E36" s="1"/>
      <c r="F36" s="1"/>
    </row>
    <row r="37" spans="1:6" ht="16.5">
      <c r="A37" s="1"/>
      <c r="B37" s="1"/>
      <c r="C37" s="1"/>
      <c r="D37" s="1"/>
      <c r="E37" s="1"/>
      <c r="F37" s="1"/>
    </row>
    <row r="38" spans="1:6" ht="16.5">
      <c r="A38" s="1"/>
      <c r="B38" s="1"/>
      <c r="C38" s="1"/>
      <c r="D38" s="1"/>
      <c r="E38" s="1"/>
      <c r="F38" s="1"/>
    </row>
    <row r="39" spans="1:6" ht="16.5">
      <c r="A39" s="1"/>
      <c r="B39" s="1"/>
      <c r="C39" s="1"/>
      <c r="D39" s="1"/>
      <c r="E39" s="1"/>
      <c r="F39" s="1"/>
    </row>
    <row r="40" spans="1:6" ht="16.5">
      <c r="A40" s="1"/>
      <c r="B40" s="1"/>
      <c r="C40" s="1"/>
      <c r="D40" s="1"/>
      <c r="E40" s="1"/>
      <c r="F40" s="1"/>
    </row>
    <row r="41" spans="1:6" ht="16.5">
      <c r="A41" s="1"/>
      <c r="B41" s="1"/>
      <c r="C41" s="1"/>
      <c r="D41" s="1"/>
      <c r="E41" s="1"/>
      <c r="F41" s="1"/>
    </row>
    <row r="42" spans="1:6" ht="16.5">
      <c r="A42" s="1"/>
      <c r="B42" s="1"/>
      <c r="C42" s="1"/>
      <c r="D42" s="1"/>
      <c r="E42" s="1"/>
      <c r="F42" s="1"/>
    </row>
    <row r="43" spans="1:6" ht="16.5">
      <c r="A43" s="1"/>
      <c r="B43" s="1"/>
      <c r="C43" s="1"/>
      <c r="D43" s="1"/>
      <c r="E43" s="1"/>
      <c r="F43" s="1"/>
    </row>
    <row r="44" spans="1:6" ht="16.5">
      <c r="A44" s="1"/>
      <c r="B44" s="1"/>
      <c r="C44" s="1"/>
      <c r="D44" s="1"/>
      <c r="E44" s="1"/>
      <c r="F44" s="1"/>
    </row>
    <row r="45" spans="1:6" ht="16.5">
      <c r="A45" s="1"/>
      <c r="B45" s="1"/>
      <c r="C45" s="1"/>
      <c r="D45" s="1"/>
      <c r="E45" s="1"/>
      <c r="F45" s="1"/>
    </row>
    <row r="46" spans="1:6" ht="16.5">
      <c r="A46" s="1"/>
      <c r="B46" s="1"/>
      <c r="C46" s="1"/>
      <c r="D46" s="1"/>
      <c r="E46" s="1"/>
      <c r="F46" s="1"/>
    </row>
    <row r="47" spans="1:6" ht="16.5">
      <c r="A47" s="1"/>
      <c r="B47" s="1"/>
      <c r="C47" s="1"/>
      <c r="D47" s="1"/>
      <c r="E47" s="1"/>
      <c r="F47" s="1"/>
    </row>
    <row r="48" spans="1:6" ht="16.5">
      <c r="A48" s="1"/>
      <c r="B48" s="1"/>
      <c r="C48" s="1"/>
      <c r="D48" s="1"/>
      <c r="E48" s="1"/>
      <c r="F48" s="1"/>
    </row>
    <row r="49" spans="1:6" ht="16.5">
      <c r="A49" s="1"/>
      <c r="B49" s="1"/>
      <c r="C49" s="1"/>
      <c r="D49" s="1"/>
      <c r="E49" s="1"/>
      <c r="F49" s="1"/>
    </row>
    <row r="50" spans="1:6" ht="16.5">
      <c r="A50" s="1"/>
      <c r="B50" s="1"/>
      <c r="C50" s="1"/>
      <c r="D50" s="1"/>
      <c r="E50" s="1"/>
      <c r="F50" s="1"/>
    </row>
    <row r="51" spans="1:6" ht="16.5">
      <c r="A51" s="1"/>
      <c r="B51" s="1"/>
      <c r="C51" s="1"/>
      <c r="D51" s="1"/>
      <c r="E51" s="1"/>
      <c r="F51" s="1"/>
    </row>
    <row r="52" spans="1:6" ht="16.5">
      <c r="A52" s="1"/>
      <c r="B52" s="1"/>
      <c r="C52" s="1"/>
      <c r="D52" s="1"/>
      <c r="E52" s="1"/>
      <c r="F52" s="1"/>
    </row>
    <row r="53" spans="1:6" ht="16.5">
      <c r="A53" s="1"/>
      <c r="B53" s="1"/>
      <c r="C53" s="1"/>
      <c r="D53" s="1"/>
      <c r="E53" s="1"/>
      <c r="F53" s="1"/>
    </row>
    <row r="54" spans="1:6" ht="16.5">
      <c r="A54" s="1"/>
      <c r="B54" s="1"/>
      <c r="C54" s="1"/>
      <c r="D54" s="1"/>
      <c r="E54" s="1"/>
      <c r="F54" s="1"/>
    </row>
    <row r="55" spans="1:6" ht="16.5">
      <c r="A55" s="1"/>
      <c r="B55" s="1"/>
      <c r="C55" s="1"/>
      <c r="D55" s="1"/>
      <c r="E55" s="1"/>
      <c r="F55" s="1"/>
    </row>
    <row r="56" spans="1:6" ht="16.5">
      <c r="A56" s="1"/>
      <c r="B56" s="1"/>
      <c r="C56" s="1"/>
      <c r="D56" s="1"/>
      <c r="E56" s="1"/>
      <c r="F56" s="1"/>
    </row>
    <row r="57" spans="1:6" ht="16.5">
      <c r="A57" s="1"/>
      <c r="B57" s="1"/>
      <c r="C57" s="1"/>
      <c r="D57" s="1"/>
      <c r="E57" s="1"/>
      <c r="F57" s="1"/>
    </row>
    <row r="58" spans="1:6" ht="16.5">
      <c r="A58" s="1"/>
      <c r="B58" s="1"/>
      <c r="C58" s="1"/>
      <c r="D58" s="1"/>
      <c r="E58" s="1"/>
      <c r="F58" s="1"/>
    </row>
    <row r="59" spans="1:6" ht="16.5">
      <c r="A59" s="1"/>
      <c r="B59" s="1"/>
      <c r="C59" s="1"/>
      <c r="D59" s="1"/>
      <c r="E59" s="1"/>
      <c r="F59" s="1"/>
    </row>
    <row r="60" spans="1:6" ht="16.5">
      <c r="A60" s="1"/>
      <c r="B60" s="1"/>
      <c r="C60" s="1"/>
      <c r="D60" s="1"/>
      <c r="E60" s="1"/>
      <c r="F60" s="1"/>
    </row>
    <row r="61" spans="1:6" ht="16.5">
      <c r="A61" s="1"/>
      <c r="B61" s="1"/>
      <c r="C61" s="1"/>
      <c r="D61" s="1"/>
      <c r="E61" s="1"/>
      <c r="F61" s="1"/>
    </row>
    <row r="62" spans="1:6" ht="16.5">
      <c r="A62" s="1"/>
      <c r="B62" s="1"/>
      <c r="C62" s="1"/>
      <c r="D62" s="1"/>
      <c r="E62" s="1"/>
      <c r="F62" s="1"/>
    </row>
    <row r="63" spans="1:6" ht="16.5">
      <c r="A63" s="1"/>
      <c r="B63" s="1"/>
      <c r="C63" s="1"/>
      <c r="D63" s="1"/>
      <c r="E63" s="1"/>
      <c r="F63" s="1"/>
    </row>
    <row r="64" spans="1:6" ht="16.5">
      <c r="A64" s="1"/>
      <c r="B64" s="1"/>
      <c r="C64" s="1"/>
      <c r="D64" s="1"/>
      <c r="E64" s="1"/>
      <c r="F64" s="1"/>
    </row>
    <row r="65" spans="1:6" ht="16.5">
      <c r="A65" s="1"/>
      <c r="B65" s="1"/>
      <c r="C65" s="1"/>
      <c r="D65" s="1"/>
      <c r="E65" s="1"/>
      <c r="F65" s="1"/>
    </row>
    <row r="66" spans="1:6" ht="16.5">
      <c r="A66" s="1"/>
      <c r="B66" s="1"/>
      <c r="C66" s="1"/>
      <c r="D66" s="1"/>
      <c r="E66" s="1"/>
      <c r="F66" s="1"/>
    </row>
    <row r="67" spans="1:6" ht="16.5">
      <c r="A67" s="1"/>
      <c r="B67" s="1"/>
      <c r="C67" s="1"/>
      <c r="D67" s="1"/>
      <c r="E67" s="1"/>
      <c r="F67" s="1"/>
    </row>
    <row r="68" spans="1:6" ht="16.5">
      <c r="A68" s="1"/>
      <c r="B68" s="1"/>
      <c r="C68" s="1"/>
      <c r="D68" s="1"/>
      <c r="E68" s="1"/>
      <c r="F68" s="1"/>
    </row>
    <row r="69" spans="1:6" ht="16.5">
      <c r="A69" s="1"/>
      <c r="B69" s="1"/>
      <c r="C69" s="1"/>
      <c r="D69" s="1"/>
      <c r="E69" s="1"/>
      <c r="F69" s="1"/>
    </row>
    <row r="70" spans="1:6" ht="16.5">
      <c r="A70" s="1"/>
      <c r="B70" s="1"/>
      <c r="C70" s="1"/>
      <c r="D70" s="1"/>
      <c r="E70" s="1"/>
      <c r="F70" s="1"/>
    </row>
    <row r="71" spans="1:6" ht="16.5">
      <c r="A71" s="1"/>
      <c r="B71" s="1"/>
      <c r="C71" s="1"/>
      <c r="D71" s="1"/>
      <c r="E71" s="1"/>
      <c r="F71" s="1"/>
    </row>
    <row r="72" spans="1:6" ht="16.5">
      <c r="A72" s="1"/>
      <c r="B72" s="1"/>
      <c r="C72" s="1"/>
      <c r="D72" s="1"/>
      <c r="E72" s="1"/>
      <c r="F72" s="1"/>
    </row>
    <row r="73" spans="1:6" ht="16.5">
      <c r="A73" s="1"/>
      <c r="B73" s="1"/>
      <c r="C73" s="1"/>
      <c r="D73" s="1"/>
      <c r="E73" s="1"/>
      <c r="F73" s="1"/>
    </row>
    <row r="74" spans="1:6" ht="16.5">
      <c r="A74" s="1"/>
      <c r="B74" s="1"/>
      <c r="C74" s="1"/>
      <c r="D74" s="1"/>
      <c r="E74" s="1"/>
      <c r="F74" s="1"/>
    </row>
    <row r="75" spans="1:6" ht="16.5">
      <c r="A75" s="1"/>
      <c r="B75" s="1"/>
      <c r="C75" s="1"/>
      <c r="D75" s="1"/>
      <c r="E75" s="1"/>
      <c r="F75" s="1"/>
    </row>
    <row r="76" spans="1:6" ht="16.5">
      <c r="A76" s="1"/>
      <c r="B76" s="1"/>
      <c r="C76" s="1"/>
      <c r="D76" s="1"/>
      <c r="E76" s="1"/>
      <c r="F76" s="1"/>
    </row>
    <row r="77" spans="1:6" ht="16.5">
      <c r="A77" s="1"/>
      <c r="B77" s="1"/>
      <c r="C77" s="1"/>
      <c r="D77" s="1"/>
      <c r="E77" s="1"/>
      <c r="F77" s="1"/>
    </row>
    <row r="78" spans="1:6" ht="16.5">
      <c r="A78" s="1"/>
      <c r="B78" s="1"/>
      <c r="C78" s="1"/>
      <c r="D78" s="1"/>
      <c r="E78" s="1"/>
      <c r="F78" s="1"/>
    </row>
    <row r="79" spans="1:6" ht="16.5">
      <c r="A79" s="1"/>
      <c r="B79" s="1"/>
      <c r="C79" s="1"/>
      <c r="D79" s="1"/>
      <c r="E79" s="1"/>
      <c r="F79" s="1"/>
    </row>
    <row r="80" spans="1:6" ht="16.5">
      <c r="A80" s="1"/>
      <c r="B80" s="1"/>
      <c r="C80" s="1"/>
      <c r="D80" s="1"/>
      <c r="E80" s="1"/>
      <c r="F80" s="1"/>
    </row>
    <row r="81" spans="1:6" ht="16.5">
      <c r="A81" s="1"/>
      <c r="B81" s="1"/>
      <c r="C81" s="1"/>
      <c r="D81" s="1"/>
      <c r="E81" s="1"/>
      <c r="F81" s="1"/>
    </row>
    <row r="82" spans="1:6" ht="16.5">
      <c r="A82" s="1"/>
      <c r="B82" s="1"/>
      <c r="C82" s="1"/>
      <c r="D82" s="1"/>
      <c r="E82" s="1"/>
      <c r="F82" s="1"/>
    </row>
    <row r="83" spans="1:6" ht="16.5">
      <c r="A83" s="1"/>
      <c r="B83" s="1"/>
      <c r="C83" s="1"/>
      <c r="D83" s="1"/>
      <c r="E83" s="1"/>
      <c r="F83" s="1"/>
    </row>
    <row r="84" spans="1:6" ht="16.5">
      <c r="A84" s="1"/>
      <c r="B84" s="1"/>
      <c r="C84" s="1"/>
      <c r="D84" s="1"/>
      <c r="E84" s="1"/>
      <c r="F84" s="1"/>
    </row>
    <row r="85" spans="1:6" ht="16.5">
      <c r="A85" s="1"/>
      <c r="B85" s="1"/>
      <c r="C85" s="1"/>
      <c r="D85" s="1"/>
      <c r="E85" s="1"/>
      <c r="F85" s="1"/>
    </row>
    <row r="86" spans="1:6" ht="16.5">
      <c r="A86" s="1"/>
      <c r="B86" s="1"/>
      <c r="C86" s="1"/>
      <c r="D86" s="1"/>
      <c r="E86" s="1"/>
      <c r="F86" s="1"/>
    </row>
    <row r="87" spans="1:6" ht="16.5">
      <c r="A87" s="1"/>
      <c r="B87" s="1"/>
      <c r="C87" s="1"/>
      <c r="D87" s="1"/>
      <c r="E87" s="1"/>
      <c r="F87" s="1"/>
    </row>
    <row r="88" spans="1:6" ht="16.5">
      <c r="A88" s="1"/>
      <c r="B88" s="1"/>
      <c r="C88" s="1"/>
      <c r="D88" s="1"/>
      <c r="E88" s="1"/>
      <c r="F88" s="1"/>
    </row>
    <row r="89" spans="1:6" ht="16.5">
      <c r="A89" s="1"/>
      <c r="B89" s="1"/>
      <c r="C89" s="1"/>
      <c r="D89" s="1"/>
      <c r="E89" s="1"/>
      <c r="F89" s="1"/>
    </row>
    <row r="90" spans="1:6" ht="16.5">
      <c r="A90" s="1"/>
      <c r="B90" s="1"/>
      <c r="C90" s="1"/>
      <c r="D90" s="1"/>
      <c r="E90" s="1"/>
      <c r="F90" s="1"/>
    </row>
    <row r="91" spans="1:6" ht="16.5">
      <c r="A91" s="1"/>
      <c r="B91" s="1"/>
      <c r="C91" s="1"/>
      <c r="D91" s="1"/>
      <c r="E91" s="1"/>
      <c r="F91" s="1"/>
    </row>
    <row r="92" spans="1:6" ht="16.5">
      <c r="A92" s="1"/>
      <c r="B92" s="1"/>
      <c r="C92" s="1"/>
      <c r="D92" s="1"/>
      <c r="E92" s="1"/>
      <c r="F92" s="1"/>
    </row>
    <row r="93" spans="1:6" ht="16.5">
      <c r="A93" s="1"/>
      <c r="B93" s="1"/>
      <c r="C93" s="1"/>
      <c r="D93" s="1"/>
      <c r="E93" s="1"/>
      <c r="F93" s="1"/>
    </row>
    <row r="94" spans="1:6" ht="16.5">
      <c r="A94" s="1"/>
      <c r="B94" s="1"/>
      <c r="C94" s="1"/>
      <c r="D94" s="1"/>
      <c r="E94" s="1"/>
      <c r="F94" s="1"/>
    </row>
    <row r="95" spans="1:6" ht="16.5">
      <c r="A95" s="1"/>
      <c r="B95" s="1"/>
      <c r="C95" s="1"/>
      <c r="D95" s="1"/>
      <c r="E95" s="1"/>
      <c r="F95" s="1"/>
    </row>
    <row r="96" spans="1:6" ht="16.5">
      <c r="A96" s="1"/>
      <c r="B96" s="1"/>
      <c r="C96" s="1"/>
      <c r="D96" s="1"/>
      <c r="E96" s="1"/>
      <c r="F96" s="1"/>
    </row>
    <row r="97" spans="1:6" ht="16.5">
      <c r="A97" s="1"/>
      <c r="B97" s="1"/>
      <c r="C97" s="1"/>
      <c r="D97" s="1"/>
      <c r="E97" s="1"/>
      <c r="F97" s="1"/>
    </row>
    <row r="98" spans="1:6" ht="16.5">
      <c r="A98" s="1"/>
      <c r="B98" s="1"/>
      <c r="C98" s="1"/>
      <c r="D98" s="1"/>
      <c r="E98" s="1"/>
      <c r="F98" s="1"/>
    </row>
    <row r="99" spans="1:6" ht="16.5">
      <c r="A99" s="1"/>
      <c r="B99" s="1"/>
      <c r="C99" s="1"/>
      <c r="D99" s="1"/>
      <c r="E99" s="1"/>
      <c r="F99" s="1"/>
    </row>
    <row r="100" spans="1:6" ht="16.5">
      <c r="A100" s="1"/>
      <c r="B100" s="1"/>
      <c r="C100" s="1"/>
      <c r="D100" s="1"/>
      <c r="E100" s="1"/>
      <c r="F100" s="1"/>
    </row>
    <row r="101" spans="1:6" ht="16.5">
      <c r="A101" s="1"/>
      <c r="B101" s="1"/>
      <c r="C101" s="1"/>
      <c r="D101" s="1"/>
      <c r="E101" s="1"/>
      <c r="F101" s="1"/>
    </row>
    <row r="102" spans="1:6" ht="16.5">
      <c r="A102" s="1"/>
      <c r="B102" s="1"/>
      <c r="C102" s="1"/>
      <c r="D102" s="1"/>
      <c r="E102" s="1"/>
      <c r="F102" s="1"/>
    </row>
    <row r="103" spans="1:6" ht="16.5">
      <c r="A103" s="1"/>
      <c r="B103" s="1"/>
      <c r="C103" s="1"/>
      <c r="D103" s="1"/>
      <c r="E103" s="1"/>
      <c r="F103" s="1"/>
    </row>
    <row r="104" spans="1:6" ht="16.5">
      <c r="A104" s="1"/>
      <c r="B104" s="1"/>
      <c r="C104" s="1"/>
      <c r="D104" s="1"/>
      <c r="E104" s="1"/>
      <c r="F104" s="1"/>
    </row>
    <row r="105" spans="1:6" ht="16.5">
      <c r="A105" s="1"/>
      <c r="B105" s="1"/>
      <c r="C105" s="1"/>
      <c r="D105" s="1"/>
      <c r="E105" s="1"/>
      <c r="F105" s="1"/>
    </row>
    <row r="106" spans="1:6" ht="16.5">
      <c r="A106" s="1"/>
      <c r="B106" s="1"/>
      <c r="C106" s="1"/>
      <c r="D106" s="1"/>
      <c r="E106" s="1"/>
      <c r="F106" s="1"/>
    </row>
    <row r="107" spans="1:6" ht="16.5">
      <c r="A107" s="1"/>
      <c r="B107" s="1"/>
      <c r="C107" s="1"/>
      <c r="D107" s="1"/>
      <c r="E107" s="1"/>
      <c r="F107" s="1"/>
    </row>
    <row r="108" spans="1:6" ht="16.5">
      <c r="A108" s="1"/>
      <c r="B108" s="1"/>
      <c r="C108" s="1"/>
      <c r="D108" s="1"/>
      <c r="E108" s="1"/>
      <c r="F108" s="1"/>
    </row>
    <row r="109" spans="1:6" ht="16.5">
      <c r="A109" s="1"/>
      <c r="B109" s="1"/>
      <c r="C109" s="1"/>
      <c r="D109" s="1"/>
      <c r="E109" s="1"/>
      <c r="F109" s="1"/>
    </row>
    <row r="110" spans="1:6" ht="16.5">
      <c r="A110" s="1"/>
      <c r="B110" s="1"/>
      <c r="C110" s="1"/>
      <c r="D110" s="1"/>
      <c r="E110" s="1"/>
      <c r="F110" s="1"/>
    </row>
    <row r="111" spans="1:6" ht="16.5">
      <c r="A111" s="1"/>
      <c r="B111" s="1"/>
      <c r="C111" s="1"/>
      <c r="D111" s="1"/>
      <c r="E111" s="1"/>
      <c r="F111" s="1"/>
    </row>
    <row r="112" spans="1:6" ht="16.5">
      <c r="A112" s="1"/>
      <c r="B112" s="1"/>
      <c r="C112" s="1"/>
      <c r="D112" s="1"/>
      <c r="E112" s="1"/>
      <c r="F112" s="1"/>
    </row>
    <row r="113" spans="1:6" ht="16.5">
      <c r="A113" s="1"/>
      <c r="B113" s="1"/>
      <c r="C113" s="1"/>
      <c r="D113" s="1"/>
      <c r="E113" s="1"/>
      <c r="F113" s="1"/>
    </row>
    <row r="114" spans="1:6" ht="16.5">
      <c r="A114" s="1"/>
      <c r="B114" s="1"/>
      <c r="C114" s="1"/>
      <c r="D114" s="1"/>
      <c r="E114" s="1"/>
      <c r="F114" s="1"/>
    </row>
    <row r="115" spans="1:6" ht="16.5">
      <c r="A115" s="1"/>
      <c r="B115" s="1"/>
      <c r="C115" s="1"/>
      <c r="D115" s="1"/>
      <c r="E115" s="1"/>
      <c r="F115" s="1"/>
    </row>
    <row r="116" spans="1:6" ht="16.5">
      <c r="A116" s="1"/>
      <c r="B116" s="1"/>
      <c r="C116" s="1"/>
      <c r="D116" s="1"/>
      <c r="E116" s="1"/>
      <c r="F116" s="1"/>
    </row>
    <row r="117" spans="1:6" ht="16.5">
      <c r="A117" s="1"/>
      <c r="B117" s="1"/>
      <c r="C117" s="1"/>
      <c r="D117" s="1"/>
      <c r="E117" s="1"/>
      <c r="F117" s="1"/>
    </row>
    <row r="118" spans="1:6" ht="16.5">
      <c r="A118" s="1"/>
      <c r="B118" s="1"/>
      <c r="C118" s="1"/>
      <c r="D118" s="1"/>
      <c r="E118" s="1"/>
      <c r="F118" s="1"/>
    </row>
    <row r="119" spans="1:6" ht="16.5">
      <c r="A119" s="1"/>
      <c r="B119" s="1"/>
      <c r="C119" s="1"/>
      <c r="D119" s="1"/>
      <c r="E119" s="1"/>
      <c r="F119" s="1"/>
    </row>
    <row r="120" spans="1:6" ht="16.5">
      <c r="A120" s="1"/>
      <c r="B120" s="1"/>
      <c r="C120" s="1"/>
      <c r="D120" s="1"/>
      <c r="E120" s="1"/>
      <c r="F120" s="1"/>
    </row>
    <row r="121" spans="1:6" ht="16.5">
      <c r="A121" s="1"/>
      <c r="B121" s="1"/>
      <c r="C121" s="1"/>
      <c r="D121" s="1"/>
      <c r="E121" s="1"/>
      <c r="F121" s="1"/>
    </row>
    <row r="122" spans="1:6" ht="16.5">
      <c r="A122" s="1"/>
      <c r="B122" s="1"/>
      <c r="C122" s="1"/>
      <c r="D122" s="1"/>
      <c r="E122" s="1"/>
      <c r="F122" s="1"/>
    </row>
    <row r="123" spans="1:6" ht="16.5">
      <c r="A123" s="1"/>
      <c r="B123" s="1"/>
      <c r="C123" s="1"/>
      <c r="D123" s="1"/>
      <c r="E123" s="1"/>
      <c r="F123" s="1"/>
    </row>
    <row r="124" spans="1:6" ht="16.5">
      <c r="A124" s="1"/>
      <c r="B124" s="1"/>
      <c r="C124" s="1"/>
      <c r="D124" s="1"/>
      <c r="E124" s="1"/>
      <c r="F124" s="1"/>
    </row>
    <row r="125" spans="1:6" ht="16.5">
      <c r="A125" s="1"/>
      <c r="B125" s="1"/>
      <c r="C125" s="1"/>
      <c r="D125" s="1"/>
      <c r="E125" s="1"/>
      <c r="F125" s="1"/>
    </row>
    <row r="126" spans="1:6" ht="16.5">
      <c r="A126" s="1"/>
      <c r="B126" s="1"/>
      <c r="C126" s="1"/>
      <c r="D126" s="1"/>
      <c r="E126" s="1"/>
      <c r="F126" s="1"/>
    </row>
    <row r="127" spans="1:6" ht="16.5">
      <c r="A127" s="1"/>
      <c r="B127" s="1"/>
      <c r="C127" s="1"/>
      <c r="D127" s="1"/>
      <c r="E127" s="1"/>
      <c r="F127" s="1"/>
    </row>
    <row r="128" spans="1:6" ht="16.5">
      <c r="A128" s="1"/>
      <c r="B128" s="1"/>
      <c r="C128" s="1"/>
      <c r="D128" s="1"/>
      <c r="E128" s="1"/>
      <c r="F128" s="1"/>
    </row>
    <row r="129" spans="1:6" ht="16.5">
      <c r="A129" s="1"/>
      <c r="B129" s="1"/>
      <c r="C129" s="1"/>
      <c r="D129" s="1"/>
      <c r="E129" s="1"/>
      <c r="F129" s="1"/>
    </row>
    <row r="130" spans="1:6" ht="16.5">
      <c r="A130" s="1"/>
      <c r="B130" s="1"/>
      <c r="C130" s="1"/>
      <c r="D130" s="1"/>
      <c r="E130" s="1"/>
      <c r="F130" s="1"/>
    </row>
    <row r="131" spans="1:6" ht="16.5">
      <c r="A131" s="1"/>
      <c r="B131" s="1"/>
      <c r="C131" s="1"/>
      <c r="D131" s="1"/>
      <c r="E131" s="1"/>
      <c r="F131" s="1"/>
    </row>
    <row r="132" spans="1:6" ht="16.5">
      <c r="A132" s="1"/>
      <c r="B132" s="1"/>
      <c r="C132" s="1"/>
      <c r="D132" s="1"/>
      <c r="E132" s="1"/>
      <c r="F132" s="1"/>
    </row>
    <row r="133" spans="1:6" ht="16.5">
      <c r="A133" s="1"/>
      <c r="B133" s="1"/>
      <c r="C133" s="1"/>
      <c r="D133" s="1"/>
      <c r="E133" s="1"/>
      <c r="F133" s="1"/>
    </row>
    <row r="134" spans="1:6" ht="16.5">
      <c r="A134" s="1"/>
      <c r="B134" s="1"/>
      <c r="C134" s="1"/>
      <c r="D134" s="1"/>
      <c r="E134" s="1"/>
      <c r="F134" s="1"/>
    </row>
    <row r="135" spans="1:6" ht="16.5">
      <c r="A135" s="1"/>
      <c r="B135" s="1"/>
      <c r="C135" s="1"/>
      <c r="D135" s="1"/>
      <c r="E135" s="1"/>
      <c r="F135" s="1"/>
    </row>
    <row r="136" spans="1:6" ht="16.5">
      <c r="A136" s="1"/>
      <c r="B136" s="1"/>
      <c r="C136" s="1"/>
      <c r="D136" s="1"/>
      <c r="E136" s="1"/>
      <c r="F136" s="1"/>
    </row>
    <row r="137" spans="1:6" ht="16.5">
      <c r="A137" s="1"/>
      <c r="B137" s="1"/>
      <c r="C137" s="1"/>
      <c r="D137" s="1"/>
      <c r="E137" s="1"/>
      <c r="F137" s="1"/>
    </row>
    <row r="138" spans="1:6" ht="16.5">
      <c r="A138" s="1"/>
      <c r="B138" s="1"/>
      <c r="C138" s="1"/>
      <c r="D138" s="1"/>
      <c r="E138" s="1"/>
      <c r="F138" s="1"/>
    </row>
    <row r="139" spans="1:6" ht="16.5">
      <c r="A139" s="1"/>
      <c r="B139" s="1"/>
      <c r="C139" s="1"/>
      <c r="D139" s="1"/>
      <c r="E139" s="1"/>
      <c r="F139" s="1"/>
    </row>
    <row r="140" spans="1:6" ht="16.5">
      <c r="A140" s="1"/>
      <c r="B140" s="1"/>
      <c r="C140" s="1"/>
      <c r="D140" s="1"/>
      <c r="E140" s="1"/>
      <c r="F140" s="1"/>
    </row>
    <row r="141" spans="1:6" ht="16.5">
      <c r="A141" s="1"/>
      <c r="B141" s="1"/>
      <c r="C141" s="1"/>
      <c r="D141" s="1"/>
      <c r="E141" s="1"/>
      <c r="F141" s="1"/>
    </row>
    <row r="142" spans="1:6" ht="16.5">
      <c r="A142" s="1"/>
      <c r="B142" s="1"/>
      <c r="C142" s="1"/>
      <c r="D142" s="1"/>
      <c r="E142" s="1"/>
      <c r="F142" s="1"/>
    </row>
    <row r="143" spans="1:6" ht="16.5">
      <c r="A143" s="1"/>
      <c r="B143" s="1"/>
      <c r="C143" s="1"/>
      <c r="D143" s="1"/>
      <c r="E143" s="1"/>
      <c r="F143" s="1"/>
    </row>
    <row r="144" spans="1:6" ht="16.5">
      <c r="A144" s="1"/>
      <c r="B144" s="1"/>
      <c r="C144" s="1"/>
      <c r="D144" s="1"/>
      <c r="E144" s="1"/>
      <c r="F144" s="1"/>
    </row>
    <row r="145" spans="1:6" ht="16.5">
      <c r="A145" s="1"/>
      <c r="B145" s="1"/>
      <c r="C145" s="1"/>
      <c r="D145" s="1"/>
      <c r="E145" s="1"/>
      <c r="F145" s="1"/>
    </row>
    <row r="146" spans="1:6" ht="16.5">
      <c r="A146" s="1"/>
      <c r="B146" s="1"/>
      <c r="C146" s="1"/>
      <c r="D146" s="1"/>
      <c r="E146" s="1"/>
      <c r="F146" s="1"/>
    </row>
    <row r="147" spans="1:6" ht="16.5">
      <c r="A147" s="1"/>
      <c r="B147" s="1"/>
      <c r="C147" s="1"/>
      <c r="D147" s="1"/>
      <c r="E147" s="1"/>
      <c r="F147" s="1"/>
    </row>
    <row r="148" spans="1:6" ht="16.5">
      <c r="A148" s="1"/>
      <c r="B148" s="1"/>
      <c r="C148" s="1"/>
      <c r="D148" s="1"/>
      <c r="E148" s="1"/>
      <c r="F148" s="1"/>
    </row>
    <row r="149" spans="1:6" ht="16.5">
      <c r="A149" s="1"/>
      <c r="B149" s="1"/>
      <c r="C149" s="1"/>
      <c r="D149" s="1"/>
      <c r="E149" s="1"/>
      <c r="F149" s="1"/>
    </row>
    <row r="150" spans="1:6" ht="16.5">
      <c r="A150" s="1"/>
      <c r="B150" s="1"/>
      <c r="C150" s="1"/>
      <c r="D150" s="1"/>
      <c r="E150" s="1"/>
      <c r="F150" s="1"/>
    </row>
    <row r="151" spans="1:6" ht="16.5">
      <c r="A151" s="1"/>
      <c r="B151" s="1"/>
      <c r="C151" s="1"/>
      <c r="D151" s="1"/>
      <c r="E151" s="1"/>
      <c r="F151" s="1"/>
    </row>
    <row r="152" spans="1:6" ht="16.5">
      <c r="A152" s="1"/>
      <c r="B152" s="1"/>
      <c r="C152" s="1"/>
      <c r="D152" s="1"/>
      <c r="E152" s="1"/>
      <c r="F152" s="1"/>
    </row>
    <row r="153" spans="1:6" ht="16.5">
      <c r="A153" s="1"/>
      <c r="B153" s="1"/>
      <c r="C153" s="1"/>
      <c r="D153" s="1"/>
      <c r="E153" s="1"/>
      <c r="F153" s="1"/>
    </row>
    <row r="154" spans="1:6" ht="16.5">
      <c r="A154" s="1"/>
      <c r="B154" s="1"/>
      <c r="C154" s="1"/>
      <c r="D154" s="1"/>
      <c r="E154" s="1"/>
      <c r="F154" s="1"/>
    </row>
    <row r="155" spans="1:6" ht="16.5">
      <c r="A155" s="1"/>
      <c r="B155" s="1"/>
      <c r="C155" s="1"/>
      <c r="D155" s="1"/>
      <c r="E155" s="1"/>
      <c r="F155" s="1"/>
    </row>
    <row r="156" spans="1:6" ht="16.5">
      <c r="A156" s="1"/>
      <c r="B156" s="1"/>
      <c r="C156" s="1"/>
      <c r="D156" s="1"/>
      <c r="E156" s="1"/>
      <c r="F156" s="1"/>
    </row>
    <row r="157" spans="1:6" ht="16.5">
      <c r="A157" s="1"/>
      <c r="B157" s="1"/>
      <c r="C157" s="1"/>
      <c r="D157" s="1"/>
      <c r="E157" s="1"/>
      <c r="F157" s="1"/>
    </row>
    <row r="158" spans="1:6" ht="16.5">
      <c r="A158" s="1"/>
      <c r="B158" s="1"/>
      <c r="C158" s="1"/>
      <c r="D158" s="1"/>
      <c r="E158" s="1"/>
      <c r="F158" s="1"/>
    </row>
    <row r="159" spans="1:6" ht="16.5">
      <c r="A159" s="1"/>
      <c r="B159" s="1"/>
      <c r="C159" s="1"/>
      <c r="D159" s="1"/>
      <c r="E159" s="1"/>
      <c r="F159" s="1"/>
    </row>
    <row r="160" spans="1:6" ht="16.5">
      <c r="A160" s="1"/>
      <c r="B160" s="1"/>
      <c r="C160" s="1"/>
      <c r="D160" s="1"/>
      <c r="E160" s="1"/>
      <c r="F160" s="1"/>
    </row>
    <row r="161" spans="1:6" ht="16.5">
      <c r="A161" s="1"/>
      <c r="B161" s="1"/>
      <c r="C161" s="1"/>
      <c r="D161" s="1"/>
      <c r="E161" s="1"/>
      <c r="F161" s="1"/>
    </row>
    <row r="162" spans="1:6" ht="16.5">
      <c r="A162" s="1"/>
      <c r="B162" s="1"/>
      <c r="C162" s="1"/>
      <c r="D162" s="1"/>
      <c r="E162" s="1"/>
      <c r="F162" s="1"/>
    </row>
    <row r="163" spans="1:6" ht="16.5">
      <c r="A163" s="1"/>
      <c r="B163" s="1"/>
      <c r="C163" s="1"/>
      <c r="D163" s="1"/>
      <c r="E163" s="1"/>
      <c r="F163" s="1"/>
    </row>
    <row r="164" spans="1:6" ht="16.5">
      <c r="A164" s="1"/>
      <c r="B164" s="1"/>
      <c r="C164" s="1"/>
      <c r="D164" s="1"/>
      <c r="E164" s="1"/>
      <c r="F164" s="1"/>
    </row>
    <row r="165" spans="1:6" ht="16.5">
      <c r="A165" s="1"/>
      <c r="B165" s="1"/>
      <c r="C165" s="1"/>
      <c r="D165" s="1"/>
      <c r="E165" s="1"/>
      <c r="F165" s="1"/>
    </row>
    <row r="166" spans="1:6" ht="16.5">
      <c r="A166" s="1"/>
      <c r="B166" s="1"/>
      <c r="C166" s="1"/>
      <c r="D166" s="1"/>
      <c r="E166" s="1"/>
      <c r="F166" s="1"/>
    </row>
    <row r="167" spans="1:6" ht="16.5">
      <c r="A167" s="1"/>
      <c r="B167" s="1"/>
      <c r="C167" s="1"/>
      <c r="D167" s="1"/>
      <c r="E167" s="1"/>
      <c r="F167" s="1"/>
    </row>
    <row r="168" spans="1:6" ht="16.5">
      <c r="A168" s="1"/>
      <c r="B168" s="1"/>
      <c r="C168" s="1"/>
      <c r="D168" s="1"/>
      <c r="E168" s="1"/>
      <c r="F168" s="1"/>
    </row>
    <row r="169" spans="1:6" ht="16.5">
      <c r="A169" s="1"/>
      <c r="B169" s="1"/>
      <c r="C169" s="1"/>
      <c r="D169" s="1"/>
      <c r="E169" s="1"/>
      <c r="F169" s="1"/>
    </row>
    <row r="170" spans="1:6" ht="16.5">
      <c r="A170" s="1"/>
      <c r="B170" s="1"/>
      <c r="C170" s="1"/>
      <c r="D170" s="1"/>
      <c r="E170" s="1"/>
      <c r="F170" s="1"/>
    </row>
    <row r="171" spans="1:6" ht="16.5">
      <c r="A171" s="1"/>
      <c r="B171" s="1"/>
      <c r="C171" s="1"/>
      <c r="D171" s="1"/>
      <c r="E171" s="1"/>
      <c r="F171" s="1"/>
    </row>
    <row r="172" spans="1:6" ht="16.5">
      <c r="A172" s="1"/>
      <c r="B172" s="1"/>
      <c r="C172" s="1"/>
      <c r="D172" s="1"/>
      <c r="E172" s="1"/>
      <c r="F172" s="1"/>
    </row>
    <row r="173" spans="1:6" ht="16.5">
      <c r="A173" s="1"/>
      <c r="B173" s="1"/>
      <c r="C173" s="1"/>
      <c r="D173" s="1"/>
      <c r="E173" s="1"/>
      <c r="F173" s="1"/>
    </row>
    <row r="174" spans="1:6" ht="16.5">
      <c r="A174" s="1"/>
      <c r="B174" s="1"/>
      <c r="C174" s="1"/>
      <c r="D174" s="1"/>
      <c r="E174" s="1"/>
      <c r="F174" s="1"/>
    </row>
    <row r="175" spans="1:6" ht="16.5">
      <c r="A175" s="1"/>
      <c r="B175" s="1"/>
      <c r="C175" s="1"/>
      <c r="D175" s="1"/>
      <c r="E175" s="1"/>
      <c r="F175" s="1"/>
    </row>
    <row r="176" spans="1:6" ht="16.5">
      <c r="A176" s="1"/>
      <c r="B176" s="1"/>
      <c r="C176" s="1"/>
      <c r="D176" s="1"/>
      <c r="E176" s="1"/>
      <c r="F176" s="1"/>
    </row>
    <row r="177" spans="1:6" ht="16.5">
      <c r="A177" s="1"/>
      <c r="B177" s="1"/>
      <c r="C177" s="1"/>
      <c r="D177" s="1"/>
      <c r="E177" s="1"/>
      <c r="F177" s="1"/>
    </row>
    <row r="178" spans="1:6" ht="16.5">
      <c r="A178" s="1"/>
      <c r="B178" s="1"/>
      <c r="C178" s="1"/>
      <c r="D178" s="1"/>
      <c r="E178" s="1"/>
      <c r="F178" s="1"/>
    </row>
    <row r="179" spans="1:6" ht="16.5">
      <c r="A179" s="1"/>
      <c r="B179" s="1"/>
      <c r="C179" s="1"/>
      <c r="D179" s="1"/>
      <c r="E179" s="1"/>
      <c r="F179" s="1"/>
    </row>
    <row r="180" spans="1:6" ht="16.5">
      <c r="A180" s="1"/>
      <c r="B180" s="1"/>
      <c r="C180" s="1"/>
      <c r="D180" s="1"/>
      <c r="E180" s="1"/>
      <c r="F180" s="1"/>
    </row>
    <row r="181" spans="1:6" ht="16.5">
      <c r="A181" s="1"/>
      <c r="B181" s="1"/>
      <c r="C181" s="1"/>
      <c r="D181" s="1"/>
      <c r="E181" s="1"/>
      <c r="F181" s="1"/>
    </row>
    <row r="182" spans="1:6" ht="16.5">
      <c r="A182" s="1"/>
      <c r="B182" s="1"/>
      <c r="C182" s="1"/>
      <c r="D182" s="1"/>
      <c r="E182" s="1"/>
      <c r="F182" s="1"/>
    </row>
    <row r="183" spans="1:6" ht="16.5">
      <c r="A183" s="1"/>
      <c r="B183" s="1"/>
      <c r="C183" s="1"/>
      <c r="D183" s="1"/>
      <c r="E183" s="1"/>
      <c r="F183" s="1"/>
    </row>
    <row r="184" spans="1:6" ht="16.5">
      <c r="A184" s="1"/>
      <c r="B184" s="1"/>
      <c r="C184" s="1"/>
      <c r="D184" s="1"/>
      <c r="E184" s="1"/>
      <c r="F184" s="1"/>
    </row>
    <row r="185" spans="1:6" ht="16.5">
      <c r="A185" s="1"/>
      <c r="B185" s="1"/>
      <c r="C185" s="1"/>
      <c r="D185" s="1"/>
      <c r="E185" s="1"/>
      <c r="F185" s="1"/>
    </row>
    <row r="186" spans="1:6" ht="16.5">
      <c r="A186" s="1"/>
      <c r="B186" s="1"/>
      <c r="C186" s="1"/>
      <c r="D186" s="1"/>
      <c r="E186" s="1"/>
      <c r="F186" s="1"/>
    </row>
    <row r="187" spans="1:6" ht="16.5">
      <c r="A187" s="1"/>
      <c r="B187" s="1"/>
      <c r="C187" s="1"/>
      <c r="D187" s="1"/>
      <c r="E187" s="1"/>
      <c r="F187" s="1"/>
    </row>
    <row r="188" spans="1:6" ht="16.5">
      <c r="A188" s="1"/>
      <c r="B188" s="1"/>
      <c r="C188" s="1"/>
      <c r="D188" s="1"/>
      <c r="E188" s="1"/>
      <c r="F188" s="1"/>
    </row>
    <row r="189" spans="1:6" ht="16.5">
      <c r="A189" s="1"/>
      <c r="B189" s="1"/>
      <c r="C189" s="1"/>
      <c r="D189" s="1"/>
      <c r="E189" s="1"/>
      <c r="F189" s="1"/>
    </row>
    <row r="190" spans="1:6" ht="16.5">
      <c r="A190" s="1"/>
      <c r="B190" s="1"/>
      <c r="C190" s="1"/>
      <c r="D190" s="1"/>
      <c r="E190" s="1"/>
      <c r="F190" s="1"/>
    </row>
    <row r="191" spans="1:6" ht="16.5">
      <c r="A191" s="1"/>
      <c r="B191" s="1"/>
      <c r="C191" s="1"/>
      <c r="D191" s="1"/>
      <c r="E191" s="1"/>
      <c r="F191" s="1"/>
    </row>
    <row r="192" spans="1:6" ht="16.5">
      <c r="A192" s="1"/>
      <c r="B192" s="1"/>
      <c r="C192" s="1"/>
      <c r="D192" s="1"/>
      <c r="E192" s="1"/>
      <c r="F192" s="1"/>
    </row>
    <row r="193" spans="1:6" ht="16.5">
      <c r="A193" s="1"/>
      <c r="B193" s="1"/>
      <c r="C193" s="1"/>
      <c r="D193" s="1"/>
      <c r="E193" s="1"/>
      <c r="F193" s="1"/>
    </row>
    <row r="194" spans="1:6" ht="16.5">
      <c r="A194" s="1"/>
      <c r="B194" s="1"/>
      <c r="C194" s="1"/>
      <c r="D194" s="1"/>
      <c r="E194" s="1"/>
      <c r="F194" s="1"/>
    </row>
    <row r="195" spans="1:6" ht="16.5">
      <c r="A195" s="1"/>
      <c r="B195" s="1"/>
      <c r="C195" s="1"/>
      <c r="D195" s="1"/>
      <c r="E195" s="1"/>
      <c r="F195" s="1"/>
    </row>
    <row r="196" spans="1:6" ht="16.5">
      <c r="A196" s="1"/>
      <c r="B196" s="1"/>
      <c r="C196" s="1"/>
      <c r="D196" s="1"/>
      <c r="E196" s="1"/>
      <c r="F196" s="1"/>
    </row>
    <row r="197" spans="1:6" ht="16.5">
      <c r="A197" s="1"/>
      <c r="B197" s="1"/>
      <c r="C197" s="1"/>
      <c r="D197" s="1"/>
      <c r="E197" s="1"/>
      <c r="F197" s="1"/>
    </row>
    <row r="198" spans="1:6" ht="16.5">
      <c r="A198" s="1"/>
      <c r="B198" s="1"/>
      <c r="C198" s="1"/>
      <c r="D198" s="1"/>
      <c r="E198" s="1"/>
      <c r="F198" s="1"/>
    </row>
    <row r="199" spans="1:6" ht="16.5">
      <c r="A199" s="1"/>
      <c r="B199" s="1"/>
      <c r="C199" s="1"/>
      <c r="D199" s="1"/>
      <c r="E199" s="1"/>
      <c r="F199" s="1"/>
    </row>
    <row r="200" spans="1:6" ht="16.5">
      <c r="A200" s="1"/>
      <c r="B200" s="1"/>
      <c r="C200" s="1"/>
      <c r="D200" s="1"/>
      <c r="E200" s="1"/>
      <c r="F200" s="1"/>
    </row>
    <row r="201" spans="1:6" ht="16.5">
      <c r="A201" s="1"/>
      <c r="B201" s="1"/>
      <c r="C201" s="1"/>
      <c r="D201" s="1"/>
      <c r="E201" s="1"/>
      <c r="F201" s="1"/>
    </row>
    <row r="202" spans="1:6" ht="16.5">
      <c r="A202" s="1"/>
      <c r="B202" s="1"/>
      <c r="C202" s="1"/>
      <c r="D202" s="1"/>
      <c r="E202" s="1"/>
      <c r="F202" s="1"/>
    </row>
    <row r="203" spans="1:6" ht="16.5">
      <c r="A203" s="1"/>
      <c r="B203" s="1"/>
      <c r="C203" s="1"/>
      <c r="D203" s="1"/>
      <c r="E203" s="1"/>
      <c r="F203" s="1"/>
    </row>
    <row r="204" spans="1:6" ht="16.5">
      <c r="A204" s="1"/>
      <c r="B204" s="1"/>
      <c r="C204" s="1"/>
      <c r="D204" s="1"/>
      <c r="E204" s="1"/>
      <c r="F204" s="1"/>
    </row>
    <row r="205" spans="1:6" ht="16.5">
      <c r="A205" s="1"/>
      <c r="B205" s="1"/>
      <c r="C205" s="1"/>
      <c r="D205" s="1"/>
      <c r="E205" s="1"/>
      <c r="F205" s="1"/>
    </row>
    <row r="206" spans="1:6" ht="16.5">
      <c r="A206" s="1"/>
      <c r="B206" s="1"/>
      <c r="C206" s="1"/>
      <c r="D206" s="1"/>
      <c r="E206" s="1"/>
      <c r="F206" s="1"/>
    </row>
    <row r="207" spans="1:6" ht="16.5">
      <c r="A207" s="1"/>
      <c r="B207" s="1"/>
      <c r="C207" s="1"/>
      <c r="D207" s="1"/>
      <c r="E207" s="1"/>
      <c r="F207" s="1"/>
    </row>
    <row r="208" spans="1:6" ht="16.5">
      <c r="A208" s="1"/>
      <c r="B208" s="1"/>
      <c r="C208" s="1"/>
      <c r="D208" s="1"/>
      <c r="E208" s="1"/>
      <c r="F208" s="1"/>
    </row>
    <row r="209" spans="1:6" ht="16.5">
      <c r="A209" s="1"/>
      <c r="B209" s="1"/>
      <c r="C209" s="1"/>
      <c r="D209" s="1"/>
      <c r="E209" s="1"/>
      <c r="F209" s="1"/>
    </row>
    <row r="210" spans="1:6" ht="16.5">
      <c r="A210" s="1"/>
      <c r="B210" s="1"/>
      <c r="C210" s="1"/>
      <c r="D210" s="1"/>
      <c r="E210" s="1"/>
      <c r="F210" s="1"/>
    </row>
  </sheetData>
  <mergeCells count="5">
    <mergeCell ref="C2:D2"/>
    <mergeCell ref="A25:E25"/>
    <mergeCell ref="A2:A3"/>
    <mergeCell ref="B2:B3"/>
    <mergeCell ref="E2:E3"/>
  </mergeCells>
  <pageMargins left="0.69930555555555596" right="0.69930555555555596"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70C0"/>
  </sheetPr>
  <dimension ref="A1:Q448"/>
  <sheetViews>
    <sheetView zoomScale="120" zoomScaleNormal="120" workbookViewId="0">
      <selection activeCell="H25" sqref="H25"/>
    </sheetView>
  </sheetViews>
  <sheetFormatPr defaultColWidth="9.140625" defaultRowHeight="15"/>
  <cols>
    <col min="1" max="1" width="3.7109375" customWidth="1"/>
    <col min="2" max="2" width="19" customWidth="1"/>
    <col min="3" max="3" width="8.5703125" customWidth="1"/>
    <col min="4" max="4" width="5.85546875" customWidth="1"/>
    <col min="5" max="5" width="8.7109375" customWidth="1"/>
    <col min="6" max="6" width="5.7109375" customWidth="1"/>
    <col min="7" max="7" width="7.7109375" customWidth="1"/>
    <col min="9" max="9" width="10" customWidth="1"/>
  </cols>
  <sheetData>
    <row r="1" spans="1:17" ht="14.25" customHeight="1">
      <c r="A1" s="27"/>
      <c r="B1" s="27"/>
      <c r="C1" s="27"/>
      <c r="D1" s="27"/>
      <c r="E1" s="27"/>
      <c r="F1" s="27"/>
      <c r="G1" s="27"/>
      <c r="H1" s="1"/>
      <c r="I1" s="1"/>
      <c r="J1" s="1"/>
      <c r="K1" s="1"/>
      <c r="L1" s="1"/>
      <c r="M1" s="1"/>
      <c r="N1" s="1"/>
      <c r="O1" s="1"/>
      <c r="P1" s="1"/>
      <c r="Q1" s="1"/>
    </row>
    <row r="2" spans="1:17" ht="14.25" customHeight="1">
      <c r="A2" s="1377" t="s">
        <v>0</v>
      </c>
      <c r="B2" s="1379" t="s">
        <v>1</v>
      </c>
      <c r="C2" s="1371" t="s">
        <v>28</v>
      </c>
      <c r="D2" s="1372"/>
      <c r="E2" s="1373" t="s">
        <v>306</v>
      </c>
      <c r="F2" s="1374"/>
      <c r="G2" s="1381" t="s">
        <v>307</v>
      </c>
      <c r="H2" s="1"/>
      <c r="I2" s="1"/>
      <c r="J2" s="1"/>
      <c r="K2" s="1"/>
      <c r="L2" s="1"/>
      <c r="M2" s="1"/>
      <c r="N2" s="1"/>
      <c r="O2" s="1"/>
      <c r="P2" s="1"/>
      <c r="Q2" s="1"/>
    </row>
    <row r="3" spans="1:17" ht="14.25" customHeight="1">
      <c r="A3" s="1378"/>
      <c r="B3" s="1380"/>
      <c r="C3" s="574" t="s">
        <v>81</v>
      </c>
      <c r="D3" s="574" t="s">
        <v>39</v>
      </c>
      <c r="E3" s="574" t="s">
        <v>81</v>
      </c>
      <c r="F3" s="574" t="s">
        <v>39</v>
      </c>
      <c r="G3" s="1382"/>
      <c r="H3" s="1"/>
      <c r="I3" s="1"/>
      <c r="J3" s="1"/>
      <c r="K3" s="1"/>
      <c r="L3" s="1"/>
      <c r="M3" s="1"/>
      <c r="N3" s="1"/>
      <c r="O3" s="1"/>
      <c r="P3" s="1"/>
      <c r="Q3" s="1"/>
    </row>
    <row r="4" spans="1:17" ht="12" customHeight="1">
      <c r="A4" s="876">
        <v>1</v>
      </c>
      <c r="B4" s="128" t="s">
        <v>6</v>
      </c>
      <c r="C4" s="877">
        <f>'1. Rekap JK'!E4</f>
        <v>533786</v>
      </c>
      <c r="D4" s="690">
        <f>C4/C23*100</f>
        <v>9.1710150525079293</v>
      </c>
      <c r="E4" s="878">
        <v>166745</v>
      </c>
      <c r="F4" s="690">
        <f>E4/E23*100</f>
        <v>9.2388407525157508</v>
      </c>
      <c r="G4" s="879">
        <f t="shared" ref="G4:G23" si="0">C4/E4</f>
        <v>3.2012114306276001</v>
      </c>
      <c r="H4" s="1"/>
      <c r="I4" s="235"/>
      <c r="J4" s="1"/>
      <c r="K4" s="1"/>
      <c r="L4" s="1"/>
      <c r="M4" s="1"/>
      <c r="N4" s="1"/>
      <c r="O4" s="1"/>
      <c r="P4" s="1"/>
      <c r="Q4" s="1"/>
    </row>
    <row r="5" spans="1:17" ht="12" customHeight="1">
      <c r="A5" s="880">
        <v>2</v>
      </c>
      <c r="B5" s="131" t="s">
        <v>7</v>
      </c>
      <c r="C5" s="881">
        <f>'1. Rekap JK'!E5</f>
        <v>413075</v>
      </c>
      <c r="D5" s="692">
        <f>C5/C23*100</f>
        <v>7.0970708164221499</v>
      </c>
      <c r="E5" s="882">
        <v>128168</v>
      </c>
      <c r="F5" s="692">
        <f>E5/E23*100</f>
        <v>7.1014047891597301</v>
      </c>
      <c r="G5" s="883">
        <f t="shared" si="0"/>
        <v>3.2229183571562299</v>
      </c>
      <c r="H5" s="1"/>
      <c r="I5" s="235"/>
      <c r="J5" s="1"/>
      <c r="K5" s="1"/>
      <c r="L5" s="1"/>
      <c r="M5" s="1"/>
      <c r="N5" s="1"/>
      <c r="O5" s="1"/>
      <c r="P5" s="1"/>
      <c r="Q5" s="1"/>
    </row>
    <row r="6" spans="1:17" ht="12" customHeight="1">
      <c r="A6" s="884">
        <v>3</v>
      </c>
      <c r="B6" s="134" t="s">
        <v>8</v>
      </c>
      <c r="C6" s="877">
        <f>'1. Rekap JK'!E6</f>
        <v>247323</v>
      </c>
      <c r="D6" s="690">
        <f>C6/C23*100</f>
        <v>4.2492739709011103</v>
      </c>
      <c r="E6" s="885">
        <v>76106</v>
      </c>
      <c r="F6" s="690">
        <f>E6/E23*100</f>
        <v>4.2168053873337401</v>
      </c>
      <c r="G6" s="879">
        <f t="shared" si="0"/>
        <v>3.2497174992773199</v>
      </c>
      <c r="H6" s="1"/>
      <c r="I6" s="235"/>
      <c r="J6" s="1"/>
      <c r="K6" s="1"/>
      <c r="L6" s="1"/>
      <c r="M6" s="1"/>
      <c r="N6" s="1"/>
      <c r="O6" s="1"/>
      <c r="P6" s="1"/>
      <c r="Q6" s="1"/>
    </row>
    <row r="7" spans="1:17" ht="12" customHeight="1">
      <c r="A7" s="880">
        <v>4</v>
      </c>
      <c r="B7" s="131" t="s">
        <v>9</v>
      </c>
      <c r="C7" s="881">
        <f>'1. Rekap JK'!E7</f>
        <v>382674</v>
      </c>
      <c r="D7" s="692">
        <f>C7/C23*100</f>
        <v>6.5747490833469202</v>
      </c>
      <c r="E7" s="882">
        <v>125841</v>
      </c>
      <c r="F7" s="692">
        <f>E7/E23*100</f>
        <v>6.9724726926584601</v>
      </c>
      <c r="G7" s="883">
        <f t="shared" si="0"/>
        <v>3.04093260543066</v>
      </c>
      <c r="H7" s="1"/>
      <c r="I7" s="235"/>
      <c r="J7" s="1"/>
      <c r="K7" s="1"/>
      <c r="L7" s="1"/>
      <c r="M7" s="1"/>
      <c r="N7" s="1"/>
      <c r="O7" s="1"/>
      <c r="P7" s="1"/>
      <c r="Q7" s="1"/>
    </row>
    <row r="8" spans="1:17" ht="12" customHeight="1">
      <c r="A8" s="884">
        <v>5</v>
      </c>
      <c r="B8" s="134" t="s">
        <v>10</v>
      </c>
      <c r="C8" s="877">
        <f>'1. Rekap JK'!E8</f>
        <v>458310</v>
      </c>
      <c r="D8" s="690">
        <f>C8/C23*100</f>
        <v>7.8742565535905902</v>
      </c>
      <c r="E8" s="885">
        <v>141780</v>
      </c>
      <c r="F8" s="690">
        <f>E8/E23*100</f>
        <v>7.8556049170390896</v>
      </c>
      <c r="G8" s="879">
        <f t="shared" si="0"/>
        <v>3.2325433770630601</v>
      </c>
      <c r="H8" s="1"/>
      <c r="I8" s="235"/>
      <c r="J8" s="1"/>
      <c r="K8" s="1"/>
      <c r="L8" s="1"/>
      <c r="M8" s="1"/>
      <c r="N8" s="1"/>
      <c r="O8" s="1"/>
      <c r="P8" s="1"/>
      <c r="Q8" s="1"/>
    </row>
    <row r="9" spans="1:17" ht="12" customHeight="1">
      <c r="A9" s="880">
        <v>6</v>
      </c>
      <c r="B9" s="131" t="s">
        <v>11</v>
      </c>
      <c r="C9" s="881">
        <f>'1. Rekap JK'!E9</f>
        <v>533254</v>
      </c>
      <c r="D9" s="692">
        <f>C9/C23*100</f>
        <v>9.1618747228478501</v>
      </c>
      <c r="E9" s="882">
        <v>164558</v>
      </c>
      <c r="F9" s="692">
        <f>E9/E23*100</f>
        <v>9.1176656364657909</v>
      </c>
      <c r="G9" s="883">
        <f t="shared" si="0"/>
        <v>3.2405230982389202</v>
      </c>
      <c r="H9" s="1"/>
      <c r="I9" s="235"/>
      <c r="J9" s="1"/>
      <c r="K9" s="1"/>
      <c r="L9" s="1"/>
      <c r="M9" s="1"/>
      <c r="N9" s="1"/>
      <c r="O9" s="1"/>
      <c r="P9" s="1"/>
      <c r="Q9" s="1"/>
    </row>
    <row r="10" spans="1:17" ht="12" customHeight="1">
      <c r="A10" s="884">
        <v>7</v>
      </c>
      <c r="B10" s="134" t="s">
        <v>12</v>
      </c>
      <c r="C10" s="877">
        <f>'1. Rekap JK'!E10</f>
        <v>402788</v>
      </c>
      <c r="D10" s="690">
        <f>C10/C23*100</f>
        <v>6.9203291412093302</v>
      </c>
      <c r="E10" s="885">
        <v>134361</v>
      </c>
      <c r="F10" s="690">
        <f>E10/E23*100</f>
        <v>7.4445403601233604</v>
      </c>
      <c r="G10" s="879">
        <f t="shared" si="0"/>
        <v>2.9978044224142399</v>
      </c>
      <c r="H10" s="1"/>
      <c r="I10" s="235"/>
      <c r="J10" s="1"/>
      <c r="K10" s="1"/>
      <c r="L10" s="1"/>
      <c r="M10" s="1"/>
      <c r="N10" s="1"/>
      <c r="O10" s="1"/>
      <c r="P10" s="1"/>
      <c r="Q10" s="1"/>
    </row>
    <row r="11" spans="1:17" ht="12" customHeight="1">
      <c r="A11" s="880">
        <v>8</v>
      </c>
      <c r="B11" s="131" t="s">
        <v>13</v>
      </c>
      <c r="C11" s="881">
        <f>'1. Rekap JK'!E11</f>
        <v>313837</v>
      </c>
      <c r="D11" s="692">
        <f>C11/C23*100</f>
        <v>5.3920557134018701</v>
      </c>
      <c r="E11" s="882">
        <v>94144</v>
      </c>
      <c r="F11" s="692">
        <f>E11/E23*100</f>
        <v>5.2162369114806602</v>
      </c>
      <c r="G11" s="883">
        <f t="shared" si="0"/>
        <v>3.3335847212780401</v>
      </c>
      <c r="H11" s="1"/>
      <c r="I11" s="235"/>
      <c r="J11" s="1"/>
      <c r="K11" s="1"/>
      <c r="L11" s="1"/>
      <c r="M11" s="1"/>
      <c r="N11" s="1"/>
      <c r="O11" s="1"/>
      <c r="P11" s="1"/>
      <c r="Q11" s="1"/>
    </row>
    <row r="12" spans="1:17" ht="12" customHeight="1">
      <c r="A12" s="884">
        <v>9</v>
      </c>
      <c r="B12" s="134" t="s">
        <v>14</v>
      </c>
      <c r="C12" s="877">
        <f>'1. Rekap JK'!E12</f>
        <v>97837</v>
      </c>
      <c r="D12" s="690">
        <f>C12/C23*100</f>
        <v>1.68094442284402</v>
      </c>
      <c r="E12" s="885">
        <v>27739</v>
      </c>
      <c r="F12" s="690">
        <f>E12/E23*100</f>
        <v>1.5369348624188699</v>
      </c>
      <c r="G12" s="879">
        <f t="shared" si="0"/>
        <v>3.5270557698547198</v>
      </c>
      <c r="H12" s="1"/>
      <c r="I12" s="235"/>
      <c r="J12" s="1"/>
      <c r="K12" s="1"/>
      <c r="L12" s="1"/>
      <c r="M12" s="1"/>
      <c r="N12" s="1"/>
      <c r="O12" s="1"/>
      <c r="P12" s="1"/>
      <c r="Q12" s="1"/>
    </row>
    <row r="13" spans="1:17" ht="12" customHeight="1">
      <c r="A13" s="880">
        <v>10</v>
      </c>
      <c r="B13" s="131" t="s">
        <v>15</v>
      </c>
      <c r="C13" s="881">
        <f>'1. Rekap JK'!E13</f>
        <v>242192</v>
      </c>
      <c r="D13" s="692">
        <f>C13/C23*100</f>
        <v>4.1611178966795697</v>
      </c>
      <c r="E13" s="882">
        <v>75938</v>
      </c>
      <c r="F13" s="692">
        <f>E13/E23*100</f>
        <v>4.2074970107921796</v>
      </c>
      <c r="G13" s="883">
        <f t="shared" si="0"/>
        <v>3.1893386710210998</v>
      </c>
      <c r="H13" s="1"/>
      <c r="I13" s="235"/>
      <c r="J13" s="1"/>
      <c r="K13" s="1"/>
      <c r="L13" s="1"/>
      <c r="M13" s="1"/>
      <c r="N13" s="1"/>
      <c r="O13" s="1"/>
      <c r="P13" s="1"/>
      <c r="Q13" s="1"/>
    </row>
    <row r="14" spans="1:17" ht="12" customHeight="1">
      <c r="A14" s="884">
        <v>11</v>
      </c>
      <c r="B14" s="134" t="s">
        <v>16</v>
      </c>
      <c r="C14" s="877">
        <f>'1. Rekap JK'!E14</f>
        <v>181525</v>
      </c>
      <c r="D14" s="690">
        <f>C14/C23*100</f>
        <v>3.1187938750857098</v>
      </c>
      <c r="E14" s="885">
        <v>55157</v>
      </c>
      <c r="F14" s="690">
        <f>E14/E23*100</f>
        <v>3.05608407680297</v>
      </c>
      <c r="G14" s="879">
        <f t="shared" si="0"/>
        <v>3.2910600649056301</v>
      </c>
      <c r="H14" s="1"/>
      <c r="I14" s="235"/>
      <c r="J14" s="1"/>
      <c r="K14" s="1"/>
      <c r="L14" s="1"/>
      <c r="M14" s="1"/>
      <c r="N14" s="1"/>
      <c r="O14" s="1"/>
      <c r="P14" s="1"/>
      <c r="Q14" s="1"/>
    </row>
    <row r="15" spans="1:17" ht="12" customHeight="1">
      <c r="A15" s="880">
        <v>12</v>
      </c>
      <c r="B15" s="131" t="s">
        <v>17</v>
      </c>
      <c r="C15" s="881">
        <f>'1. Rekap JK'!E15</f>
        <v>454053</v>
      </c>
      <c r="D15" s="692">
        <f>C15/C23*100</f>
        <v>7.8011167352391801</v>
      </c>
      <c r="E15" s="882">
        <v>133482</v>
      </c>
      <c r="F15" s="692">
        <f>E15/E23*100</f>
        <v>7.3958376042898299</v>
      </c>
      <c r="G15" s="883">
        <f t="shared" si="0"/>
        <v>3.4016047107475198</v>
      </c>
      <c r="H15" s="1"/>
      <c r="I15" s="235"/>
      <c r="J15" s="1"/>
      <c r="K15" s="1"/>
      <c r="L15" s="1"/>
      <c r="M15" s="1"/>
      <c r="N15" s="1"/>
      <c r="O15" s="1"/>
      <c r="P15" s="1"/>
      <c r="Q15" s="1"/>
    </row>
    <row r="16" spans="1:17" ht="12" customHeight="1">
      <c r="A16" s="884">
        <v>13</v>
      </c>
      <c r="B16" s="134" t="s">
        <v>18</v>
      </c>
      <c r="C16" s="877">
        <f>'1. Rekap JK'!E16</f>
        <v>946982</v>
      </c>
      <c r="D16" s="690">
        <f>C16/C23*100</f>
        <v>16.270164778495602</v>
      </c>
      <c r="E16" s="885">
        <v>294936</v>
      </c>
      <c r="F16" s="690">
        <f>E16/E23*100</f>
        <v>16.341519902749599</v>
      </c>
      <c r="G16" s="879">
        <f t="shared" si="0"/>
        <v>3.2108050560121502</v>
      </c>
      <c r="H16" s="1"/>
      <c r="I16" s="235"/>
      <c r="J16" s="1"/>
      <c r="K16" s="1"/>
      <c r="L16" s="1"/>
      <c r="M16" s="1"/>
      <c r="N16" s="1"/>
      <c r="O16" s="1"/>
      <c r="P16" s="1"/>
      <c r="Q16" s="1"/>
    </row>
    <row r="17" spans="1:17" ht="12" customHeight="1">
      <c r="A17" s="880">
        <v>14</v>
      </c>
      <c r="B17" s="131" t="s">
        <v>19</v>
      </c>
      <c r="C17" s="881">
        <f>'1. Rekap JK'!E17</f>
        <v>85553</v>
      </c>
      <c r="D17" s="692">
        <f>C17/C23*100</f>
        <v>1.46989214926433</v>
      </c>
      <c r="E17" s="882">
        <v>25366</v>
      </c>
      <c r="F17" s="692">
        <f>E17/E23*100</f>
        <v>1.4054540437693199</v>
      </c>
      <c r="G17" s="883">
        <f t="shared" si="0"/>
        <v>3.3727430418670701</v>
      </c>
      <c r="H17" s="1"/>
      <c r="I17" s="235"/>
      <c r="J17" s="1"/>
      <c r="K17" s="1"/>
      <c r="L17" s="1"/>
      <c r="M17" s="1"/>
      <c r="N17" s="1"/>
      <c r="O17" s="1"/>
      <c r="P17" s="1"/>
      <c r="Q17" s="1"/>
    </row>
    <row r="18" spans="1:17" ht="12" customHeight="1">
      <c r="A18" s="884">
        <v>15</v>
      </c>
      <c r="B18" s="134" t="s">
        <v>20</v>
      </c>
      <c r="C18" s="877">
        <f>'1. Rekap JK'!E18</f>
        <v>68559</v>
      </c>
      <c r="D18" s="690">
        <f>C18/C23*100</f>
        <v>1.1779170322655399</v>
      </c>
      <c r="E18" s="885">
        <v>22007</v>
      </c>
      <c r="F18" s="690">
        <f>E18/E23*100</f>
        <v>1.21934191994131</v>
      </c>
      <c r="G18" s="879">
        <f t="shared" si="0"/>
        <v>3.11532694142773</v>
      </c>
      <c r="H18" s="1"/>
      <c r="I18" s="235"/>
      <c r="J18" s="1"/>
      <c r="K18" s="1"/>
      <c r="L18" s="1"/>
      <c r="M18" s="1"/>
      <c r="N18" s="1"/>
      <c r="O18" s="1"/>
      <c r="P18" s="1"/>
      <c r="Q18" s="1"/>
    </row>
    <row r="19" spans="1:17" ht="12" customHeight="1">
      <c r="A19" s="880">
        <v>16</v>
      </c>
      <c r="B19" s="131" t="s">
        <v>21</v>
      </c>
      <c r="C19" s="881">
        <f>'1. Rekap JK'!E19</f>
        <v>63895</v>
      </c>
      <c r="D19" s="692">
        <f>C19/C23*100</f>
        <v>1.0977845181027499</v>
      </c>
      <c r="E19" s="882">
        <v>19102</v>
      </c>
      <c r="F19" s="692">
        <f>E19/E23*100</f>
        <v>1.05838457557681</v>
      </c>
      <c r="G19" s="883">
        <f t="shared" si="0"/>
        <v>3.3449377028583398</v>
      </c>
      <c r="H19" s="1"/>
      <c r="I19" s="235"/>
      <c r="J19" s="1"/>
      <c r="K19" s="1"/>
      <c r="L19" s="1"/>
      <c r="M19" s="1"/>
      <c r="N19" s="1"/>
      <c r="O19" s="1"/>
      <c r="P19" s="1"/>
      <c r="Q19" s="1"/>
    </row>
    <row r="20" spans="1:17" ht="12" customHeight="1">
      <c r="A20" s="884">
        <v>17</v>
      </c>
      <c r="B20" s="134" t="s">
        <v>22</v>
      </c>
      <c r="C20" s="877">
        <f>'1. Rekap JK'!E20</f>
        <v>141804</v>
      </c>
      <c r="D20" s="690">
        <f>C20/C23*100</f>
        <v>2.4363445622512301</v>
      </c>
      <c r="E20" s="885">
        <v>42150</v>
      </c>
      <c r="F20" s="690">
        <f>E20/E23*100</f>
        <v>2.3354051858738698</v>
      </c>
      <c r="G20" s="879">
        <f t="shared" si="0"/>
        <v>3.3642704626334501</v>
      </c>
      <c r="H20" s="1"/>
      <c r="I20" s="235"/>
      <c r="J20" s="1"/>
      <c r="K20" s="1"/>
      <c r="L20" s="1"/>
      <c r="M20" s="1"/>
      <c r="N20" s="1"/>
      <c r="O20" s="1"/>
      <c r="P20" s="1"/>
      <c r="Q20" s="1"/>
    </row>
    <row r="21" spans="1:17" ht="12" customHeight="1">
      <c r="A21" s="880">
        <v>18</v>
      </c>
      <c r="B21" s="131" t="s">
        <v>23</v>
      </c>
      <c r="C21" s="881">
        <f>'1. Rekap JK'!E21</f>
        <v>149077</v>
      </c>
      <c r="D21" s="692">
        <f>C21/C23*100</f>
        <v>2.5613024901041301</v>
      </c>
      <c r="E21" s="882">
        <v>45706</v>
      </c>
      <c r="F21" s="692">
        <f>E21/E23*100</f>
        <v>2.5324324893369199</v>
      </c>
      <c r="G21" s="883">
        <f t="shared" si="0"/>
        <v>3.2616505491620398</v>
      </c>
      <c r="H21" s="1"/>
      <c r="I21" s="235"/>
      <c r="J21" s="1"/>
      <c r="K21" s="1"/>
      <c r="L21" s="1"/>
      <c r="M21" s="1"/>
      <c r="N21" s="1"/>
      <c r="O21" s="1"/>
      <c r="P21" s="1"/>
      <c r="Q21" s="1"/>
    </row>
    <row r="22" spans="1:17" ht="12" customHeight="1">
      <c r="A22" s="886">
        <v>19</v>
      </c>
      <c r="B22" s="137" t="s">
        <v>24</v>
      </c>
      <c r="C22" s="887">
        <f>'1. Rekap JK'!E22</f>
        <v>103835</v>
      </c>
      <c r="D22" s="696">
        <f>C22/C23*100</f>
        <v>1.78399648544016</v>
      </c>
      <c r="E22" s="888">
        <v>31540</v>
      </c>
      <c r="F22" s="696">
        <f>E22/E23*100</f>
        <v>1.7475368816717001</v>
      </c>
      <c r="G22" s="889">
        <f t="shared" si="0"/>
        <v>3.2921686746988001</v>
      </c>
      <c r="H22" s="1"/>
      <c r="I22" s="235"/>
      <c r="J22" s="1"/>
      <c r="K22" s="1"/>
      <c r="L22" s="1"/>
      <c r="M22" s="1"/>
      <c r="N22" s="1"/>
      <c r="O22" s="1"/>
      <c r="P22" s="1"/>
      <c r="Q22" s="1"/>
    </row>
    <row r="23" spans="1:17" ht="12" customHeight="1">
      <c r="A23" s="890"/>
      <c r="B23" s="891" t="s">
        <v>25</v>
      </c>
      <c r="C23" s="815">
        <f>SUM(C4:C22)</f>
        <v>5820359</v>
      </c>
      <c r="D23" s="892">
        <f>C23/C23*100</f>
        <v>100</v>
      </c>
      <c r="E23" s="815">
        <f>SUM(E4:E22)</f>
        <v>1804826</v>
      </c>
      <c r="F23" s="892">
        <f>E23/E23*100</f>
        <v>100</v>
      </c>
      <c r="G23" s="893">
        <f t="shared" si="0"/>
        <v>3.2248864987539001</v>
      </c>
      <c r="H23" s="1"/>
      <c r="I23" s="235"/>
      <c r="J23" s="1"/>
      <c r="K23" s="1"/>
      <c r="L23" s="1"/>
      <c r="M23" s="1"/>
      <c r="N23" s="1"/>
      <c r="O23" s="1"/>
      <c r="P23" s="1"/>
      <c r="Q23" s="1"/>
    </row>
    <row r="24" spans="1:17" ht="7.5" customHeight="1">
      <c r="A24" s="1375"/>
      <c r="B24" s="1375"/>
      <c r="C24" s="1375"/>
      <c r="D24" s="1375"/>
      <c r="E24" s="1375"/>
      <c r="F24" s="1375"/>
      <c r="G24" s="1375"/>
      <c r="H24" s="1"/>
      <c r="I24" s="1"/>
      <c r="J24" s="1"/>
      <c r="K24" s="1"/>
      <c r="L24" s="1"/>
      <c r="M24" s="1"/>
      <c r="N24" s="1"/>
      <c r="O24" s="1"/>
      <c r="P24" s="1"/>
      <c r="Q24" s="1"/>
    </row>
    <row r="25" spans="1:17" ht="8.25" customHeight="1">
      <c r="A25" s="1376" t="s">
        <v>308</v>
      </c>
      <c r="B25" s="1376"/>
      <c r="C25" s="1376"/>
      <c r="D25" s="1376"/>
      <c r="E25" s="1376"/>
      <c r="F25" s="1376"/>
      <c r="G25" s="1376"/>
      <c r="H25" s="1"/>
      <c r="I25" s="1"/>
      <c r="J25" s="1"/>
      <c r="K25" s="1"/>
      <c r="L25" s="1"/>
      <c r="M25" s="1"/>
      <c r="N25" s="1"/>
      <c r="O25" s="1"/>
      <c r="P25" s="1"/>
      <c r="Q25" s="1"/>
    </row>
    <row r="26" spans="1:17" ht="16.5">
      <c r="A26" s="1"/>
      <c r="B26" s="1"/>
      <c r="C26" s="1"/>
      <c r="D26" s="1"/>
      <c r="E26" s="1"/>
      <c r="F26" s="1"/>
      <c r="G26" s="1"/>
      <c r="H26" s="1"/>
      <c r="I26" s="1"/>
      <c r="J26" s="1"/>
      <c r="K26" s="1"/>
      <c r="L26" s="1"/>
      <c r="M26" s="1"/>
      <c r="N26" s="1"/>
      <c r="O26" s="1"/>
      <c r="P26" s="1"/>
      <c r="Q26" s="1"/>
    </row>
    <row r="27" spans="1:17" ht="16.5">
      <c r="A27" s="1"/>
      <c r="B27" s="1"/>
      <c r="C27" s="1"/>
      <c r="D27" s="1"/>
      <c r="E27" s="1"/>
      <c r="F27" s="1"/>
      <c r="G27" s="895"/>
      <c r="H27" s="1"/>
      <c r="I27" s="1"/>
      <c r="J27" s="1"/>
      <c r="K27" s="1"/>
      <c r="L27" s="1"/>
      <c r="M27" s="1"/>
      <c r="N27" s="1"/>
      <c r="O27" s="1"/>
      <c r="P27" s="1"/>
      <c r="Q27" s="1"/>
    </row>
    <row r="28" spans="1:17" ht="16.5">
      <c r="A28" s="1"/>
      <c r="B28" s="1"/>
      <c r="C28" s="1"/>
      <c r="D28" s="1"/>
      <c r="E28" s="1"/>
      <c r="F28" s="1"/>
      <c r="G28" s="249"/>
      <c r="H28" s="1"/>
      <c r="I28" s="1"/>
      <c r="J28" s="1"/>
      <c r="K28" s="1"/>
      <c r="L28" s="1"/>
      <c r="M28" s="1"/>
      <c r="N28" s="1"/>
      <c r="O28" s="1"/>
      <c r="P28" s="1"/>
      <c r="Q28" s="1"/>
    </row>
    <row r="29" spans="1:17" ht="16.5">
      <c r="A29" s="1"/>
      <c r="B29" s="1"/>
      <c r="C29" s="1"/>
      <c r="D29" s="1"/>
      <c r="E29" s="1"/>
      <c r="F29" s="1"/>
      <c r="G29" s="261"/>
      <c r="H29" s="1"/>
      <c r="I29" s="1"/>
      <c r="J29" s="1"/>
      <c r="K29" s="1"/>
      <c r="L29" s="1"/>
      <c r="M29" s="1"/>
      <c r="N29" s="1"/>
      <c r="O29" s="1"/>
      <c r="P29" s="1"/>
      <c r="Q29" s="1"/>
    </row>
    <row r="30" spans="1:17" ht="16.5">
      <c r="A30" s="1"/>
      <c r="B30" s="1"/>
      <c r="C30" s="1"/>
      <c r="D30" s="1"/>
      <c r="E30" s="1"/>
      <c r="F30" s="1"/>
      <c r="G30" s="1"/>
      <c r="H30" s="1"/>
      <c r="I30" s="1"/>
      <c r="J30" s="1"/>
      <c r="K30" s="1"/>
      <c r="L30" s="1"/>
      <c r="M30" s="1"/>
      <c r="N30" s="1"/>
      <c r="O30" s="1"/>
      <c r="P30" s="1"/>
      <c r="Q30" s="1"/>
    </row>
    <row r="31" spans="1:17" ht="16.5">
      <c r="A31" s="1"/>
      <c r="B31" s="1"/>
      <c r="C31" s="1"/>
      <c r="D31" s="1"/>
      <c r="E31" s="1"/>
      <c r="F31" s="1"/>
      <c r="G31" s="1"/>
      <c r="H31" s="1"/>
      <c r="I31" s="1"/>
      <c r="J31" s="1"/>
      <c r="K31" s="1"/>
      <c r="L31" s="1"/>
      <c r="M31" s="1"/>
      <c r="N31" s="1"/>
      <c r="O31" s="1"/>
      <c r="P31" s="1"/>
      <c r="Q31" s="1"/>
    </row>
    <row r="32" spans="1:17" ht="16.5">
      <c r="A32" s="1"/>
      <c r="B32" s="1"/>
      <c r="C32" s="1"/>
      <c r="D32" s="1"/>
      <c r="E32" s="1"/>
      <c r="F32" s="1"/>
      <c r="G32" s="1"/>
      <c r="H32" s="1"/>
      <c r="I32" s="1"/>
      <c r="J32" s="1"/>
      <c r="K32" s="1"/>
      <c r="L32" s="1"/>
      <c r="M32" s="1"/>
      <c r="N32" s="1"/>
      <c r="O32" s="1"/>
      <c r="P32" s="1"/>
      <c r="Q32" s="1"/>
    </row>
    <row r="33" spans="1:17" ht="16.5">
      <c r="A33" s="1"/>
      <c r="B33" s="1"/>
      <c r="C33" s="1"/>
      <c r="D33" s="1"/>
      <c r="E33" s="1"/>
      <c r="F33" s="1"/>
      <c r="G33" s="1"/>
      <c r="H33" s="1"/>
      <c r="I33" s="1"/>
      <c r="J33" s="1"/>
      <c r="K33" s="1"/>
      <c r="L33" s="1"/>
      <c r="M33" s="1"/>
      <c r="N33" s="1"/>
      <c r="O33" s="1"/>
      <c r="P33" s="1"/>
      <c r="Q33" s="1"/>
    </row>
    <row r="34" spans="1:17" ht="16.5">
      <c r="A34" s="1"/>
      <c r="B34" s="1"/>
      <c r="C34" s="1"/>
      <c r="D34" s="1"/>
      <c r="E34" s="1"/>
      <c r="F34" s="1"/>
      <c r="G34" s="1"/>
      <c r="H34" s="1"/>
      <c r="I34" s="1"/>
      <c r="J34" s="1"/>
      <c r="K34" s="1"/>
      <c r="L34" s="1"/>
      <c r="M34" s="1"/>
      <c r="N34" s="1"/>
      <c r="O34" s="1"/>
      <c r="P34" s="1"/>
      <c r="Q34" s="1"/>
    </row>
    <row r="35" spans="1:17" ht="16.5">
      <c r="A35" s="1"/>
      <c r="B35" s="1"/>
      <c r="C35" s="1"/>
      <c r="D35" s="1"/>
      <c r="E35" s="1"/>
      <c r="F35" s="1"/>
      <c r="G35" s="1"/>
      <c r="H35" s="1"/>
      <c r="I35" s="1"/>
      <c r="J35" s="1"/>
      <c r="K35" s="1"/>
      <c r="L35" s="1"/>
      <c r="M35" s="1"/>
      <c r="N35" s="1"/>
      <c r="O35" s="1"/>
      <c r="P35" s="1"/>
      <c r="Q35" s="1"/>
    </row>
    <row r="36" spans="1:17" ht="16.5">
      <c r="A36" s="1"/>
      <c r="B36" s="1"/>
      <c r="C36" s="1"/>
      <c r="D36" s="1"/>
      <c r="E36" s="1"/>
      <c r="F36" s="1"/>
      <c r="G36" s="1"/>
      <c r="H36" s="1"/>
      <c r="I36" s="1"/>
      <c r="J36" s="1"/>
      <c r="K36" s="1"/>
      <c r="L36" s="1"/>
      <c r="M36" s="1"/>
      <c r="N36" s="1"/>
      <c r="O36" s="1"/>
      <c r="P36" s="1"/>
      <c r="Q36" s="1"/>
    </row>
    <row r="37" spans="1:17" ht="16.5">
      <c r="A37" s="1"/>
      <c r="B37" s="1"/>
      <c r="C37" s="1"/>
      <c r="D37" s="1"/>
      <c r="E37" s="1"/>
      <c r="F37" s="1"/>
      <c r="G37" s="1"/>
      <c r="H37" s="1"/>
      <c r="I37" s="1"/>
      <c r="J37" s="1"/>
      <c r="K37" s="1"/>
      <c r="L37" s="1"/>
      <c r="M37" s="1"/>
      <c r="N37" s="1"/>
      <c r="O37" s="1"/>
      <c r="P37" s="1"/>
      <c r="Q37" s="1"/>
    </row>
    <row r="38" spans="1:17" ht="16.5">
      <c r="A38" s="1"/>
      <c r="B38" s="1"/>
      <c r="C38" s="1"/>
      <c r="D38" s="1"/>
      <c r="E38" s="1"/>
      <c r="F38" s="1"/>
      <c r="G38" s="1"/>
      <c r="H38" s="1"/>
      <c r="I38" s="1"/>
      <c r="J38" s="1"/>
      <c r="K38" s="1"/>
      <c r="L38" s="1"/>
      <c r="M38" s="1"/>
      <c r="N38" s="1"/>
      <c r="O38" s="1"/>
      <c r="P38" s="1"/>
      <c r="Q38" s="1"/>
    </row>
    <row r="39" spans="1:17" ht="16.5">
      <c r="A39" s="1"/>
      <c r="B39" s="1"/>
      <c r="C39" s="1"/>
      <c r="D39" s="1"/>
      <c r="E39" s="1"/>
      <c r="F39" s="1"/>
      <c r="G39" s="1"/>
      <c r="H39" s="1"/>
      <c r="I39" s="1"/>
      <c r="J39" s="1"/>
      <c r="K39" s="1"/>
      <c r="L39" s="1"/>
      <c r="M39" s="1"/>
      <c r="N39" s="1"/>
      <c r="O39" s="1"/>
      <c r="P39" s="1"/>
      <c r="Q39" s="1"/>
    </row>
    <row r="40" spans="1:17" ht="16.5">
      <c r="A40" s="1"/>
      <c r="B40" s="1"/>
      <c r="C40" s="1"/>
      <c r="D40" s="1"/>
      <c r="E40" s="1"/>
      <c r="F40" s="1"/>
      <c r="G40" s="1"/>
      <c r="H40" s="1"/>
      <c r="I40" s="1"/>
      <c r="J40" s="1"/>
      <c r="K40" s="1"/>
      <c r="L40" s="1"/>
      <c r="M40" s="1"/>
      <c r="N40" s="1"/>
      <c r="O40" s="1"/>
      <c r="P40" s="1"/>
      <c r="Q40" s="1"/>
    </row>
    <row r="41" spans="1:17" ht="16.5">
      <c r="A41" s="1"/>
      <c r="B41" s="1"/>
      <c r="C41" s="1"/>
      <c r="D41" s="1"/>
      <c r="E41" s="1"/>
      <c r="F41" s="1"/>
      <c r="G41" s="1"/>
      <c r="H41" s="1"/>
      <c r="I41" s="1"/>
      <c r="J41" s="1"/>
      <c r="K41" s="1"/>
      <c r="L41" s="1"/>
      <c r="M41" s="1"/>
      <c r="N41" s="1"/>
      <c r="O41" s="1"/>
      <c r="P41" s="1"/>
      <c r="Q41" s="1"/>
    </row>
    <row r="42" spans="1:17" ht="16.5">
      <c r="A42" s="1"/>
      <c r="B42" s="1"/>
      <c r="C42" s="1"/>
      <c r="D42" s="1"/>
      <c r="E42" s="1"/>
      <c r="F42" s="1"/>
      <c r="G42" s="1"/>
      <c r="H42" s="1"/>
      <c r="I42" s="1"/>
      <c r="J42" s="1"/>
      <c r="K42" s="1"/>
      <c r="L42" s="1"/>
      <c r="M42" s="1"/>
      <c r="N42" s="1"/>
      <c r="O42" s="1"/>
      <c r="P42" s="1"/>
      <c r="Q42" s="1"/>
    </row>
    <row r="43" spans="1:17" ht="16.5">
      <c r="A43" s="1"/>
      <c r="B43" s="1"/>
      <c r="C43" s="1"/>
      <c r="D43" s="1"/>
      <c r="E43" s="1"/>
      <c r="F43" s="1"/>
      <c r="G43" s="1"/>
      <c r="H43" s="1"/>
      <c r="I43" s="1"/>
      <c r="J43" s="1"/>
      <c r="K43" s="1"/>
      <c r="L43" s="1"/>
      <c r="M43" s="1"/>
      <c r="N43" s="1"/>
      <c r="O43" s="1"/>
      <c r="P43" s="1"/>
      <c r="Q43" s="1"/>
    </row>
    <row r="44" spans="1:17" ht="16.5">
      <c r="A44" s="1"/>
      <c r="B44" s="1"/>
      <c r="C44" s="1"/>
      <c r="D44" s="1"/>
      <c r="E44" s="1"/>
      <c r="F44" s="1"/>
      <c r="G44" s="1"/>
      <c r="H44" s="1"/>
      <c r="I44" s="1"/>
      <c r="J44" s="1"/>
      <c r="K44" s="1"/>
      <c r="L44" s="1"/>
      <c r="M44" s="1"/>
      <c r="N44" s="1"/>
      <c r="O44" s="1"/>
      <c r="P44" s="1"/>
      <c r="Q44" s="1"/>
    </row>
    <row r="45" spans="1:17" ht="16.5">
      <c r="A45" s="1"/>
      <c r="B45" s="1"/>
      <c r="C45" s="1"/>
      <c r="D45" s="1"/>
      <c r="E45" s="1"/>
      <c r="F45" s="1"/>
      <c r="G45" s="1"/>
      <c r="H45" s="1"/>
      <c r="I45" s="1"/>
      <c r="J45" s="1"/>
      <c r="K45" s="1"/>
      <c r="L45" s="1"/>
      <c r="M45" s="1"/>
      <c r="N45" s="1"/>
      <c r="O45" s="1"/>
      <c r="P45" s="1"/>
      <c r="Q45" s="1"/>
    </row>
    <row r="46" spans="1:17" ht="16.5">
      <c r="A46" s="1"/>
      <c r="B46" s="1"/>
      <c r="C46" s="1"/>
      <c r="D46" s="1"/>
      <c r="E46" s="1"/>
      <c r="F46" s="1"/>
      <c r="G46" s="1"/>
      <c r="H46" s="1"/>
      <c r="I46" s="1"/>
      <c r="J46" s="1"/>
      <c r="K46" s="1"/>
      <c r="L46" s="1"/>
      <c r="M46" s="1"/>
      <c r="N46" s="1"/>
      <c r="O46" s="1"/>
      <c r="P46" s="1"/>
      <c r="Q46" s="1"/>
    </row>
    <row r="47" spans="1:17" ht="16.5">
      <c r="A47" s="1"/>
      <c r="B47" s="1"/>
      <c r="C47" s="1"/>
      <c r="D47" s="1"/>
      <c r="E47" s="1"/>
      <c r="F47" s="1"/>
      <c r="G47" s="1"/>
      <c r="H47" s="1"/>
      <c r="I47" s="1"/>
      <c r="J47" s="1"/>
      <c r="K47" s="1"/>
      <c r="L47" s="1"/>
      <c r="M47" s="1"/>
      <c r="N47" s="1"/>
      <c r="O47" s="1"/>
      <c r="P47" s="1"/>
      <c r="Q47" s="1"/>
    </row>
    <row r="48" spans="1:17" ht="16.5">
      <c r="A48" s="1"/>
      <c r="B48" s="1"/>
      <c r="C48" s="1"/>
      <c r="D48" s="1"/>
      <c r="E48" s="1"/>
      <c r="F48" s="1"/>
      <c r="G48" s="1"/>
      <c r="H48" s="1"/>
      <c r="I48" s="1"/>
      <c r="J48" s="1"/>
      <c r="K48" s="1"/>
      <c r="L48" s="1"/>
      <c r="M48" s="1"/>
      <c r="N48" s="1"/>
      <c r="O48" s="1"/>
      <c r="P48" s="1"/>
      <c r="Q48" s="1"/>
    </row>
    <row r="49" spans="1:17" ht="16.5">
      <c r="A49" s="1"/>
      <c r="B49" s="1"/>
      <c r="C49" s="1"/>
      <c r="D49" s="1"/>
      <c r="E49" s="1"/>
      <c r="F49" s="1"/>
      <c r="G49" s="1"/>
      <c r="H49" s="1"/>
      <c r="I49" s="1"/>
      <c r="J49" s="1"/>
      <c r="K49" s="1"/>
      <c r="L49" s="1"/>
      <c r="M49" s="1"/>
      <c r="N49" s="1"/>
      <c r="O49" s="1"/>
      <c r="P49" s="1"/>
      <c r="Q49" s="1"/>
    </row>
    <row r="50" spans="1:17" ht="16.5">
      <c r="A50" s="1"/>
      <c r="B50" s="1"/>
      <c r="C50" s="1"/>
      <c r="D50" s="1"/>
      <c r="E50" s="1"/>
      <c r="F50" s="1"/>
      <c r="G50" s="1"/>
      <c r="H50" s="1"/>
      <c r="I50" s="1"/>
      <c r="J50" s="1"/>
      <c r="K50" s="1"/>
      <c r="L50" s="1"/>
      <c r="M50" s="1"/>
      <c r="N50" s="1"/>
      <c r="O50" s="1"/>
      <c r="P50" s="1"/>
      <c r="Q50" s="1"/>
    </row>
    <row r="51" spans="1:17" ht="16.5">
      <c r="A51" s="1"/>
      <c r="B51" s="1"/>
      <c r="C51" s="1"/>
      <c r="D51" s="1"/>
      <c r="E51" s="1"/>
      <c r="F51" s="1"/>
      <c r="G51" s="1"/>
      <c r="H51" s="1"/>
      <c r="I51" s="1"/>
      <c r="J51" s="1"/>
      <c r="K51" s="1"/>
      <c r="L51" s="1"/>
      <c r="M51" s="1"/>
      <c r="N51" s="1"/>
      <c r="O51" s="1"/>
      <c r="P51" s="1"/>
      <c r="Q51" s="1"/>
    </row>
    <row r="52" spans="1:17" ht="16.5">
      <c r="A52" s="1"/>
      <c r="B52" s="1"/>
      <c r="C52" s="1"/>
      <c r="D52" s="1"/>
      <c r="E52" s="1"/>
      <c r="F52" s="1"/>
      <c r="G52" s="1"/>
      <c r="H52" s="1"/>
      <c r="I52" s="1"/>
      <c r="J52" s="1"/>
      <c r="K52" s="1"/>
      <c r="L52" s="1"/>
      <c r="M52" s="1"/>
      <c r="N52" s="1"/>
      <c r="O52" s="1"/>
      <c r="P52" s="1"/>
      <c r="Q52" s="1"/>
    </row>
    <row r="53" spans="1:17" ht="16.5">
      <c r="A53" s="1"/>
      <c r="B53" s="1"/>
      <c r="C53" s="1"/>
      <c r="D53" s="1"/>
      <c r="E53" s="1"/>
      <c r="F53" s="1"/>
      <c r="G53" s="1"/>
      <c r="H53" s="1"/>
      <c r="I53" s="1"/>
      <c r="J53" s="1"/>
      <c r="K53" s="1"/>
      <c r="L53" s="1"/>
      <c r="M53" s="1"/>
      <c r="N53" s="1"/>
      <c r="O53" s="1"/>
      <c r="P53" s="1"/>
      <c r="Q53" s="1"/>
    </row>
    <row r="54" spans="1:17" ht="16.5">
      <c r="A54" s="1"/>
      <c r="B54" s="1"/>
      <c r="C54" s="1"/>
      <c r="D54" s="1"/>
      <c r="E54" s="1"/>
      <c r="F54" s="1"/>
      <c r="G54" s="1"/>
      <c r="H54" s="1"/>
      <c r="I54" s="1"/>
      <c r="J54" s="1"/>
      <c r="K54" s="1"/>
      <c r="L54" s="1"/>
      <c r="M54" s="1"/>
      <c r="N54" s="1"/>
      <c r="O54" s="1"/>
      <c r="P54" s="1"/>
      <c r="Q54" s="1"/>
    </row>
    <row r="55" spans="1:17" ht="16.5">
      <c r="A55" s="1"/>
      <c r="B55" s="1"/>
      <c r="C55" s="1"/>
      <c r="D55" s="1"/>
      <c r="E55" s="1"/>
      <c r="F55" s="1"/>
      <c r="G55" s="1"/>
      <c r="H55" s="1"/>
      <c r="I55" s="1"/>
      <c r="J55" s="1"/>
      <c r="K55" s="1"/>
      <c r="L55" s="1"/>
      <c r="M55" s="1"/>
      <c r="N55" s="1"/>
      <c r="O55" s="1"/>
      <c r="P55" s="1"/>
      <c r="Q55" s="1"/>
    </row>
    <row r="56" spans="1:17" ht="16.5">
      <c r="A56" s="1"/>
      <c r="B56" s="1"/>
      <c r="C56" s="1"/>
      <c r="D56" s="1"/>
      <c r="E56" s="1"/>
      <c r="F56" s="1"/>
      <c r="G56" s="1"/>
      <c r="H56" s="1"/>
      <c r="I56" s="1"/>
      <c r="J56" s="1"/>
      <c r="K56" s="1"/>
      <c r="L56" s="1"/>
      <c r="M56" s="1"/>
      <c r="N56" s="1"/>
      <c r="O56" s="1"/>
      <c r="P56" s="1"/>
      <c r="Q56" s="1"/>
    </row>
    <row r="57" spans="1:17" ht="16.5">
      <c r="A57" s="1"/>
      <c r="B57" s="1"/>
      <c r="C57" s="1"/>
      <c r="D57" s="1"/>
      <c r="E57" s="1"/>
      <c r="F57" s="1"/>
      <c r="G57" s="1"/>
      <c r="H57" s="1"/>
      <c r="I57" s="1"/>
      <c r="J57" s="1"/>
      <c r="K57" s="1"/>
      <c r="L57" s="1"/>
      <c r="M57" s="1"/>
      <c r="N57" s="1"/>
      <c r="O57" s="1"/>
      <c r="P57" s="1"/>
      <c r="Q57" s="1"/>
    </row>
    <row r="58" spans="1:17" ht="16.5">
      <c r="A58" s="1"/>
      <c r="B58" s="1"/>
      <c r="C58" s="1"/>
      <c r="D58" s="1"/>
      <c r="E58" s="1"/>
      <c r="F58" s="1"/>
      <c r="G58" s="1"/>
      <c r="H58" s="1"/>
      <c r="I58" s="1"/>
      <c r="J58" s="1"/>
      <c r="K58" s="1"/>
      <c r="L58" s="1"/>
      <c r="M58" s="1"/>
      <c r="N58" s="1"/>
      <c r="O58" s="1"/>
      <c r="P58" s="1"/>
      <c r="Q58" s="1"/>
    </row>
    <row r="59" spans="1:17" ht="16.5">
      <c r="A59" s="1"/>
      <c r="B59" s="1"/>
      <c r="C59" s="1"/>
      <c r="D59" s="1"/>
      <c r="E59" s="1"/>
      <c r="F59" s="1"/>
      <c r="G59" s="1"/>
      <c r="H59" s="1"/>
      <c r="I59" s="1"/>
      <c r="J59" s="1"/>
      <c r="K59" s="1"/>
      <c r="L59" s="1"/>
      <c r="M59" s="1"/>
      <c r="N59" s="1"/>
      <c r="O59" s="1"/>
      <c r="P59" s="1"/>
      <c r="Q59" s="1"/>
    </row>
    <row r="60" spans="1:17" ht="16.5">
      <c r="A60" s="1"/>
      <c r="B60" s="1"/>
      <c r="C60" s="1"/>
      <c r="D60" s="1"/>
      <c r="E60" s="1"/>
      <c r="F60" s="1"/>
      <c r="G60" s="1"/>
      <c r="H60" s="1"/>
      <c r="I60" s="1"/>
      <c r="J60" s="1"/>
      <c r="K60" s="1"/>
      <c r="L60" s="1"/>
      <c r="M60" s="1"/>
      <c r="N60" s="1"/>
      <c r="O60" s="1"/>
      <c r="P60" s="1"/>
      <c r="Q60" s="1"/>
    </row>
    <row r="61" spans="1:17" ht="16.5">
      <c r="A61" s="1"/>
      <c r="B61" s="1"/>
      <c r="C61" s="1"/>
      <c r="D61" s="1"/>
      <c r="E61" s="1"/>
      <c r="F61" s="1"/>
      <c r="G61" s="1"/>
      <c r="H61" s="1"/>
      <c r="I61" s="1"/>
      <c r="J61" s="1"/>
      <c r="K61" s="1"/>
      <c r="L61" s="1"/>
      <c r="M61" s="1"/>
      <c r="N61" s="1"/>
      <c r="O61" s="1"/>
      <c r="P61" s="1"/>
      <c r="Q61" s="1"/>
    </row>
    <row r="62" spans="1:17" ht="16.5">
      <c r="A62" s="1"/>
      <c r="B62" s="1"/>
      <c r="C62" s="1"/>
      <c r="D62" s="1"/>
      <c r="E62" s="1"/>
      <c r="F62" s="1"/>
      <c r="G62" s="1"/>
      <c r="H62" s="1"/>
      <c r="I62" s="1"/>
      <c r="J62" s="1"/>
      <c r="K62" s="1"/>
      <c r="L62" s="1"/>
      <c r="M62" s="1"/>
      <c r="N62" s="1"/>
      <c r="O62" s="1"/>
      <c r="P62" s="1"/>
      <c r="Q62" s="1"/>
    </row>
    <row r="63" spans="1:17" ht="16.5">
      <c r="A63" s="1"/>
      <c r="B63" s="1"/>
      <c r="C63" s="1"/>
      <c r="D63" s="1"/>
      <c r="E63" s="1"/>
      <c r="F63" s="1"/>
      <c r="G63" s="1"/>
      <c r="H63" s="1"/>
      <c r="I63" s="1"/>
      <c r="J63" s="1"/>
      <c r="K63" s="1"/>
      <c r="L63" s="1"/>
      <c r="M63" s="1"/>
      <c r="N63" s="1"/>
      <c r="O63" s="1"/>
      <c r="P63" s="1"/>
      <c r="Q63" s="1"/>
    </row>
    <row r="64" spans="1:17" ht="16.5">
      <c r="A64" s="1"/>
      <c r="B64" s="1"/>
      <c r="C64" s="1"/>
      <c r="D64" s="1"/>
      <c r="E64" s="1"/>
      <c r="F64" s="1"/>
      <c r="G64" s="1"/>
      <c r="H64" s="1"/>
      <c r="I64" s="1"/>
      <c r="J64" s="1"/>
      <c r="K64" s="1"/>
      <c r="L64" s="1"/>
      <c r="M64" s="1"/>
      <c r="N64" s="1"/>
      <c r="O64" s="1"/>
      <c r="P64" s="1"/>
      <c r="Q64" s="1"/>
    </row>
    <row r="65" spans="1:17" ht="16.5">
      <c r="A65" s="1"/>
      <c r="B65" s="1"/>
      <c r="C65" s="1"/>
      <c r="D65" s="1"/>
      <c r="E65" s="1"/>
      <c r="F65" s="1"/>
      <c r="G65" s="1"/>
      <c r="H65" s="1"/>
      <c r="I65" s="1"/>
      <c r="J65" s="1"/>
      <c r="K65" s="1"/>
      <c r="L65" s="1"/>
      <c r="M65" s="1"/>
      <c r="N65" s="1"/>
      <c r="O65" s="1"/>
      <c r="P65" s="1"/>
      <c r="Q65" s="1"/>
    </row>
    <row r="66" spans="1:17" ht="16.5">
      <c r="A66" s="1"/>
      <c r="B66" s="1"/>
      <c r="C66" s="1"/>
      <c r="D66" s="1"/>
      <c r="E66" s="1"/>
      <c r="F66" s="1"/>
      <c r="G66" s="1"/>
      <c r="H66" s="1"/>
      <c r="I66" s="1"/>
      <c r="J66" s="1"/>
      <c r="K66" s="1"/>
      <c r="L66" s="1"/>
      <c r="M66" s="1"/>
      <c r="N66" s="1"/>
      <c r="O66" s="1"/>
      <c r="P66" s="1"/>
      <c r="Q66" s="1"/>
    </row>
    <row r="67" spans="1:17" ht="16.5">
      <c r="A67" s="1"/>
      <c r="B67" s="1"/>
      <c r="C67" s="1"/>
      <c r="D67" s="1"/>
      <c r="E67" s="1"/>
      <c r="F67" s="1"/>
      <c r="G67" s="1"/>
      <c r="H67" s="1"/>
      <c r="I67" s="1"/>
      <c r="J67" s="1"/>
      <c r="K67" s="1"/>
      <c r="L67" s="1"/>
      <c r="M67" s="1"/>
      <c r="N67" s="1"/>
      <c r="O67" s="1"/>
      <c r="P67" s="1"/>
      <c r="Q67" s="1"/>
    </row>
    <row r="68" spans="1:17" ht="16.5">
      <c r="A68" s="1"/>
      <c r="B68" s="1"/>
      <c r="C68" s="1"/>
      <c r="D68" s="1"/>
      <c r="E68" s="1"/>
      <c r="F68" s="1"/>
      <c r="G68" s="1"/>
      <c r="H68" s="1"/>
      <c r="I68" s="1"/>
      <c r="J68" s="1"/>
      <c r="K68" s="1"/>
      <c r="L68" s="1"/>
      <c r="M68" s="1"/>
      <c r="N68" s="1"/>
      <c r="O68" s="1"/>
      <c r="P68" s="1"/>
      <c r="Q68" s="1"/>
    </row>
    <row r="69" spans="1:17" ht="16.5">
      <c r="A69" s="1"/>
      <c r="B69" s="1"/>
      <c r="C69" s="1"/>
      <c r="D69" s="1"/>
      <c r="E69" s="1"/>
      <c r="F69" s="1"/>
      <c r="G69" s="1"/>
      <c r="H69" s="1"/>
      <c r="I69" s="1"/>
      <c r="J69" s="1"/>
      <c r="K69" s="1"/>
      <c r="L69" s="1"/>
      <c r="M69" s="1"/>
      <c r="N69" s="1"/>
      <c r="O69" s="1"/>
      <c r="P69" s="1"/>
      <c r="Q69" s="1"/>
    </row>
    <row r="70" spans="1:17" ht="16.5">
      <c r="A70" s="1"/>
      <c r="B70" s="1"/>
      <c r="C70" s="1"/>
      <c r="D70" s="1"/>
      <c r="E70" s="1"/>
      <c r="F70" s="1"/>
      <c r="G70" s="1"/>
      <c r="H70" s="1"/>
      <c r="I70" s="1"/>
      <c r="J70" s="1"/>
      <c r="K70" s="1"/>
      <c r="L70" s="1"/>
      <c r="M70" s="1"/>
      <c r="N70" s="1"/>
      <c r="O70" s="1"/>
      <c r="P70" s="1"/>
      <c r="Q70" s="1"/>
    </row>
    <row r="71" spans="1:17" ht="16.5">
      <c r="A71" s="1"/>
      <c r="B71" s="1"/>
      <c r="C71" s="1"/>
      <c r="D71" s="1"/>
      <c r="E71" s="1"/>
      <c r="F71" s="1"/>
      <c r="G71" s="1"/>
      <c r="H71" s="1"/>
      <c r="I71" s="1"/>
      <c r="J71" s="1"/>
      <c r="K71" s="1"/>
      <c r="L71" s="1"/>
      <c r="M71" s="1"/>
      <c r="N71" s="1"/>
      <c r="O71" s="1"/>
      <c r="P71" s="1"/>
      <c r="Q71" s="1"/>
    </row>
    <row r="72" spans="1:17" ht="16.5">
      <c r="A72" s="1"/>
      <c r="B72" s="1"/>
      <c r="C72" s="1"/>
      <c r="D72" s="1"/>
      <c r="E72" s="1"/>
      <c r="F72" s="1"/>
      <c r="G72" s="1"/>
      <c r="H72" s="1"/>
      <c r="I72" s="1"/>
      <c r="J72" s="1"/>
      <c r="K72" s="1"/>
      <c r="L72" s="1"/>
      <c r="M72" s="1"/>
      <c r="N72" s="1"/>
      <c r="O72" s="1"/>
      <c r="P72" s="1"/>
      <c r="Q72" s="1"/>
    </row>
    <row r="73" spans="1:17" ht="16.5">
      <c r="A73" s="1"/>
      <c r="B73" s="1"/>
      <c r="C73" s="1"/>
      <c r="D73" s="1"/>
      <c r="E73" s="1"/>
      <c r="F73" s="1"/>
      <c r="G73" s="1"/>
      <c r="H73" s="1"/>
      <c r="I73" s="1"/>
      <c r="J73" s="1"/>
      <c r="K73" s="1"/>
      <c r="L73" s="1"/>
      <c r="M73" s="1"/>
      <c r="N73" s="1"/>
      <c r="O73" s="1"/>
      <c r="P73" s="1"/>
      <c r="Q73" s="1"/>
    </row>
    <row r="74" spans="1:17" ht="16.5">
      <c r="A74" s="1"/>
      <c r="B74" s="1"/>
      <c r="C74" s="1"/>
      <c r="D74" s="1"/>
      <c r="E74" s="1"/>
      <c r="F74" s="1"/>
      <c r="G74" s="1"/>
      <c r="H74" s="1"/>
      <c r="I74" s="1"/>
      <c r="J74" s="1"/>
      <c r="K74" s="1"/>
      <c r="L74" s="1"/>
      <c r="M74" s="1"/>
      <c r="N74" s="1"/>
      <c r="O74" s="1"/>
      <c r="P74" s="1"/>
      <c r="Q74" s="1"/>
    </row>
    <row r="75" spans="1:17" ht="16.5">
      <c r="A75" s="1"/>
      <c r="B75" s="1"/>
      <c r="C75" s="1"/>
      <c r="D75" s="1"/>
      <c r="E75" s="1"/>
      <c r="F75" s="1"/>
      <c r="G75" s="1"/>
      <c r="H75" s="1"/>
      <c r="I75" s="1"/>
      <c r="J75" s="1"/>
      <c r="K75" s="1"/>
      <c r="L75" s="1"/>
      <c r="M75" s="1"/>
      <c r="N75" s="1"/>
      <c r="O75" s="1"/>
      <c r="P75" s="1"/>
      <c r="Q75" s="1"/>
    </row>
    <row r="76" spans="1:17" ht="16.5">
      <c r="A76" s="1"/>
      <c r="B76" s="1"/>
      <c r="C76" s="1"/>
      <c r="D76" s="1"/>
      <c r="E76" s="1"/>
      <c r="F76" s="1"/>
      <c r="G76" s="1"/>
      <c r="H76" s="1"/>
      <c r="I76" s="1"/>
      <c r="J76" s="1"/>
      <c r="K76" s="1"/>
      <c r="L76" s="1"/>
      <c r="M76" s="1"/>
      <c r="N76" s="1"/>
      <c r="O76" s="1"/>
      <c r="P76" s="1"/>
      <c r="Q76" s="1"/>
    </row>
    <row r="77" spans="1:17" ht="16.5">
      <c r="A77" s="1"/>
      <c r="B77" s="1"/>
      <c r="C77" s="1"/>
      <c r="D77" s="1"/>
      <c r="E77" s="1"/>
      <c r="F77" s="1"/>
      <c r="G77" s="1"/>
      <c r="H77" s="1"/>
      <c r="I77" s="1"/>
      <c r="J77" s="1"/>
      <c r="K77" s="1"/>
      <c r="L77" s="1"/>
      <c r="M77" s="1"/>
      <c r="N77" s="1"/>
      <c r="O77" s="1"/>
      <c r="P77" s="1"/>
      <c r="Q77" s="1"/>
    </row>
    <row r="78" spans="1:17" ht="16.5">
      <c r="A78" s="1"/>
      <c r="B78" s="1"/>
      <c r="C78" s="1"/>
      <c r="D78" s="1"/>
      <c r="E78" s="1"/>
      <c r="F78" s="1"/>
      <c r="G78" s="1"/>
      <c r="H78" s="1"/>
      <c r="I78" s="1"/>
      <c r="J78" s="1"/>
      <c r="K78" s="1"/>
      <c r="L78" s="1"/>
      <c r="M78" s="1"/>
      <c r="N78" s="1"/>
      <c r="O78" s="1"/>
      <c r="P78" s="1"/>
      <c r="Q78" s="1"/>
    </row>
    <row r="79" spans="1:17" ht="16.5">
      <c r="A79" s="1"/>
      <c r="B79" s="1"/>
      <c r="C79" s="1"/>
      <c r="D79" s="1"/>
      <c r="E79" s="1"/>
      <c r="F79" s="1"/>
      <c r="G79" s="1"/>
      <c r="H79" s="1"/>
      <c r="I79" s="1"/>
      <c r="J79" s="1"/>
      <c r="K79" s="1"/>
      <c r="L79" s="1"/>
      <c r="M79" s="1"/>
      <c r="N79" s="1"/>
      <c r="O79" s="1"/>
      <c r="P79" s="1"/>
      <c r="Q79" s="1"/>
    </row>
    <row r="80" spans="1:17" ht="16.5">
      <c r="A80" s="1"/>
      <c r="B80" s="1"/>
      <c r="C80" s="1"/>
      <c r="D80" s="1"/>
      <c r="E80" s="1"/>
      <c r="F80" s="1"/>
      <c r="G80" s="1"/>
      <c r="H80" s="1"/>
      <c r="I80" s="1"/>
      <c r="J80" s="1"/>
      <c r="K80" s="1"/>
      <c r="L80" s="1"/>
      <c r="M80" s="1"/>
      <c r="N80" s="1"/>
      <c r="O80" s="1"/>
      <c r="P80" s="1"/>
      <c r="Q80" s="1"/>
    </row>
    <row r="81" spans="1:17" ht="16.5">
      <c r="A81" s="1"/>
      <c r="B81" s="1"/>
      <c r="C81" s="1"/>
      <c r="D81" s="1"/>
      <c r="E81" s="1"/>
      <c r="F81" s="1"/>
      <c r="G81" s="1"/>
      <c r="H81" s="1"/>
      <c r="I81" s="1"/>
      <c r="J81" s="1"/>
      <c r="K81" s="1"/>
      <c r="L81" s="1"/>
      <c r="M81" s="1"/>
      <c r="N81" s="1"/>
      <c r="O81" s="1"/>
      <c r="P81" s="1"/>
      <c r="Q81" s="1"/>
    </row>
    <row r="82" spans="1:17" ht="16.5">
      <c r="A82" s="1"/>
      <c r="B82" s="1"/>
      <c r="C82" s="1"/>
      <c r="D82" s="1"/>
      <c r="E82" s="1"/>
      <c r="F82" s="1"/>
      <c r="G82" s="1"/>
      <c r="H82" s="1"/>
      <c r="I82" s="1"/>
      <c r="J82" s="1"/>
      <c r="K82" s="1"/>
      <c r="L82" s="1"/>
      <c r="M82" s="1"/>
      <c r="N82" s="1"/>
      <c r="O82" s="1"/>
      <c r="P82" s="1"/>
      <c r="Q82" s="1"/>
    </row>
    <row r="83" spans="1:17" ht="16.5">
      <c r="A83" s="1"/>
      <c r="B83" s="1"/>
      <c r="C83" s="1"/>
      <c r="D83" s="1"/>
      <c r="E83" s="1"/>
      <c r="F83" s="1"/>
      <c r="G83" s="1"/>
      <c r="H83" s="1"/>
      <c r="I83" s="1"/>
      <c r="J83" s="1"/>
      <c r="K83" s="1"/>
      <c r="L83" s="1"/>
      <c r="M83" s="1"/>
      <c r="N83" s="1"/>
      <c r="O83" s="1"/>
      <c r="P83" s="1"/>
      <c r="Q83" s="1"/>
    </row>
    <row r="84" spans="1:17" ht="16.5">
      <c r="A84" s="1"/>
      <c r="B84" s="1"/>
      <c r="C84" s="1"/>
      <c r="D84" s="1"/>
      <c r="E84" s="1"/>
      <c r="F84" s="1"/>
      <c r="G84" s="1"/>
      <c r="H84" s="1"/>
      <c r="I84" s="1"/>
      <c r="J84" s="1"/>
      <c r="K84" s="1"/>
      <c r="L84" s="1"/>
      <c r="M84" s="1"/>
      <c r="N84" s="1"/>
      <c r="O84" s="1"/>
      <c r="P84" s="1"/>
      <c r="Q84" s="1"/>
    </row>
    <row r="85" spans="1:17" ht="16.5">
      <c r="A85" s="1"/>
      <c r="B85" s="1"/>
      <c r="C85" s="1"/>
      <c r="D85" s="1"/>
      <c r="E85" s="1"/>
      <c r="F85" s="1"/>
      <c r="G85" s="1"/>
      <c r="H85" s="1"/>
      <c r="I85" s="1"/>
      <c r="J85" s="1"/>
      <c r="K85" s="1"/>
      <c r="L85" s="1"/>
      <c r="M85" s="1"/>
      <c r="N85" s="1"/>
      <c r="O85" s="1"/>
      <c r="P85" s="1"/>
      <c r="Q85" s="1"/>
    </row>
    <row r="86" spans="1:17" ht="16.5">
      <c r="A86" s="1"/>
      <c r="B86" s="1"/>
      <c r="C86" s="1"/>
      <c r="D86" s="1"/>
      <c r="E86" s="1"/>
      <c r="F86" s="1"/>
      <c r="G86" s="1"/>
      <c r="H86" s="1"/>
      <c r="I86" s="1"/>
      <c r="J86" s="1"/>
      <c r="K86" s="1"/>
      <c r="L86" s="1"/>
      <c r="M86" s="1"/>
      <c r="N86" s="1"/>
      <c r="O86" s="1"/>
      <c r="P86" s="1"/>
      <c r="Q86" s="1"/>
    </row>
    <row r="87" spans="1:17" ht="16.5">
      <c r="A87" s="1"/>
      <c r="B87" s="1"/>
      <c r="C87" s="1"/>
      <c r="D87" s="1"/>
      <c r="E87" s="1"/>
      <c r="F87" s="1"/>
      <c r="G87" s="1"/>
      <c r="H87" s="1"/>
      <c r="I87" s="1"/>
      <c r="J87" s="1"/>
      <c r="K87" s="1"/>
      <c r="L87" s="1"/>
      <c r="M87" s="1"/>
      <c r="N87" s="1"/>
      <c r="O87" s="1"/>
      <c r="P87" s="1"/>
      <c r="Q87" s="1"/>
    </row>
    <row r="88" spans="1:17" ht="16.5">
      <c r="A88" s="1"/>
      <c r="B88" s="1"/>
      <c r="C88" s="1"/>
      <c r="D88" s="1"/>
      <c r="E88" s="1"/>
      <c r="F88" s="1"/>
      <c r="G88" s="1"/>
      <c r="H88" s="1"/>
      <c r="I88" s="1"/>
      <c r="J88" s="1"/>
      <c r="K88" s="1"/>
      <c r="L88" s="1"/>
      <c r="M88" s="1"/>
      <c r="N88" s="1"/>
      <c r="O88" s="1"/>
      <c r="P88" s="1"/>
      <c r="Q88" s="1"/>
    </row>
    <row r="89" spans="1:17" ht="16.5">
      <c r="A89" s="1"/>
      <c r="B89" s="1"/>
      <c r="C89" s="1"/>
      <c r="D89" s="1"/>
      <c r="E89" s="1"/>
      <c r="F89" s="1"/>
      <c r="G89" s="1"/>
      <c r="H89" s="1"/>
      <c r="I89" s="1"/>
      <c r="J89" s="1"/>
      <c r="K89" s="1"/>
      <c r="L89" s="1"/>
      <c r="M89" s="1"/>
      <c r="N89" s="1"/>
      <c r="O89" s="1"/>
      <c r="P89" s="1"/>
      <c r="Q89" s="1"/>
    </row>
    <row r="90" spans="1:17" ht="16.5">
      <c r="A90" s="1"/>
      <c r="B90" s="1"/>
      <c r="C90" s="1"/>
      <c r="D90" s="1"/>
      <c r="E90" s="1"/>
      <c r="F90" s="1"/>
      <c r="G90" s="1"/>
      <c r="H90" s="1"/>
      <c r="I90" s="1"/>
      <c r="J90" s="1"/>
      <c r="K90" s="1"/>
      <c r="L90" s="1"/>
      <c r="M90" s="1"/>
      <c r="N90" s="1"/>
      <c r="O90" s="1"/>
      <c r="P90" s="1"/>
      <c r="Q90" s="1"/>
    </row>
    <row r="91" spans="1:17" ht="16.5">
      <c r="A91" s="1"/>
      <c r="B91" s="1"/>
      <c r="C91" s="1"/>
      <c r="D91" s="1"/>
      <c r="E91" s="1"/>
      <c r="F91" s="1"/>
      <c r="G91" s="1"/>
      <c r="H91" s="1"/>
      <c r="I91" s="1"/>
      <c r="J91" s="1"/>
      <c r="K91" s="1"/>
      <c r="L91" s="1"/>
      <c r="M91" s="1"/>
      <c r="N91" s="1"/>
      <c r="O91" s="1"/>
      <c r="P91" s="1"/>
      <c r="Q91" s="1"/>
    </row>
    <row r="92" spans="1:17" ht="16.5">
      <c r="A92" s="1"/>
      <c r="B92" s="1"/>
      <c r="C92" s="1"/>
      <c r="D92" s="1"/>
      <c r="E92" s="1"/>
      <c r="F92" s="1"/>
      <c r="G92" s="1"/>
      <c r="H92" s="1"/>
      <c r="I92" s="1"/>
      <c r="J92" s="1"/>
      <c r="K92" s="1"/>
      <c r="L92" s="1"/>
      <c r="M92" s="1"/>
      <c r="N92" s="1"/>
      <c r="O92" s="1"/>
      <c r="P92" s="1"/>
      <c r="Q92" s="1"/>
    </row>
    <row r="93" spans="1:17" ht="16.5">
      <c r="A93" s="1"/>
      <c r="B93" s="1"/>
      <c r="C93" s="1"/>
      <c r="D93" s="1"/>
      <c r="E93" s="1"/>
      <c r="F93" s="1"/>
      <c r="G93" s="1"/>
      <c r="H93" s="1"/>
      <c r="I93" s="1"/>
      <c r="J93" s="1"/>
      <c r="K93" s="1"/>
      <c r="L93" s="1"/>
      <c r="M93" s="1"/>
      <c r="N93" s="1"/>
      <c r="O93" s="1"/>
      <c r="P93" s="1"/>
      <c r="Q93" s="1"/>
    </row>
    <row r="94" spans="1:17" ht="16.5">
      <c r="A94" s="1"/>
      <c r="B94" s="1"/>
      <c r="C94" s="1"/>
      <c r="D94" s="1"/>
      <c r="E94" s="1"/>
      <c r="F94" s="1"/>
      <c r="G94" s="1"/>
      <c r="H94" s="1"/>
      <c r="I94" s="1"/>
      <c r="J94" s="1"/>
      <c r="K94" s="1"/>
      <c r="L94" s="1"/>
      <c r="M94" s="1"/>
      <c r="N94" s="1"/>
      <c r="O94" s="1"/>
      <c r="P94" s="1"/>
      <c r="Q94" s="1"/>
    </row>
    <row r="95" spans="1:17" ht="16.5">
      <c r="A95" s="1"/>
      <c r="B95" s="1"/>
      <c r="C95" s="1"/>
      <c r="D95" s="1"/>
      <c r="E95" s="1"/>
      <c r="F95" s="1"/>
      <c r="G95" s="1"/>
      <c r="H95" s="1"/>
      <c r="I95" s="1"/>
      <c r="J95" s="1"/>
      <c r="K95" s="1"/>
      <c r="L95" s="1"/>
      <c r="M95" s="1"/>
      <c r="N95" s="1"/>
      <c r="O95" s="1"/>
      <c r="P95" s="1"/>
      <c r="Q95" s="1"/>
    </row>
    <row r="96" spans="1:17" ht="16.5">
      <c r="A96" s="1"/>
      <c r="B96" s="1"/>
      <c r="C96" s="1"/>
      <c r="D96" s="1"/>
      <c r="E96" s="1"/>
      <c r="F96" s="1"/>
      <c r="G96" s="1"/>
      <c r="H96" s="1"/>
      <c r="I96" s="1"/>
      <c r="J96" s="1"/>
      <c r="K96" s="1"/>
      <c r="L96" s="1"/>
      <c r="M96" s="1"/>
      <c r="N96" s="1"/>
      <c r="O96" s="1"/>
      <c r="P96" s="1"/>
      <c r="Q96" s="1"/>
    </row>
    <row r="97" spans="1:17" ht="16.5">
      <c r="A97" s="1"/>
      <c r="B97" s="1"/>
      <c r="C97" s="1"/>
      <c r="D97" s="1"/>
      <c r="E97" s="1"/>
      <c r="F97" s="1"/>
      <c r="G97" s="1"/>
      <c r="H97" s="1"/>
      <c r="I97" s="1"/>
      <c r="J97" s="1"/>
      <c r="K97" s="1"/>
      <c r="L97" s="1"/>
      <c r="M97" s="1"/>
      <c r="N97" s="1"/>
      <c r="O97" s="1"/>
      <c r="P97" s="1"/>
      <c r="Q97" s="1"/>
    </row>
    <row r="98" spans="1:17" ht="16.5">
      <c r="A98" s="1"/>
      <c r="B98" s="1"/>
      <c r="C98" s="1"/>
      <c r="D98" s="1"/>
      <c r="E98" s="1"/>
      <c r="F98" s="1"/>
      <c r="G98" s="1"/>
      <c r="H98" s="1"/>
      <c r="I98" s="1"/>
      <c r="J98" s="1"/>
      <c r="K98" s="1"/>
      <c r="L98" s="1"/>
      <c r="M98" s="1"/>
      <c r="N98" s="1"/>
      <c r="O98" s="1"/>
      <c r="P98" s="1"/>
      <c r="Q98" s="1"/>
    </row>
    <row r="99" spans="1:17" ht="16.5">
      <c r="A99" s="1"/>
      <c r="B99" s="1"/>
      <c r="C99" s="1"/>
      <c r="D99" s="1"/>
      <c r="E99" s="1"/>
      <c r="F99" s="1"/>
      <c r="G99" s="1"/>
      <c r="H99" s="1"/>
      <c r="I99" s="1"/>
      <c r="J99" s="1"/>
      <c r="K99" s="1"/>
      <c r="L99" s="1"/>
      <c r="M99" s="1"/>
      <c r="N99" s="1"/>
      <c r="O99" s="1"/>
      <c r="P99" s="1"/>
      <c r="Q99" s="1"/>
    </row>
    <row r="100" spans="1:17" ht="16.5">
      <c r="A100" s="1"/>
      <c r="B100" s="1"/>
      <c r="C100" s="1"/>
      <c r="D100" s="1"/>
      <c r="E100" s="1"/>
      <c r="F100" s="1"/>
      <c r="G100" s="1"/>
      <c r="H100" s="1"/>
      <c r="I100" s="1"/>
      <c r="J100" s="1"/>
      <c r="K100" s="1"/>
      <c r="L100" s="1"/>
      <c r="M100" s="1"/>
      <c r="N100" s="1"/>
      <c r="O100" s="1"/>
      <c r="P100" s="1"/>
      <c r="Q100" s="1"/>
    </row>
    <row r="101" spans="1:17" ht="16.5">
      <c r="A101" s="1"/>
      <c r="B101" s="1"/>
      <c r="C101" s="1"/>
      <c r="D101" s="1"/>
      <c r="E101" s="1"/>
      <c r="F101" s="1"/>
      <c r="G101" s="1"/>
      <c r="H101" s="1"/>
      <c r="I101" s="1"/>
      <c r="J101" s="1"/>
      <c r="K101" s="1"/>
      <c r="L101" s="1"/>
      <c r="M101" s="1"/>
      <c r="N101" s="1"/>
      <c r="O101" s="1"/>
      <c r="P101" s="1"/>
      <c r="Q101" s="1"/>
    </row>
    <row r="102" spans="1:17" ht="16.5">
      <c r="A102" s="1"/>
      <c r="B102" s="1"/>
      <c r="C102" s="1"/>
      <c r="D102" s="1"/>
      <c r="E102" s="1"/>
      <c r="F102" s="1"/>
      <c r="G102" s="1"/>
      <c r="H102" s="1"/>
      <c r="I102" s="1"/>
      <c r="J102" s="1"/>
      <c r="K102" s="1"/>
      <c r="L102" s="1"/>
      <c r="M102" s="1"/>
      <c r="N102" s="1"/>
      <c r="O102" s="1"/>
      <c r="P102" s="1"/>
      <c r="Q102" s="1"/>
    </row>
    <row r="103" spans="1:17" ht="16.5">
      <c r="A103" s="1"/>
      <c r="B103" s="1"/>
      <c r="C103" s="1"/>
      <c r="D103" s="1"/>
      <c r="E103" s="1"/>
      <c r="F103" s="1"/>
      <c r="G103" s="1"/>
      <c r="H103" s="1"/>
      <c r="I103" s="1"/>
      <c r="J103" s="1"/>
      <c r="K103" s="1"/>
      <c r="L103" s="1"/>
      <c r="M103" s="1"/>
      <c r="N103" s="1"/>
      <c r="O103" s="1"/>
      <c r="P103" s="1"/>
      <c r="Q103" s="1"/>
    </row>
    <row r="104" spans="1:17" ht="16.5">
      <c r="A104" s="1"/>
      <c r="B104" s="1"/>
      <c r="C104" s="1"/>
      <c r="D104" s="1"/>
      <c r="E104" s="1"/>
      <c r="F104" s="1"/>
      <c r="G104" s="1"/>
      <c r="H104" s="1"/>
      <c r="I104" s="1"/>
      <c r="J104" s="1"/>
      <c r="K104" s="1"/>
      <c r="L104" s="1"/>
      <c r="M104" s="1"/>
      <c r="N104" s="1"/>
      <c r="O104" s="1"/>
      <c r="P104" s="1"/>
      <c r="Q104" s="1"/>
    </row>
    <row r="105" spans="1:17" ht="16.5">
      <c r="A105" s="1"/>
      <c r="B105" s="1"/>
      <c r="C105" s="1"/>
      <c r="D105" s="1"/>
      <c r="E105" s="1"/>
      <c r="F105" s="1"/>
      <c r="G105" s="1"/>
      <c r="H105" s="1"/>
      <c r="I105" s="1"/>
      <c r="J105" s="1"/>
      <c r="K105" s="1"/>
      <c r="L105" s="1"/>
      <c r="M105" s="1"/>
      <c r="N105" s="1"/>
      <c r="O105" s="1"/>
      <c r="P105" s="1"/>
      <c r="Q105" s="1"/>
    </row>
    <row r="106" spans="1:17" ht="16.5">
      <c r="A106" s="1"/>
      <c r="B106" s="1"/>
      <c r="C106" s="1"/>
      <c r="D106" s="1"/>
      <c r="E106" s="1"/>
      <c r="F106" s="1"/>
      <c r="G106" s="1"/>
      <c r="H106" s="1"/>
      <c r="I106" s="1"/>
      <c r="J106" s="1"/>
      <c r="K106" s="1"/>
      <c r="L106" s="1"/>
      <c r="M106" s="1"/>
      <c r="N106" s="1"/>
      <c r="O106" s="1"/>
      <c r="P106" s="1"/>
      <c r="Q106" s="1"/>
    </row>
    <row r="107" spans="1:17" ht="16.5">
      <c r="A107" s="1"/>
      <c r="B107" s="1"/>
      <c r="C107" s="1"/>
      <c r="D107" s="1"/>
      <c r="E107" s="1"/>
      <c r="F107" s="1"/>
      <c r="G107" s="1"/>
      <c r="H107" s="1"/>
      <c r="I107" s="1"/>
      <c r="J107" s="1"/>
      <c r="K107" s="1"/>
      <c r="L107" s="1"/>
      <c r="M107" s="1"/>
      <c r="N107" s="1"/>
      <c r="O107" s="1"/>
      <c r="P107" s="1"/>
      <c r="Q107" s="1"/>
    </row>
    <row r="108" spans="1:17" ht="16.5">
      <c r="A108" s="1"/>
      <c r="B108" s="1"/>
      <c r="C108" s="1"/>
      <c r="D108" s="1"/>
      <c r="E108" s="1"/>
      <c r="F108" s="1"/>
      <c r="G108" s="1"/>
      <c r="H108" s="1"/>
      <c r="I108" s="1"/>
      <c r="J108" s="1"/>
      <c r="K108" s="1"/>
      <c r="L108" s="1"/>
      <c r="M108" s="1"/>
      <c r="N108" s="1"/>
      <c r="O108" s="1"/>
      <c r="P108" s="1"/>
      <c r="Q108" s="1"/>
    </row>
    <row r="109" spans="1:17" ht="16.5">
      <c r="A109" s="1"/>
      <c r="B109" s="1"/>
      <c r="C109" s="1"/>
      <c r="D109" s="1"/>
      <c r="E109" s="1"/>
      <c r="F109" s="1"/>
      <c r="G109" s="1"/>
      <c r="H109" s="1"/>
      <c r="I109" s="1"/>
      <c r="J109" s="1"/>
      <c r="K109" s="1"/>
      <c r="L109" s="1"/>
      <c r="M109" s="1"/>
      <c r="N109" s="1"/>
      <c r="O109" s="1"/>
      <c r="P109" s="1"/>
      <c r="Q109" s="1"/>
    </row>
    <row r="110" spans="1:17" ht="16.5">
      <c r="A110" s="1"/>
      <c r="B110" s="1"/>
      <c r="C110" s="1"/>
      <c r="D110" s="1"/>
      <c r="E110" s="1"/>
      <c r="F110" s="1"/>
      <c r="G110" s="1"/>
      <c r="H110" s="1"/>
      <c r="I110" s="1"/>
      <c r="J110" s="1"/>
      <c r="K110" s="1"/>
      <c r="L110" s="1"/>
      <c r="M110" s="1"/>
      <c r="N110" s="1"/>
      <c r="O110" s="1"/>
      <c r="P110" s="1"/>
      <c r="Q110" s="1"/>
    </row>
    <row r="111" spans="1:17" ht="16.5">
      <c r="A111" s="1"/>
      <c r="B111" s="1"/>
      <c r="C111" s="1"/>
      <c r="D111" s="1"/>
      <c r="E111" s="1"/>
      <c r="F111" s="1"/>
      <c r="G111" s="1"/>
      <c r="H111" s="1"/>
      <c r="I111" s="1"/>
      <c r="J111" s="1"/>
      <c r="K111" s="1"/>
      <c r="L111" s="1"/>
      <c r="M111" s="1"/>
      <c r="N111" s="1"/>
      <c r="O111" s="1"/>
      <c r="P111" s="1"/>
      <c r="Q111" s="1"/>
    </row>
    <row r="112" spans="1:17" ht="16.5">
      <c r="A112" s="1"/>
      <c r="B112" s="1"/>
      <c r="C112" s="1"/>
      <c r="D112" s="1"/>
      <c r="E112" s="1"/>
      <c r="F112" s="1"/>
      <c r="G112" s="1"/>
      <c r="H112" s="1"/>
      <c r="I112" s="1"/>
      <c r="J112" s="1"/>
      <c r="K112" s="1"/>
      <c r="L112" s="1"/>
      <c r="M112" s="1"/>
      <c r="N112" s="1"/>
      <c r="O112" s="1"/>
      <c r="P112" s="1"/>
      <c r="Q112" s="1"/>
    </row>
    <row r="113" spans="1:17" ht="16.5">
      <c r="A113" s="1"/>
      <c r="B113" s="1"/>
      <c r="C113" s="1"/>
      <c r="D113" s="1"/>
      <c r="E113" s="1"/>
      <c r="F113" s="1"/>
      <c r="G113" s="1"/>
      <c r="H113" s="1"/>
      <c r="I113" s="1"/>
      <c r="J113" s="1"/>
      <c r="K113" s="1"/>
      <c r="L113" s="1"/>
      <c r="M113" s="1"/>
      <c r="N113" s="1"/>
      <c r="O113" s="1"/>
      <c r="P113" s="1"/>
      <c r="Q113" s="1"/>
    </row>
    <row r="114" spans="1:17" ht="16.5">
      <c r="A114" s="1"/>
      <c r="B114" s="1"/>
      <c r="C114" s="1"/>
      <c r="D114" s="1"/>
      <c r="E114" s="1"/>
      <c r="F114" s="1"/>
      <c r="G114" s="1"/>
      <c r="H114" s="1"/>
      <c r="I114" s="1"/>
      <c r="J114" s="1"/>
      <c r="K114" s="1"/>
      <c r="L114" s="1"/>
      <c r="M114" s="1"/>
      <c r="N114" s="1"/>
      <c r="O114" s="1"/>
      <c r="P114" s="1"/>
      <c r="Q114" s="1"/>
    </row>
    <row r="115" spans="1:17" ht="16.5">
      <c r="A115" s="1"/>
      <c r="B115" s="1"/>
      <c r="C115" s="1"/>
      <c r="D115" s="1"/>
      <c r="E115" s="1"/>
      <c r="F115" s="1"/>
      <c r="G115" s="1"/>
      <c r="H115" s="1"/>
      <c r="I115" s="1"/>
      <c r="J115" s="1"/>
      <c r="K115" s="1"/>
      <c r="L115" s="1"/>
      <c r="M115" s="1"/>
      <c r="N115" s="1"/>
      <c r="O115" s="1"/>
      <c r="P115" s="1"/>
      <c r="Q115" s="1"/>
    </row>
    <row r="116" spans="1:17" ht="16.5">
      <c r="A116" s="1"/>
      <c r="B116" s="1"/>
      <c r="C116" s="1"/>
      <c r="D116" s="1"/>
      <c r="E116" s="1"/>
      <c r="F116" s="1"/>
      <c r="G116" s="1"/>
      <c r="H116" s="1"/>
      <c r="I116" s="1"/>
      <c r="J116" s="1"/>
      <c r="K116" s="1"/>
      <c r="L116" s="1"/>
      <c r="M116" s="1"/>
      <c r="N116" s="1"/>
      <c r="O116" s="1"/>
      <c r="P116" s="1"/>
      <c r="Q116" s="1"/>
    </row>
    <row r="117" spans="1:17" ht="16.5">
      <c r="A117" s="1"/>
      <c r="B117" s="1"/>
      <c r="C117" s="1"/>
      <c r="D117" s="1"/>
      <c r="E117" s="1"/>
      <c r="F117" s="1"/>
      <c r="G117" s="1"/>
      <c r="H117" s="1"/>
      <c r="I117" s="1"/>
      <c r="J117" s="1"/>
      <c r="K117" s="1"/>
      <c r="L117" s="1"/>
      <c r="M117" s="1"/>
      <c r="N117" s="1"/>
      <c r="O117" s="1"/>
      <c r="P117" s="1"/>
      <c r="Q117" s="1"/>
    </row>
    <row r="118" spans="1:17" ht="16.5">
      <c r="A118" s="1"/>
      <c r="B118" s="1"/>
      <c r="C118" s="1"/>
      <c r="D118" s="1"/>
      <c r="E118" s="1"/>
      <c r="F118" s="1"/>
      <c r="G118" s="1"/>
      <c r="H118" s="1"/>
      <c r="I118" s="1"/>
      <c r="J118" s="1"/>
      <c r="K118" s="1"/>
      <c r="L118" s="1"/>
      <c r="M118" s="1"/>
      <c r="N118" s="1"/>
      <c r="O118" s="1"/>
      <c r="P118" s="1"/>
      <c r="Q118" s="1"/>
    </row>
    <row r="119" spans="1:17" ht="16.5">
      <c r="A119" s="1"/>
      <c r="B119" s="1"/>
      <c r="C119" s="1"/>
      <c r="D119" s="1"/>
      <c r="E119" s="1"/>
      <c r="F119" s="1"/>
      <c r="G119" s="1"/>
      <c r="H119" s="1"/>
      <c r="I119" s="1"/>
      <c r="J119" s="1"/>
      <c r="K119" s="1"/>
      <c r="L119" s="1"/>
      <c r="M119" s="1"/>
      <c r="N119" s="1"/>
      <c r="O119" s="1"/>
      <c r="P119" s="1"/>
      <c r="Q119" s="1"/>
    </row>
    <row r="120" spans="1:17" ht="16.5">
      <c r="A120" s="1"/>
      <c r="B120" s="1"/>
      <c r="C120" s="1"/>
      <c r="D120" s="1"/>
      <c r="E120" s="1"/>
      <c r="F120" s="1"/>
      <c r="G120" s="1"/>
      <c r="H120" s="1"/>
      <c r="I120" s="1"/>
      <c r="J120" s="1"/>
      <c r="K120" s="1"/>
      <c r="L120" s="1"/>
      <c r="M120" s="1"/>
      <c r="N120" s="1"/>
      <c r="O120" s="1"/>
      <c r="P120" s="1"/>
      <c r="Q120" s="1"/>
    </row>
    <row r="121" spans="1:17" ht="16.5">
      <c r="A121" s="1"/>
      <c r="B121" s="1"/>
      <c r="C121" s="1"/>
      <c r="D121" s="1"/>
      <c r="E121" s="1"/>
      <c r="F121" s="1"/>
      <c r="G121" s="1"/>
      <c r="H121" s="1"/>
      <c r="I121" s="1"/>
      <c r="J121" s="1"/>
      <c r="K121" s="1"/>
      <c r="L121" s="1"/>
      <c r="M121" s="1"/>
      <c r="N121" s="1"/>
      <c r="O121" s="1"/>
      <c r="P121" s="1"/>
      <c r="Q121" s="1"/>
    </row>
    <row r="122" spans="1:17" ht="16.5">
      <c r="A122" s="1"/>
      <c r="B122" s="1"/>
      <c r="C122" s="1"/>
      <c r="D122" s="1"/>
      <c r="E122" s="1"/>
      <c r="F122" s="1"/>
      <c r="G122" s="1"/>
      <c r="H122" s="1"/>
      <c r="I122" s="1"/>
      <c r="J122" s="1"/>
      <c r="K122" s="1"/>
      <c r="L122" s="1"/>
      <c r="M122" s="1"/>
      <c r="N122" s="1"/>
      <c r="O122" s="1"/>
      <c r="P122" s="1"/>
      <c r="Q122" s="1"/>
    </row>
    <row r="123" spans="1:17" ht="16.5">
      <c r="A123" s="1"/>
      <c r="B123" s="1"/>
      <c r="C123" s="1"/>
      <c r="D123" s="1"/>
      <c r="E123" s="1"/>
      <c r="F123" s="1"/>
      <c r="G123" s="1"/>
      <c r="H123" s="1"/>
      <c r="I123" s="1"/>
      <c r="J123" s="1"/>
      <c r="K123" s="1"/>
      <c r="L123" s="1"/>
      <c r="M123" s="1"/>
      <c r="N123" s="1"/>
      <c r="O123" s="1"/>
      <c r="P123" s="1"/>
      <c r="Q123" s="1"/>
    </row>
    <row r="124" spans="1:17" ht="16.5">
      <c r="A124" s="1"/>
      <c r="B124" s="1"/>
      <c r="C124" s="1"/>
      <c r="D124" s="1"/>
      <c r="E124" s="1"/>
      <c r="F124" s="1"/>
      <c r="G124" s="1"/>
      <c r="H124" s="1"/>
      <c r="I124" s="1"/>
      <c r="J124" s="1"/>
      <c r="K124" s="1"/>
      <c r="L124" s="1"/>
      <c r="M124" s="1"/>
      <c r="N124" s="1"/>
      <c r="O124" s="1"/>
      <c r="P124" s="1"/>
      <c r="Q124" s="1"/>
    </row>
    <row r="125" spans="1:17" ht="16.5">
      <c r="A125" s="1"/>
      <c r="B125" s="1"/>
      <c r="C125" s="1"/>
      <c r="D125" s="1"/>
      <c r="E125" s="1"/>
      <c r="F125" s="1"/>
      <c r="G125" s="1"/>
      <c r="H125" s="1"/>
      <c r="I125" s="1"/>
      <c r="J125" s="1"/>
      <c r="K125" s="1"/>
      <c r="L125" s="1"/>
      <c r="M125" s="1"/>
      <c r="N125" s="1"/>
      <c r="O125" s="1"/>
      <c r="P125" s="1"/>
      <c r="Q125" s="1"/>
    </row>
    <row r="126" spans="1:17" ht="16.5">
      <c r="A126" s="1"/>
      <c r="B126" s="1"/>
      <c r="C126" s="1"/>
      <c r="D126" s="1"/>
      <c r="E126" s="1"/>
      <c r="F126" s="1"/>
      <c r="G126" s="1"/>
      <c r="H126" s="1"/>
      <c r="I126" s="1"/>
      <c r="J126" s="1"/>
      <c r="K126" s="1"/>
      <c r="L126" s="1"/>
      <c r="M126" s="1"/>
      <c r="N126" s="1"/>
      <c r="O126" s="1"/>
      <c r="P126" s="1"/>
      <c r="Q126" s="1"/>
    </row>
    <row r="127" spans="1:17" ht="16.5">
      <c r="A127" s="1"/>
      <c r="B127" s="1"/>
      <c r="C127" s="1"/>
      <c r="D127" s="1"/>
      <c r="E127" s="1"/>
      <c r="F127" s="1"/>
      <c r="G127" s="1"/>
      <c r="H127" s="1"/>
      <c r="I127" s="1"/>
      <c r="J127" s="1"/>
      <c r="K127" s="1"/>
      <c r="L127" s="1"/>
      <c r="M127" s="1"/>
      <c r="N127" s="1"/>
      <c r="O127" s="1"/>
      <c r="P127" s="1"/>
      <c r="Q127" s="1"/>
    </row>
    <row r="128" spans="1:17" ht="16.5">
      <c r="A128" s="1"/>
      <c r="B128" s="1"/>
      <c r="C128" s="1"/>
      <c r="D128" s="1"/>
      <c r="E128" s="1"/>
      <c r="F128" s="1"/>
      <c r="G128" s="1"/>
      <c r="H128" s="1"/>
      <c r="I128" s="1"/>
      <c r="J128" s="1"/>
      <c r="K128" s="1"/>
      <c r="L128" s="1"/>
      <c r="M128" s="1"/>
      <c r="N128" s="1"/>
      <c r="O128" s="1"/>
      <c r="P128" s="1"/>
      <c r="Q128" s="1"/>
    </row>
    <row r="129" spans="1:17" ht="16.5">
      <c r="A129" s="1"/>
      <c r="B129" s="1"/>
      <c r="C129" s="1"/>
      <c r="D129" s="1"/>
      <c r="E129" s="1"/>
      <c r="F129" s="1"/>
      <c r="G129" s="1"/>
      <c r="H129" s="1"/>
      <c r="I129" s="1"/>
      <c r="J129" s="1"/>
      <c r="K129" s="1"/>
      <c r="L129" s="1"/>
      <c r="M129" s="1"/>
      <c r="N129" s="1"/>
      <c r="O129" s="1"/>
      <c r="P129" s="1"/>
      <c r="Q129" s="1"/>
    </row>
    <row r="130" spans="1:17" ht="16.5">
      <c r="A130" s="1"/>
      <c r="B130" s="1"/>
      <c r="C130" s="1"/>
      <c r="D130" s="1"/>
      <c r="E130" s="1"/>
      <c r="F130" s="1"/>
      <c r="G130" s="1"/>
      <c r="H130" s="1"/>
      <c r="I130" s="1"/>
      <c r="J130" s="1"/>
      <c r="K130" s="1"/>
      <c r="L130" s="1"/>
      <c r="M130" s="1"/>
      <c r="N130" s="1"/>
      <c r="O130" s="1"/>
      <c r="P130" s="1"/>
      <c r="Q130" s="1"/>
    </row>
    <row r="131" spans="1:17" ht="16.5">
      <c r="A131" s="1"/>
      <c r="B131" s="1"/>
      <c r="C131" s="1"/>
      <c r="D131" s="1"/>
      <c r="E131" s="1"/>
      <c r="F131" s="1"/>
      <c r="G131" s="1"/>
      <c r="H131" s="1"/>
      <c r="I131" s="1"/>
      <c r="J131" s="1"/>
      <c r="K131" s="1"/>
      <c r="L131" s="1"/>
      <c r="M131" s="1"/>
      <c r="N131" s="1"/>
      <c r="O131" s="1"/>
      <c r="P131" s="1"/>
      <c r="Q131" s="1"/>
    </row>
    <row r="132" spans="1:17" ht="16.5">
      <c r="A132" s="1"/>
      <c r="B132" s="1"/>
      <c r="C132" s="1"/>
      <c r="D132" s="1"/>
      <c r="E132" s="1"/>
      <c r="F132" s="1"/>
      <c r="G132" s="1"/>
      <c r="H132" s="1"/>
      <c r="I132" s="1"/>
      <c r="J132" s="1"/>
      <c r="K132" s="1"/>
      <c r="L132" s="1"/>
      <c r="M132" s="1"/>
      <c r="N132" s="1"/>
      <c r="O132" s="1"/>
      <c r="P132" s="1"/>
      <c r="Q132" s="1"/>
    </row>
    <row r="133" spans="1:17" ht="16.5">
      <c r="A133" s="1"/>
      <c r="B133" s="1"/>
      <c r="C133" s="1"/>
      <c r="D133" s="1"/>
      <c r="E133" s="1"/>
      <c r="F133" s="1"/>
      <c r="G133" s="1"/>
      <c r="H133" s="1"/>
      <c r="I133" s="1"/>
      <c r="J133" s="1"/>
      <c r="K133" s="1"/>
      <c r="L133" s="1"/>
      <c r="M133" s="1"/>
      <c r="N133" s="1"/>
      <c r="O133" s="1"/>
      <c r="P133" s="1"/>
      <c r="Q133" s="1"/>
    </row>
    <row r="134" spans="1:17" ht="16.5">
      <c r="A134" s="1"/>
      <c r="B134" s="1"/>
      <c r="C134" s="1"/>
      <c r="D134" s="1"/>
      <c r="E134" s="1"/>
      <c r="F134" s="1"/>
      <c r="G134" s="1"/>
      <c r="H134" s="1"/>
      <c r="I134" s="1"/>
      <c r="J134" s="1"/>
      <c r="K134" s="1"/>
      <c r="L134" s="1"/>
      <c r="M134" s="1"/>
      <c r="N134" s="1"/>
      <c r="O134" s="1"/>
      <c r="P134" s="1"/>
      <c r="Q134" s="1"/>
    </row>
    <row r="135" spans="1:17" ht="16.5">
      <c r="A135" s="1"/>
      <c r="B135" s="1"/>
      <c r="C135" s="1"/>
      <c r="D135" s="1"/>
      <c r="E135" s="1"/>
      <c r="F135" s="1"/>
      <c r="G135" s="1"/>
      <c r="H135" s="1"/>
      <c r="I135" s="1"/>
      <c r="J135" s="1"/>
      <c r="K135" s="1"/>
      <c r="L135" s="1"/>
      <c r="M135" s="1"/>
      <c r="N135" s="1"/>
      <c r="O135" s="1"/>
      <c r="P135" s="1"/>
      <c r="Q135" s="1"/>
    </row>
    <row r="136" spans="1:17" ht="16.5">
      <c r="A136" s="1"/>
      <c r="B136" s="1"/>
      <c r="C136" s="1"/>
      <c r="D136" s="1"/>
      <c r="E136" s="1"/>
      <c r="F136" s="1"/>
      <c r="G136" s="1"/>
      <c r="H136" s="1"/>
      <c r="I136" s="1"/>
      <c r="J136" s="1"/>
      <c r="K136" s="1"/>
      <c r="L136" s="1"/>
      <c r="M136" s="1"/>
      <c r="N136" s="1"/>
      <c r="O136" s="1"/>
      <c r="P136" s="1"/>
      <c r="Q136" s="1"/>
    </row>
    <row r="137" spans="1:17" ht="16.5">
      <c r="A137" s="1"/>
      <c r="B137" s="1"/>
      <c r="C137" s="1"/>
      <c r="D137" s="1"/>
      <c r="E137" s="1"/>
      <c r="F137" s="1"/>
      <c r="G137" s="1"/>
      <c r="H137" s="1"/>
      <c r="I137" s="1"/>
      <c r="J137" s="1"/>
      <c r="K137" s="1"/>
      <c r="L137" s="1"/>
      <c r="M137" s="1"/>
      <c r="N137" s="1"/>
      <c r="O137" s="1"/>
      <c r="P137" s="1"/>
      <c r="Q137" s="1"/>
    </row>
    <row r="138" spans="1:17" ht="16.5">
      <c r="A138" s="1"/>
      <c r="B138" s="1"/>
      <c r="C138" s="1"/>
      <c r="D138" s="1"/>
      <c r="E138" s="1"/>
      <c r="F138" s="1"/>
      <c r="G138" s="1"/>
      <c r="H138" s="1"/>
      <c r="I138" s="1"/>
      <c r="J138" s="1"/>
      <c r="K138" s="1"/>
      <c r="L138" s="1"/>
      <c r="M138" s="1"/>
      <c r="N138" s="1"/>
      <c r="O138" s="1"/>
      <c r="P138" s="1"/>
      <c r="Q138" s="1"/>
    </row>
    <row r="139" spans="1:17" ht="16.5">
      <c r="A139" s="1"/>
      <c r="B139" s="1"/>
      <c r="C139" s="1"/>
      <c r="D139" s="1"/>
      <c r="E139" s="1"/>
      <c r="F139" s="1"/>
      <c r="G139" s="1"/>
      <c r="H139" s="1"/>
      <c r="I139" s="1"/>
      <c r="J139" s="1"/>
      <c r="K139" s="1"/>
      <c r="L139" s="1"/>
      <c r="M139" s="1"/>
      <c r="N139" s="1"/>
      <c r="O139" s="1"/>
      <c r="P139" s="1"/>
      <c r="Q139" s="1"/>
    </row>
    <row r="140" spans="1:17" ht="16.5">
      <c r="A140" s="1"/>
      <c r="B140" s="1"/>
      <c r="C140" s="1"/>
      <c r="D140" s="1"/>
      <c r="E140" s="1"/>
      <c r="F140" s="1"/>
      <c r="G140" s="1"/>
      <c r="H140" s="1"/>
      <c r="I140" s="1"/>
      <c r="J140" s="1"/>
      <c r="K140" s="1"/>
      <c r="L140" s="1"/>
      <c r="M140" s="1"/>
      <c r="N140" s="1"/>
      <c r="O140" s="1"/>
      <c r="P140" s="1"/>
      <c r="Q140" s="1"/>
    </row>
    <row r="141" spans="1:17" ht="16.5">
      <c r="A141" s="1"/>
      <c r="B141" s="1"/>
      <c r="C141" s="1"/>
      <c r="D141" s="1"/>
      <c r="E141" s="1"/>
      <c r="F141" s="1"/>
      <c r="G141" s="1"/>
      <c r="H141" s="1"/>
      <c r="I141" s="1"/>
      <c r="J141" s="1"/>
      <c r="K141" s="1"/>
      <c r="L141" s="1"/>
      <c r="M141" s="1"/>
      <c r="N141" s="1"/>
      <c r="O141" s="1"/>
      <c r="P141" s="1"/>
      <c r="Q141" s="1"/>
    </row>
    <row r="142" spans="1:17" ht="16.5">
      <c r="A142" s="1"/>
      <c r="B142" s="1"/>
      <c r="C142" s="1"/>
      <c r="D142" s="1"/>
      <c r="E142" s="1"/>
      <c r="F142" s="1"/>
      <c r="G142" s="1"/>
      <c r="H142" s="1"/>
      <c r="I142" s="1"/>
      <c r="J142" s="1"/>
      <c r="K142" s="1"/>
      <c r="L142" s="1"/>
      <c r="M142" s="1"/>
      <c r="N142" s="1"/>
      <c r="O142" s="1"/>
      <c r="P142" s="1"/>
      <c r="Q142" s="1"/>
    </row>
    <row r="143" spans="1:17" ht="16.5">
      <c r="A143" s="1"/>
      <c r="B143" s="1"/>
      <c r="C143" s="1"/>
      <c r="D143" s="1"/>
      <c r="E143" s="1"/>
      <c r="F143" s="1"/>
      <c r="G143" s="1"/>
      <c r="H143" s="1"/>
      <c r="I143" s="1"/>
      <c r="J143" s="1"/>
      <c r="K143" s="1"/>
      <c r="L143" s="1"/>
      <c r="M143" s="1"/>
      <c r="N143" s="1"/>
      <c r="O143" s="1"/>
      <c r="P143" s="1"/>
      <c r="Q143" s="1"/>
    </row>
    <row r="144" spans="1:17" ht="16.5">
      <c r="A144" s="1"/>
      <c r="B144" s="1"/>
      <c r="C144" s="1"/>
      <c r="D144" s="1"/>
      <c r="E144" s="1"/>
      <c r="F144" s="1"/>
      <c r="G144" s="1"/>
      <c r="H144" s="1"/>
      <c r="I144" s="1"/>
      <c r="J144" s="1"/>
      <c r="K144" s="1"/>
      <c r="L144" s="1"/>
      <c r="M144" s="1"/>
      <c r="N144" s="1"/>
      <c r="O144" s="1"/>
      <c r="P144" s="1"/>
      <c r="Q144" s="1"/>
    </row>
    <row r="145" spans="1:17" ht="16.5">
      <c r="A145" s="1"/>
      <c r="B145" s="1"/>
      <c r="C145" s="1"/>
      <c r="D145" s="1"/>
      <c r="E145" s="1"/>
      <c r="F145" s="1"/>
      <c r="G145" s="1"/>
      <c r="H145" s="1"/>
      <c r="I145" s="1"/>
      <c r="J145" s="1"/>
      <c r="K145" s="1"/>
      <c r="L145" s="1"/>
      <c r="M145" s="1"/>
      <c r="N145" s="1"/>
      <c r="O145" s="1"/>
      <c r="P145" s="1"/>
      <c r="Q145" s="1"/>
    </row>
    <row r="146" spans="1:17" ht="16.5">
      <c r="A146" s="1"/>
      <c r="B146" s="1"/>
      <c r="C146" s="1"/>
      <c r="D146" s="1"/>
      <c r="E146" s="1"/>
      <c r="F146" s="1"/>
      <c r="G146" s="1"/>
      <c r="H146" s="1"/>
      <c r="I146" s="1"/>
      <c r="J146" s="1"/>
      <c r="K146" s="1"/>
      <c r="L146" s="1"/>
      <c r="M146" s="1"/>
      <c r="N146" s="1"/>
      <c r="O146" s="1"/>
      <c r="P146" s="1"/>
      <c r="Q146" s="1"/>
    </row>
    <row r="147" spans="1:17" ht="16.5">
      <c r="A147" s="1"/>
      <c r="B147" s="1"/>
      <c r="C147" s="1"/>
      <c r="D147" s="1"/>
      <c r="E147" s="1"/>
      <c r="F147" s="1"/>
      <c r="G147" s="1"/>
      <c r="H147" s="1"/>
      <c r="I147" s="1"/>
      <c r="J147" s="1"/>
      <c r="K147" s="1"/>
      <c r="L147" s="1"/>
      <c r="M147" s="1"/>
      <c r="N147" s="1"/>
      <c r="O147" s="1"/>
      <c r="P147" s="1"/>
      <c r="Q147" s="1"/>
    </row>
    <row r="148" spans="1:17" ht="16.5">
      <c r="A148" s="1"/>
      <c r="B148" s="1"/>
      <c r="C148" s="1"/>
      <c r="D148" s="1"/>
      <c r="E148" s="1"/>
      <c r="F148" s="1"/>
      <c r="G148" s="1"/>
      <c r="H148" s="1"/>
      <c r="I148" s="1"/>
      <c r="J148" s="1"/>
      <c r="K148" s="1"/>
      <c r="L148" s="1"/>
      <c r="M148" s="1"/>
      <c r="N148" s="1"/>
      <c r="O148" s="1"/>
      <c r="P148" s="1"/>
      <c r="Q148" s="1"/>
    </row>
    <row r="149" spans="1:17" ht="16.5">
      <c r="A149" s="1"/>
      <c r="B149" s="1"/>
      <c r="C149" s="1"/>
      <c r="D149" s="1"/>
      <c r="E149" s="1"/>
      <c r="F149" s="1"/>
      <c r="G149" s="1"/>
      <c r="H149" s="1"/>
      <c r="I149" s="1"/>
      <c r="J149" s="1"/>
      <c r="K149" s="1"/>
      <c r="L149" s="1"/>
      <c r="M149" s="1"/>
      <c r="N149" s="1"/>
      <c r="O149" s="1"/>
      <c r="P149" s="1"/>
      <c r="Q149" s="1"/>
    </row>
    <row r="150" spans="1:17" ht="16.5">
      <c r="A150" s="1"/>
      <c r="B150" s="1"/>
      <c r="C150" s="1"/>
      <c r="D150" s="1"/>
      <c r="E150" s="1"/>
      <c r="F150" s="1"/>
      <c r="G150" s="1"/>
      <c r="H150" s="1"/>
      <c r="I150" s="1"/>
      <c r="J150" s="1"/>
      <c r="K150" s="1"/>
      <c r="L150" s="1"/>
      <c r="M150" s="1"/>
      <c r="N150" s="1"/>
      <c r="O150" s="1"/>
      <c r="P150" s="1"/>
      <c r="Q150" s="1"/>
    </row>
    <row r="151" spans="1:17" ht="16.5">
      <c r="A151" s="1"/>
      <c r="B151" s="1"/>
      <c r="C151" s="1"/>
      <c r="D151" s="1"/>
      <c r="E151" s="1"/>
      <c r="F151" s="1"/>
      <c r="G151" s="1"/>
      <c r="H151" s="1"/>
      <c r="I151" s="1"/>
      <c r="J151" s="1"/>
      <c r="K151" s="1"/>
      <c r="L151" s="1"/>
      <c r="M151" s="1"/>
      <c r="N151" s="1"/>
      <c r="O151" s="1"/>
      <c r="P151" s="1"/>
      <c r="Q151" s="1"/>
    </row>
    <row r="152" spans="1:17" ht="16.5">
      <c r="A152" s="1"/>
      <c r="B152" s="1"/>
      <c r="C152" s="1"/>
      <c r="D152" s="1"/>
      <c r="E152" s="1"/>
      <c r="F152" s="1"/>
      <c r="G152" s="1"/>
      <c r="H152" s="1"/>
      <c r="I152" s="1"/>
      <c r="J152" s="1"/>
      <c r="K152" s="1"/>
      <c r="L152" s="1"/>
      <c r="M152" s="1"/>
      <c r="N152" s="1"/>
      <c r="O152" s="1"/>
      <c r="P152" s="1"/>
      <c r="Q152" s="1"/>
    </row>
    <row r="153" spans="1:17" ht="16.5">
      <c r="A153" s="1"/>
      <c r="B153" s="1"/>
      <c r="C153" s="1"/>
      <c r="D153" s="1"/>
      <c r="E153" s="1"/>
      <c r="F153" s="1"/>
      <c r="G153" s="1"/>
      <c r="H153" s="1"/>
      <c r="I153" s="1"/>
      <c r="J153" s="1"/>
      <c r="K153" s="1"/>
      <c r="L153" s="1"/>
      <c r="M153" s="1"/>
      <c r="N153" s="1"/>
      <c r="O153" s="1"/>
      <c r="P153" s="1"/>
      <c r="Q153" s="1"/>
    </row>
    <row r="154" spans="1:17" ht="16.5">
      <c r="A154" s="1"/>
      <c r="B154" s="1"/>
      <c r="C154" s="1"/>
      <c r="D154" s="1"/>
      <c r="E154" s="1"/>
      <c r="F154" s="1"/>
      <c r="G154" s="1"/>
      <c r="H154" s="1"/>
      <c r="I154" s="1"/>
      <c r="J154" s="1"/>
      <c r="K154" s="1"/>
      <c r="L154" s="1"/>
      <c r="M154" s="1"/>
      <c r="N154" s="1"/>
      <c r="O154" s="1"/>
      <c r="P154" s="1"/>
      <c r="Q154" s="1"/>
    </row>
    <row r="155" spans="1:17" ht="16.5">
      <c r="A155" s="1"/>
      <c r="B155" s="1"/>
      <c r="C155" s="1"/>
      <c r="D155" s="1"/>
      <c r="E155" s="1"/>
      <c r="F155" s="1"/>
      <c r="G155" s="1"/>
      <c r="H155" s="1"/>
      <c r="I155" s="1"/>
      <c r="J155" s="1"/>
      <c r="K155" s="1"/>
      <c r="L155" s="1"/>
      <c r="M155" s="1"/>
      <c r="N155" s="1"/>
      <c r="O155" s="1"/>
      <c r="P155" s="1"/>
      <c r="Q155" s="1"/>
    </row>
    <row r="156" spans="1:17" ht="16.5">
      <c r="A156" s="1"/>
      <c r="B156" s="1"/>
      <c r="C156" s="1"/>
      <c r="D156" s="1"/>
      <c r="E156" s="1"/>
      <c r="F156" s="1"/>
      <c r="G156" s="1"/>
      <c r="H156" s="1"/>
      <c r="I156" s="1"/>
      <c r="J156" s="1"/>
      <c r="K156" s="1"/>
      <c r="L156" s="1"/>
      <c r="M156" s="1"/>
      <c r="N156" s="1"/>
      <c r="O156" s="1"/>
      <c r="P156" s="1"/>
      <c r="Q156" s="1"/>
    </row>
    <row r="157" spans="1:17" ht="16.5">
      <c r="A157" s="1"/>
      <c r="B157" s="1"/>
      <c r="C157" s="1"/>
      <c r="D157" s="1"/>
      <c r="E157" s="1"/>
      <c r="F157" s="1"/>
      <c r="G157" s="1"/>
      <c r="H157" s="1"/>
      <c r="I157" s="1"/>
      <c r="J157" s="1"/>
      <c r="K157" s="1"/>
      <c r="L157" s="1"/>
      <c r="M157" s="1"/>
      <c r="N157" s="1"/>
      <c r="O157" s="1"/>
      <c r="P157" s="1"/>
      <c r="Q157" s="1"/>
    </row>
    <row r="158" spans="1:17" ht="16.5">
      <c r="A158" s="1"/>
      <c r="B158" s="1"/>
      <c r="C158" s="1"/>
      <c r="D158" s="1"/>
      <c r="E158" s="1"/>
      <c r="F158" s="1"/>
      <c r="G158" s="1"/>
      <c r="H158" s="1"/>
      <c r="I158" s="1"/>
      <c r="J158" s="1"/>
      <c r="K158" s="1"/>
      <c r="L158" s="1"/>
      <c r="M158" s="1"/>
      <c r="N158" s="1"/>
      <c r="O158" s="1"/>
      <c r="P158" s="1"/>
      <c r="Q158" s="1"/>
    </row>
    <row r="159" spans="1:17" ht="16.5">
      <c r="A159" s="1"/>
      <c r="B159" s="1"/>
      <c r="C159" s="1"/>
      <c r="D159" s="1"/>
      <c r="E159" s="1"/>
      <c r="F159" s="1"/>
      <c r="G159" s="1"/>
      <c r="H159" s="1"/>
      <c r="I159" s="1"/>
      <c r="J159" s="1"/>
      <c r="K159" s="1"/>
      <c r="L159" s="1"/>
      <c r="M159" s="1"/>
      <c r="N159" s="1"/>
      <c r="O159" s="1"/>
      <c r="P159" s="1"/>
      <c r="Q159" s="1"/>
    </row>
    <row r="160" spans="1:17" ht="16.5">
      <c r="A160" s="1"/>
      <c r="B160" s="1"/>
      <c r="C160" s="1"/>
      <c r="D160" s="1"/>
      <c r="E160" s="1"/>
      <c r="F160" s="1"/>
      <c r="G160" s="1"/>
      <c r="H160" s="1"/>
      <c r="I160" s="1"/>
      <c r="J160" s="1"/>
      <c r="K160" s="1"/>
      <c r="L160" s="1"/>
      <c r="M160" s="1"/>
      <c r="N160" s="1"/>
      <c r="O160" s="1"/>
      <c r="P160" s="1"/>
      <c r="Q160" s="1"/>
    </row>
    <row r="161" spans="1:17" ht="16.5">
      <c r="A161" s="1"/>
      <c r="B161" s="1"/>
      <c r="C161" s="1"/>
      <c r="D161" s="1"/>
      <c r="E161" s="1"/>
      <c r="F161" s="1"/>
      <c r="G161" s="1"/>
      <c r="H161" s="1"/>
      <c r="I161" s="1"/>
      <c r="J161" s="1"/>
      <c r="K161" s="1"/>
      <c r="L161" s="1"/>
      <c r="M161" s="1"/>
      <c r="N161" s="1"/>
      <c r="O161" s="1"/>
      <c r="P161" s="1"/>
      <c r="Q161" s="1"/>
    </row>
    <row r="162" spans="1:17" ht="16.5">
      <c r="A162" s="1"/>
      <c r="B162" s="1"/>
      <c r="C162" s="1"/>
      <c r="D162" s="1"/>
      <c r="E162" s="1"/>
      <c r="F162" s="1"/>
      <c r="G162" s="1"/>
      <c r="H162" s="1"/>
      <c r="I162" s="1"/>
      <c r="J162" s="1"/>
      <c r="K162" s="1"/>
      <c r="L162" s="1"/>
      <c r="M162" s="1"/>
      <c r="N162" s="1"/>
      <c r="O162" s="1"/>
      <c r="P162" s="1"/>
      <c r="Q162" s="1"/>
    </row>
    <row r="163" spans="1:17" ht="16.5">
      <c r="A163" s="1"/>
      <c r="B163" s="1"/>
      <c r="C163" s="1"/>
      <c r="D163" s="1"/>
      <c r="E163" s="1"/>
      <c r="F163" s="1"/>
      <c r="G163" s="1"/>
      <c r="H163" s="1"/>
      <c r="I163" s="1"/>
      <c r="J163" s="1"/>
      <c r="K163" s="1"/>
      <c r="L163" s="1"/>
      <c r="M163" s="1"/>
      <c r="N163" s="1"/>
      <c r="O163" s="1"/>
      <c r="P163" s="1"/>
      <c r="Q163" s="1"/>
    </row>
    <row r="164" spans="1:17" ht="16.5">
      <c r="A164" s="1"/>
      <c r="B164" s="1"/>
      <c r="C164" s="1"/>
      <c r="D164" s="1"/>
      <c r="E164" s="1"/>
      <c r="F164" s="1"/>
      <c r="G164" s="1"/>
      <c r="H164" s="1"/>
      <c r="I164" s="1"/>
      <c r="J164" s="1"/>
      <c r="K164" s="1"/>
      <c r="L164" s="1"/>
      <c r="M164" s="1"/>
      <c r="N164" s="1"/>
      <c r="O164" s="1"/>
      <c r="P164" s="1"/>
      <c r="Q164" s="1"/>
    </row>
    <row r="165" spans="1:17" ht="16.5">
      <c r="A165" s="1"/>
      <c r="B165" s="1"/>
      <c r="C165" s="1"/>
      <c r="D165" s="1"/>
      <c r="E165" s="1"/>
      <c r="F165" s="1"/>
      <c r="G165" s="1"/>
      <c r="H165" s="1"/>
      <c r="I165" s="1"/>
      <c r="J165" s="1"/>
      <c r="K165" s="1"/>
      <c r="L165" s="1"/>
      <c r="M165" s="1"/>
      <c r="N165" s="1"/>
      <c r="O165" s="1"/>
      <c r="P165" s="1"/>
      <c r="Q165" s="1"/>
    </row>
    <row r="166" spans="1:17" ht="16.5">
      <c r="A166" s="1"/>
      <c r="B166" s="1"/>
      <c r="C166" s="1"/>
      <c r="D166" s="1"/>
      <c r="E166" s="1"/>
      <c r="F166" s="1"/>
      <c r="G166" s="1"/>
      <c r="H166" s="1"/>
      <c r="I166" s="1"/>
      <c r="J166" s="1"/>
      <c r="K166" s="1"/>
      <c r="L166" s="1"/>
      <c r="M166" s="1"/>
      <c r="N166" s="1"/>
      <c r="O166" s="1"/>
      <c r="P166" s="1"/>
      <c r="Q166" s="1"/>
    </row>
    <row r="167" spans="1:17" ht="16.5">
      <c r="A167" s="1"/>
      <c r="B167" s="1"/>
      <c r="C167" s="1"/>
      <c r="D167" s="1"/>
      <c r="E167" s="1"/>
      <c r="F167" s="1"/>
      <c r="G167" s="1"/>
      <c r="H167" s="1"/>
      <c r="I167" s="1"/>
      <c r="J167" s="1"/>
      <c r="K167" s="1"/>
      <c r="L167" s="1"/>
      <c r="M167" s="1"/>
      <c r="N167" s="1"/>
      <c r="O167" s="1"/>
      <c r="P167" s="1"/>
      <c r="Q167" s="1"/>
    </row>
    <row r="168" spans="1:17" ht="16.5">
      <c r="A168" s="1"/>
      <c r="B168" s="1"/>
      <c r="C168" s="1"/>
      <c r="D168" s="1"/>
      <c r="E168" s="1"/>
      <c r="F168" s="1"/>
      <c r="G168" s="1"/>
      <c r="H168" s="1"/>
      <c r="I168" s="1"/>
      <c r="J168" s="1"/>
      <c r="K168" s="1"/>
      <c r="L168" s="1"/>
      <c r="M168" s="1"/>
      <c r="N168" s="1"/>
      <c r="O168" s="1"/>
      <c r="P168" s="1"/>
      <c r="Q168" s="1"/>
    </row>
    <row r="169" spans="1:17" ht="16.5">
      <c r="A169" s="1"/>
      <c r="B169" s="1"/>
      <c r="C169" s="1"/>
      <c r="D169" s="1"/>
      <c r="E169" s="1"/>
      <c r="F169" s="1"/>
      <c r="G169" s="1"/>
      <c r="H169" s="1"/>
      <c r="I169" s="1"/>
      <c r="J169" s="1"/>
      <c r="K169" s="1"/>
      <c r="L169" s="1"/>
      <c r="M169" s="1"/>
      <c r="N169" s="1"/>
      <c r="O169" s="1"/>
      <c r="P169" s="1"/>
      <c r="Q169" s="1"/>
    </row>
    <row r="170" spans="1:17" ht="16.5">
      <c r="A170" s="1"/>
      <c r="B170" s="1"/>
      <c r="C170" s="1"/>
      <c r="D170" s="1"/>
      <c r="E170" s="1"/>
      <c r="F170" s="1"/>
      <c r="G170" s="1"/>
      <c r="H170" s="1"/>
      <c r="I170" s="1"/>
      <c r="J170" s="1"/>
      <c r="K170" s="1"/>
      <c r="L170" s="1"/>
      <c r="M170" s="1"/>
      <c r="N170" s="1"/>
      <c r="O170" s="1"/>
      <c r="P170" s="1"/>
      <c r="Q170" s="1"/>
    </row>
    <row r="171" spans="1:17" ht="16.5">
      <c r="A171" s="1"/>
      <c r="B171" s="1"/>
      <c r="C171" s="1"/>
      <c r="D171" s="1"/>
      <c r="E171" s="1"/>
      <c r="F171" s="1"/>
      <c r="G171" s="1"/>
      <c r="H171" s="1"/>
      <c r="I171" s="1"/>
      <c r="J171" s="1"/>
      <c r="K171" s="1"/>
      <c r="L171" s="1"/>
      <c r="M171" s="1"/>
      <c r="N171" s="1"/>
      <c r="O171" s="1"/>
      <c r="P171" s="1"/>
      <c r="Q171" s="1"/>
    </row>
    <row r="172" spans="1:17" ht="16.5">
      <c r="A172" s="1"/>
      <c r="B172" s="1"/>
      <c r="C172" s="1"/>
      <c r="D172" s="1"/>
      <c r="E172" s="1"/>
      <c r="F172" s="1"/>
      <c r="G172" s="1"/>
      <c r="H172" s="1"/>
      <c r="I172" s="1"/>
      <c r="J172" s="1"/>
      <c r="K172" s="1"/>
      <c r="L172" s="1"/>
      <c r="M172" s="1"/>
      <c r="N172" s="1"/>
      <c r="O172" s="1"/>
      <c r="P172" s="1"/>
      <c r="Q172" s="1"/>
    </row>
    <row r="173" spans="1:17" ht="16.5">
      <c r="A173" s="1"/>
      <c r="B173" s="1"/>
      <c r="C173" s="1"/>
      <c r="D173" s="1"/>
      <c r="E173" s="1"/>
      <c r="F173" s="1"/>
      <c r="G173" s="1"/>
      <c r="H173" s="1"/>
      <c r="I173" s="1"/>
      <c r="J173" s="1"/>
      <c r="K173" s="1"/>
      <c r="L173" s="1"/>
      <c r="M173" s="1"/>
      <c r="N173" s="1"/>
      <c r="O173" s="1"/>
      <c r="P173" s="1"/>
      <c r="Q173" s="1"/>
    </row>
    <row r="174" spans="1:17" ht="16.5">
      <c r="A174" s="1"/>
      <c r="B174" s="1"/>
      <c r="C174" s="1"/>
      <c r="D174" s="1"/>
      <c r="E174" s="1"/>
      <c r="F174" s="1"/>
      <c r="G174" s="1"/>
      <c r="H174" s="1"/>
      <c r="I174" s="1"/>
      <c r="J174" s="1"/>
      <c r="K174" s="1"/>
      <c r="L174" s="1"/>
      <c r="M174" s="1"/>
      <c r="N174" s="1"/>
      <c r="O174" s="1"/>
      <c r="P174" s="1"/>
      <c r="Q174" s="1"/>
    </row>
    <row r="175" spans="1:17" ht="16.5">
      <c r="A175" s="1"/>
      <c r="B175" s="1"/>
      <c r="C175" s="1"/>
      <c r="D175" s="1"/>
      <c r="E175" s="1"/>
      <c r="F175" s="1"/>
      <c r="G175" s="1"/>
      <c r="H175" s="1"/>
      <c r="I175" s="1"/>
      <c r="J175" s="1"/>
      <c r="K175" s="1"/>
      <c r="L175" s="1"/>
      <c r="M175" s="1"/>
      <c r="N175" s="1"/>
      <c r="O175" s="1"/>
      <c r="P175" s="1"/>
      <c r="Q175" s="1"/>
    </row>
    <row r="176" spans="1:17" ht="16.5">
      <c r="A176" s="1"/>
      <c r="B176" s="1"/>
      <c r="C176" s="1"/>
      <c r="D176" s="1"/>
      <c r="E176" s="1"/>
      <c r="F176" s="1"/>
      <c r="G176" s="1"/>
      <c r="H176" s="1"/>
      <c r="I176" s="1"/>
      <c r="J176" s="1"/>
      <c r="K176" s="1"/>
      <c r="L176" s="1"/>
      <c r="M176" s="1"/>
      <c r="N176" s="1"/>
      <c r="O176" s="1"/>
      <c r="P176" s="1"/>
      <c r="Q176" s="1"/>
    </row>
    <row r="177" spans="1:17" ht="16.5">
      <c r="A177" s="1"/>
      <c r="B177" s="1"/>
      <c r="C177" s="1"/>
      <c r="D177" s="1"/>
      <c r="E177" s="1"/>
      <c r="F177" s="1"/>
      <c r="G177" s="1"/>
      <c r="H177" s="1"/>
      <c r="I177" s="1"/>
      <c r="J177" s="1"/>
      <c r="K177" s="1"/>
      <c r="L177" s="1"/>
      <c r="M177" s="1"/>
      <c r="N177" s="1"/>
      <c r="O177" s="1"/>
      <c r="P177" s="1"/>
      <c r="Q177" s="1"/>
    </row>
    <row r="178" spans="1:17" ht="16.5">
      <c r="A178" s="1"/>
      <c r="B178" s="1"/>
      <c r="C178" s="1"/>
      <c r="D178" s="1"/>
      <c r="E178" s="1"/>
      <c r="F178" s="1"/>
      <c r="G178" s="1"/>
      <c r="H178" s="1"/>
      <c r="I178" s="1"/>
      <c r="J178" s="1"/>
      <c r="K178" s="1"/>
      <c r="L178" s="1"/>
      <c r="M178" s="1"/>
      <c r="N178" s="1"/>
      <c r="O178" s="1"/>
      <c r="P178" s="1"/>
      <c r="Q178" s="1"/>
    </row>
    <row r="179" spans="1:17" ht="16.5">
      <c r="A179" s="1"/>
      <c r="B179" s="1"/>
      <c r="C179" s="1"/>
      <c r="D179" s="1"/>
      <c r="E179" s="1"/>
      <c r="F179" s="1"/>
      <c r="G179" s="1"/>
      <c r="H179" s="1"/>
      <c r="I179" s="1"/>
      <c r="J179" s="1"/>
      <c r="K179" s="1"/>
      <c r="L179" s="1"/>
      <c r="M179" s="1"/>
      <c r="N179" s="1"/>
      <c r="O179" s="1"/>
      <c r="P179" s="1"/>
      <c r="Q179" s="1"/>
    </row>
    <row r="180" spans="1:17" ht="16.5">
      <c r="A180" s="1"/>
      <c r="B180" s="1"/>
      <c r="C180" s="1"/>
      <c r="D180" s="1"/>
      <c r="E180" s="1"/>
      <c r="F180" s="1"/>
      <c r="G180" s="1"/>
      <c r="H180" s="1"/>
      <c r="I180" s="1"/>
      <c r="J180" s="1"/>
      <c r="K180" s="1"/>
      <c r="L180" s="1"/>
      <c r="M180" s="1"/>
      <c r="N180" s="1"/>
      <c r="O180" s="1"/>
      <c r="P180" s="1"/>
      <c r="Q180" s="1"/>
    </row>
    <row r="181" spans="1:17" ht="16.5">
      <c r="A181" s="1"/>
      <c r="B181" s="1"/>
      <c r="C181" s="1"/>
      <c r="D181" s="1"/>
      <c r="E181" s="1"/>
      <c r="F181" s="1"/>
      <c r="G181" s="1"/>
      <c r="H181" s="1"/>
      <c r="I181" s="1"/>
      <c r="J181" s="1"/>
      <c r="K181" s="1"/>
      <c r="L181" s="1"/>
      <c r="M181" s="1"/>
      <c r="N181" s="1"/>
      <c r="O181" s="1"/>
      <c r="P181" s="1"/>
      <c r="Q181" s="1"/>
    </row>
    <row r="182" spans="1:17" ht="16.5">
      <c r="A182" s="1"/>
      <c r="B182" s="1"/>
      <c r="C182" s="1"/>
      <c r="D182" s="1"/>
      <c r="E182" s="1"/>
      <c r="F182" s="1"/>
      <c r="G182" s="1"/>
      <c r="H182" s="1"/>
      <c r="I182" s="1"/>
      <c r="J182" s="1"/>
      <c r="K182" s="1"/>
      <c r="L182" s="1"/>
      <c r="M182" s="1"/>
      <c r="N182" s="1"/>
      <c r="O182" s="1"/>
      <c r="P182" s="1"/>
      <c r="Q182" s="1"/>
    </row>
    <row r="183" spans="1:17" ht="16.5">
      <c r="A183" s="1"/>
      <c r="B183" s="1"/>
      <c r="C183" s="1"/>
      <c r="D183" s="1"/>
      <c r="E183" s="1"/>
      <c r="F183" s="1"/>
      <c r="G183" s="1"/>
      <c r="H183" s="1"/>
      <c r="I183" s="1"/>
      <c r="J183" s="1"/>
      <c r="K183" s="1"/>
      <c r="L183" s="1"/>
      <c r="M183" s="1"/>
      <c r="N183" s="1"/>
      <c r="O183" s="1"/>
      <c r="P183" s="1"/>
      <c r="Q183" s="1"/>
    </row>
    <row r="184" spans="1:17" ht="16.5">
      <c r="A184" s="1"/>
      <c r="B184" s="1"/>
      <c r="C184" s="1"/>
      <c r="D184" s="1"/>
      <c r="E184" s="1"/>
      <c r="F184" s="1"/>
      <c r="G184" s="1"/>
      <c r="H184" s="1"/>
      <c r="I184" s="1"/>
      <c r="J184" s="1"/>
      <c r="K184" s="1"/>
      <c r="L184" s="1"/>
      <c r="M184" s="1"/>
      <c r="N184" s="1"/>
      <c r="O184" s="1"/>
      <c r="P184" s="1"/>
      <c r="Q184" s="1"/>
    </row>
    <row r="185" spans="1:17" ht="16.5">
      <c r="A185" s="1"/>
      <c r="B185" s="1"/>
      <c r="C185" s="1"/>
      <c r="D185" s="1"/>
      <c r="E185" s="1"/>
      <c r="F185" s="1"/>
      <c r="G185" s="1"/>
      <c r="H185" s="1"/>
      <c r="I185" s="1"/>
      <c r="J185" s="1"/>
      <c r="K185" s="1"/>
      <c r="L185" s="1"/>
      <c r="M185" s="1"/>
      <c r="N185" s="1"/>
      <c r="O185" s="1"/>
      <c r="P185" s="1"/>
      <c r="Q185" s="1"/>
    </row>
    <row r="186" spans="1:17" ht="16.5">
      <c r="A186" s="1"/>
      <c r="B186" s="1"/>
      <c r="C186" s="1"/>
      <c r="D186" s="1"/>
      <c r="E186" s="1"/>
      <c r="F186" s="1"/>
      <c r="G186" s="1"/>
      <c r="H186" s="1"/>
      <c r="I186" s="1"/>
      <c r="J186" s="1"/>
      <c r="K186" s="1"/>
      <c r="L186" s="1"/>
      <c r="M186" s="1"/>
      <c r="N186" s="1"/>
      <c r="O186" s="1"/>
      <c r="P186" s="1"/>
      <c r="Q186" s="1"/>
    </row>
    <row r="187" spans="1:17" ht="16.5">
      <c r="A187" s="1"/>
      <c r="B187" s="1"/>
      <c r="C187" s="1"/>
      <c r="D187" s="1"/>
      <c r="E187" s="1"/>
      <c r="F187" s="1"/>
      <c r="G187" s="1"/>
      <c r="H187" s="1"/>
      <c r="I187" s="1"/>
      <c r="J187" s="1"/>
      <c r="K187" s="1"/>
      <c r="L187" s="1"/>
      <c r="M187" s="1"/>
      <c r="N187" s="1"/>
      <c r="O187" s="1"/>
      <c r="P187" s="1"/>
      <c r="Q187" s="1"/>
    </row>
    <row r="188" spans="1:17" ht="16.5">
      <c r="A188" s="1"/>
      <c r="B188" s="1"/>
      <c r="C188" s="1"/>
      <c r="D188" s="1"/>
      <c r="E188" s="1"/>
      <c r="F188" s="1"/>
      <c r="G188" s="1"/>
      <c r="H188" s="1"/>
      <c r="I188" s="1"/>
      <c r="J188" s="1"/>
      <c r="K188" s="1"/>
      <c r="L188" s="1"/>
      <c r="M188" s="1"/>
      <c r="N188" s="1"/>
      <c r="O188" s="1"/>
      <c r="P188" s="1"/>
      <c r="Q188" s="1"/>
    </row>
    <row r="189" spans="1:17" ht="16.5">
      <c r="A189" s="1"/>
      <c r="B189" s="1"/>
      <c r="C189" s="1"/>
      <c r="D189" s="1"/>
      <c r="E189" s="1"/>
      <c r="F189" s="1"/>
      <c r="G189" s="1"/>
      <c r="H189" s="1"/>
      <c r="I189" s="1"/>
      <c r="J189" s="1"/>
      <c r="K189" s="1"/>
      <c r="L189" s="1"/>
      <c r="M189" s="1"/>
      <c r="N189" s="1"/>
      <c r="O189" s="1"/>
      <c r="P189" s="1"/>
      <c r="Q189" s="1"/>
    </row>
    <row r="190" spans="1:17" ht="16.5">
      <c r="A190" s="1"/>
      <c r="B190" s="1"/>
      <c r="C190" s="1"/>
      <c r="D190" s="1"/>
      <c r="E190" s="1"/>
      <c r="F190" s="1"/>
      <c r="G190" s="1"/>
      <c r="H190" s="1"/>
      <c r="I190" s="1"/>
      <c r="J190" s="1"/>
      <c r="K190" s="1"/>
      <c r="L190" s="1"/>
      <c r="M190" s="1"/>
      <c r="N190" s="1"/>
      <c r="O190" s="1"/>
      <c r="P190" s="1"/>
      <c r="Q190" s="1"/>
    </row>
    <row r="191" spans="1:17" ht="16.5">
      <c r="A191" s="1"/>
      <c r="B191" s="1"/>
      <c r="C191" s="1"/>
      <c r="D191" s="1"/>
      <c r="E191" s="1"/>
      <c r="F191" s="1"/>
      <c r="G191" s="1"/>
      <c r="H191" s="1"/>
      <c r="I191" s="1"/>
      <c r="J191" s="1"/>
      <c r="K191" s="1"/>
      <c r="L191" s="1"/>
      <c r="M191" s="1"/>
      <c r="N191" s="1"/>
      <c r="O191" s="1"/>
      <c r="P191" s="1"/>
      <c r="Q191" s="1"/>
    </row>
    <row r="192" spans="1:17" ht="16.5">
      <c r="A192" s="1"/>
      <c r="B192" s="1"/>
      <c r="C192" s="1"/>
      <c r="D192" s="1"/>
      <c r="E192" s="1"/>
      <c r="F192" s="1"/>
      <c r="G192" s="1"/>
      <c r="H192" s="1"/>
      <c r="I192" s="1"/>
      <c r="J192" s="1"/>
      <c r="K192" s="1"/>
      <c r="L192" s="1"/>
      <c r="M192" s="1"/>
      <c r="N192" s="1"/>
      <c r="O192" s="1"/>
      <c r="P192" s="1"/>
      <c r="Q192" s="1"/>
    </row>
    <row r="193" spans="1:17" ht="16.5">
      <c r="A193" s="1"/>
      <c r="B193" s="1"/>
      <c r="C193" s="1"/>
      <c r="D193" s="1"/>
      <c r="E193" s="1"/>
      <c r="F193" s="1"/>
      <c r="G193" s="1"/>
      <c r="H193" s="1"/>
      <c r="I193" s="1"/>
      <c r="J193" s="1"/>
      <c r="K193" s="1"/>
      <c r="L193" s="1"/>
      <c r="M193" s="1"/>
      <c r="N193" s="1"/>
      <c r="O193" s="1"/>
      <c r="P193" s="1"/>
      <c r="Q193" s="1"/>
    </row>
    <row r="194" spans="1:17" ht="16.5">
      <c r="A194" s="1"/>
      <c r="B194" s="1"/>
      <c r="C194" s="1"/>
      <c r="D194" s="1"/>
      <c r="E194" s="1"/>
      <c r="F194" s="1"/>
      <c r="G194" s="1"/>
      <c r="H194" s="1"/>
      <c r="I194" s="1"/>
      <c r="J194" s="1"/>
      <c r="K194" s="1"/>
      <c r="L194" s="1"/>
      <c r="M194" s="1"/>
      <c r="N194" s="1"/>
      <c r="O194" s="1"/>
      <c r="P194" s="1"/>
      <c r="Q194" s="1"/>
    </row>
    <row r="195" spans="1:17" ht="16.5">
      <c r="A195" s="1"/>
      <c r="B195" s="1"/>
      <c r="C195" s="1"/>
      <c r="D195" s="1"/>
      <c r="E195" s="1"/>
      <c r="F195" s="1"/>
      <c r="G195" s="1"/>
      <c r="H195" s="1"/>
      <c r="I195" s="1"/>
      <c r="J195" s="1"/>
      <c r="K195" s="1"/>
      <c r="L195" s="1"/>
      <c r="M195" s="1"/>
      <c r="N195" s="1"/>
      <c r="O195" s="1"/>
      <c r="P195" s="1"/>
      <c r="Q195" s="1"/>
    </row>
    <row r="196" spans="1:17" ht="16.5">
      <c r="A196" s="1"/>
      <c r="B196" s="1"/>
      <c r="C196" s="1"/>
      <c r="D196" s="1"/>
      <c r="E196" s="1"/>
      <c r="F196" s="1"/>
      <c r="G196" s="1"/>
      <c r="H196" s="1"/>
      <c r="I196" s="1"/>
      <c r="J196" s="1"/>
      <c r="K196" s="1"/>
      <c r="L196" s="1"/>
      <c r="M196" s="1"/>
      <c r="N196" s="1"/>
      <c r="O196" s="1"/>
      <c r="P196" s="1"/>
      <c r="Q196" s="1"/>
    </row>
    <row r="197" spans="1:17" ht="16.5">
      <c r="A197" s="1"/>
      <c r="B197" s="1"/>
      <c r="C197" s="1"/>
      <c r="D197" s="1"/>
      <c r="E197" s="1"/>
      <c r="F197" s="1"/>
      <c r="G197" s="1"/>
      <c r="H197" s="1"/>
      <c r="I197" s="1"/>
      <c r="J197" s="1"/>
      <c r="K197" s="1"/>
      <c r="L197" s="1"/>
      <c r="M197" s="1"/>
      <c r="N197" s="1"/>
      <c r="O197" s="1"/>
      <c r="P197" s="1"/>
      <c r="Q197" s="1"/>
    </row>
    <row r="198" spans="1:17" ht="16.5">
      <c r="A198" s="1"/>
      <c r="B198" s="1"/>
      <c r="C198" s="1"/>
      <c r="D198" s="1"/>
      <c r="E198" s="1"/>
      <c r="F198" s="1"/>
      <c r="G198" s="1"/>
      <c r="H198" s="1"/>
      <c r="I198" s="1"/>
      <c r="J198" s="1"/>
      <c r="K198" s="1"/>
      <c r="L198" s="1"/>
      <c r="M198" s="1"/>
      <c r="N198" s="1"/>
      <c r="O198" s="1"/>
      <c r="P198" s="1"/>
      <c r="Q198" s="1"/>
    </row>
    <row r="199" spans="1:17" ht="16.5">
      <c r="A199" s="1"/>
      <c r="B199" s="1"/>
      <c r="C199" s="1"/>
      <c r="D199" s="1"/>
      <c r="E199" s="1"/>
      <c r="F199" s="1"/>
      <c r="G199" s="1"/>
      <c r="H199" s="1"/>
      <c r="I199" s="1"/>
      <c r="J199" s="1"/>
      <c r="K199" s="1"/>
      <c r="L199" s="1"/>
      <c r="M199" s="1"/>
      <c r="N199" s="1"/>
      <c r="O199" s="1"/>
      <c r="P199" s="1"/>
      <c r="Q199" s="1"/>
    </row>
    <row r="200" spans="1:17" ht="16.5">
      <c r="A200" s="1"/>
      <c r="B200" s="1"/>
      <c r="C200" s="1"/>
      <c r="D200" s="1"/>
      <c r="E200" s="1"/>
      <c r="F200" s="1"/>
      <c r="G200" s="1"/>
      <c r="H200" s="1"/>
      <c r="I200" s="1"/>
      <c r="J200" s="1"/>
      <c r="K200" s="1"/>
      <c r="L200" s="1"/>
      <c r="M200" s="1"/>
      <c r="N200" s="1"/>
      <c r="O200" s="1"/>
      <c r="P200" s="1"/>
      <c r="Q200" s="1"/>
    </row>
    <row r="201" spans="1:17" ht="16.5">
      <c r="A201" s="1"/>
      <c r="B201" s="1"/>
      <c r="C201" s="1"/>
      <c r="D201" s="1"/>
      <c r="E201" s="1"/>
      <c r="F201" s="1"/>
      <c r="G201" s="1"/>
      <c r="H201" s="1"/>
      <c r="I201" s="1"/>
      <c r="J201" s="1"/>
      <c r="K201" s="1"/>
      <c r="L201" s="1"/>
      <c r="M201" s="1"/>
      <c r="N201" s="1"/>
      <c r="O201" s="1"/>
      <c r="P201" s="1"/>
      <c r="Q201" s="1"/>
    </row>
    <row r="202" spans="1:17" ht="16.5">
      <c r="A202" s="1"/>
      <c r="B202" s="1"/>
      <c r="C202" s="1"/>
      <c r="D202" s="1"/>
      <c r="E202" s="1"/>
      <c r="F202" s="1"/>
      <c r="G202" s="1"/>
      <c r="H202" s="1"/>
      <c r="I202" s="1"/>
      <c r="J202" s="1"/>
      <c r="K202" s="1"/>
      <c r="L202" s="1"/>
      <c r="M202" s="1"/>
      <c r="N202" s="1"/>
      <c r="O202" s="1"/>
      <c r="P202" s="1"/>
      <c r="Q202" s="1"/>
    </row>
    <row r="203" spans="1:17" ht="16.5">
      <c r="A203" s="1"/>
      <c r="B203" s="1"/>
      <c r="C203" s="1"/>
      <c r="D203" s="1"/>
      <c r="E203" s="1"/>
      <c r="F203" s="1"/>
      <c r="G203" s="1"/>
      <c r="H203" s="1"/>
      <c r="I203" s="1"/>
      <c r="J203" s="1"/>
      <c r="K203" s="1"/>
      <c r="L203" s="1"/>
      <c r="M203" s="1"/>
      <c r="N203" s="1"/>
      <c r="O203" s="1"/>
      <c r="P203" s="1"/>
      <c r="Q203" s="1"/>
    </row>
    <row r="204" spans="1:17" ht="16.5">
      <c r="A204" s="1"/>
      <c r="B204" s="1"/>
      <c r="C204" s="1"/>
      <c r="D204" s="1"/>
      <c r="E204" s="1"/>
      <c r="F204" s="1"/>
      <c r="G204" s="1"/>
      <c r="H204" s="1"/>
      <c r="I204" s="1"/>
      <c r="J204" s="1"/>
      <c r="K204" s="1"/>
      <c r="L204" s="1"/>
      <c r="M204" s="1"/>
      <c r="N204" s="1"/>
      <c r="O204" s="1"/>
      <c r="P204" s="1"/>
      <c r="Q204" s="1"/>
    </row>
    <row r="205" spans="1:17" ht="16.5">
      <c r="A205" s="1"/>
      <c r="B205" s="1"/>
      <c r="C205" s="1"/>
      <c r="D205" s="1"/>
      <c r="E205" s="1"/>
      <c r="F205" s="1"/>
      <c r="G205" s="1"/>
      <c r="H205" s="1"/>
      <c r="I205" s="1"/>
      <c r="J205" s="1"/>
      <c r="K205" s="1"/>
      <c r="L205" s="1"/>
      <c r="M205" s="1"/>
      <c r="N205" s="1"/>
      <c r="O205" s="1"/>
      <c r="P205" s="1"/>
      <c r="Q205" s="1"/>
    </row>
    <row r="206" spans="1:17" ht="16.5">
      <c r="A206" s="1"/>
      <c r="B206" s="1"/>
      <c r="C206" s="1"/>
      <c r="D206" s="1"/>
      <c r="E206" s="1"/>
      <c r="F206" s="1"/>
      <c r="G206" s="1"/>
      <c r="H206" s="1"/>
      <c r="I206" s="1"/>
      <c r="J206" s="1"/>
      <c r="K206" s="1"/>
      <c r="L206" s="1"/>
      <c r="M206" s="1"/>
      <c r="N206" s="1"/>
      <c r="O206" s="1"/>
      <c r="P206" s="1"/>
      <c r="Q206" s="1"/>
    </row>
    <row r="207" spans="1:17" ht="16.5">
      <c r="A207" s="1"/>
      <c r="B207" s="1"/>
      <c r="C207" s="1"/>
      <c r="D207" s="1"/>
      <c r="E207" s="1"/>
      <c r="F207" s="1"/>
      <c r="G207" s="1"/>
      <c r="H207" s="1"/>
      <c r="I207" s="1"/>
      <c r="J207" s="1"/>
      <c r="K207" s="1"/>
      <c r="L207" s="1"/>
      <c r="M207" s="1"/>
      <c r="N207" s="1"/>
      <c r="O207" s="1"/>
      <c r="P207" s="1"/>
      <c r="Q207" s="1"/>
    </row>
    <row r="208" spans="1:17" ht="16.5">
      <c r="A208" s="1"/>
      <c r="B208" s="1"/>
      <c r="C208" s="1"/>
      <c r="D208" s="1"/>
      <c r="E208" s="1"/>
      <c r="F208" s="1"/>
      <c r="G208" s="1"/>
      <c r="H208" s="1"/>
      <c r="I208" s="1"/>
      <c r="J208" s="1"/>
      <c r="K208" s="1"/>
      <c r="L208" s="1"/>
      <c r="M208" s="1"/>
      <c r="N208" s="1"/>
      <c r="O208" s="1"/>
      <c r="P208" s="1"/>
      <c r="Q208" s="1"/>
    </row>
    <row r="209" spans="1:17" ht="16.5">
      <c r="A209" s="1"/>
      <c r="B209" s="1"/>
      <c r="C209" s="1"/>
      <c r="D209" s="1"/>
      <c r="E209" s="1"/>
      <c r="F209" s="1"/>
      <c r="G209" s="1"/>
      <c r="H209" s="1"/>
      <c r="I209" s="1"/>
      <c r="J209" s="1"/>
      <c r="K209" s="1"/>
      <c r="L209" s="1"/>
      <c r="M209" s="1"/>
      <c r="N209" s="1"/>
      <c r="O209" s="1"/>
      <c r="P209" s="1"/>
      <c r="Q209" s="1"/>
    </row>
    <row r="210" spans="1:17" ht="16.5">
      <c r="A210" s="1"/>
      <c r="B210" s="1"/>
      <c r="C210" s="1"/>
      <c r="D210" s="1"/>
      <c r="E210" s="1"/>
      <c r="F210" s="1"/>
      <c r="G210" s="1"/>
      <c r="H210" s="1"/>
      <c r="I210" s="1"/>
      <c r="J210" s="1"/>
      <c r="K210" s="1"/>
      <c r="L210" s="1"/>
      <c r="M210" s="1"/>
      <c r="N210" s="1"/>
      <c r="O210" s="1"/>
      <c r="P210" s="1"/>
      <c r="Q210" s="1"/>
    </row>
    <row r="211" spans="1:17" ht="16.5">
      <c r="A211" s="1"/>
      <c r="B211" s="1"/>
      <c r="C211" s="1"/>
      <c r="D211" s="1"/>
      <c r="E211" s="1"/>
      <c r="F211" s="1"/>
      <c r="G211" s="1"/>
      <c r="H211" s="1"/>
      <c r="I211" s="1"/>
      <c r="J211" s="1"/>
      <c r="K211" s="1"/>
      <c r="L211" s="1"/>
      <c r="M211" s="1"/>
      <c r="N211" s="1"/>
      <c r="O211" s="1"/>
      <c r="P211" s="1"/>
      <c r="Q211" s="1"/>
    </row>
    <row r="212" spans="1:17" ht="16.5">
      <c r="A212" s="1"/>
      <c r="B212" s="1"/>
      <c r="C212" s="1"/>
      <c r="D212" s="1"/>
      <c r="E212" s="1"/>
      <c r="F212" s="1"/>
      <c r="G212" s="1"/>
      <c r="H212" s="1"/>
      <c r="I212" s="1"/>
      <c r="J212" s="1"/>
      <c r="K212" s="1"/>
      <c r="L212" s="1"/>
      <c r="M212" s="1"/>
      <c r="N212" s="1"/>
      <c r="O212" s="1"/>
      <c r="P212" s="1"/>
      <c r="Q212" s="1"/>
    </row>
    <row r="213" spans="1:17" ht="16.5">
      <c r="A213" s="1"/>
      <c r="B213" s="1"/>
      <c r="C213" s="1"/>
      <c r="D213" s="1"/>
      <c r="E213" s="1"/>
      <c r="F213" s="1"/>
      <c r="G213" s="1"/>
      <c r="H213" s="1"/>
      <c r="I213" s="1"/>
      <c r="J213" s="1"/>
      <c r="K213" s="1"/>
      <c r="L213" s="1"/>
      <c r="M213" s="1"/>
      <c r="N213" s="1"/>
      <c r="O213" s="1"/>
      <c r="P213" s="1"/>
      <c r="Q213" s="1"/>
    </row>
    <row r="214" spans="1:17" ht="16.5">
      <c r="A214" s="1"/>
      <c r="B214" s="1"/>
      <c r="C214" s="1"/>
      <c r="D214" s="1"/>
      <c r="E214" s="1"/>
      <c r="F214" s="1"/>
      <c r="G214" s="1"/>
      <c r="H214" s="1"/>
      <c r="I214" s="1"/>
      <c r="J214" s="1"/>
      <c r="K214" s="1"/>
      <c r="L214" s="1"/>
      <c r="M214" s="1"/>
      <c r="N214" s="1"/>
      <c r="O214" s="1"/>
      <c r="P214" s="1"/>
      <c r="Q214" s="1"/>
    </row>
    <row r="215" spans="1:17" ht="16.5">
      <c r="A215" s="1"/>
      <c r="B215" s="1"/>
      <c r="C215" s="1"/>
      <c r="D215" s="1"/>
      <c r="E215" s="1"/>
      <c r="F215" s="1"/>
      <c r="G215" s="1"/>
      <c r="H215" s="1"/>
      <c r="I215" s="1"/>
      <c r="J215" s="1"/>
      <c r="K215" s="1"/>
      <c r="L215" s="1"/>
      <c r="M215" s="1"/>
      <c r="N215" s="1"/>
      <c r="O215" s="1"/>
      <c r="P215" s="1"/>
      <c r="Q215" s="1"/>
    </row>
    <row r="216" spans="1:17" ht="16.5">
      <c r="A216" s="1"/>
      <c r="B216" s="1"/>
      <c r="C216" s="1"/>
      <c r="D216" s="1"/>
      <c r="E216" s="1"/>
      <c r="F216" s="1"/>
      <c r="G216" s="1"/>
      <c r="H216" s="1"/>
      <c r="I216" s="1"/>
      <c r="J216" s="1"/>
      <c r="K216" s="1"/>
      <c r="L216" s="1"/>
      <c r="M216" s="1"/>
      <c r="N216" s="1"/>
      <c r="O216" s="1"/>
      <c r="P216" s="1"/>
      <c r="Q216" s="1"/>
    </row>
    <row r="217" spans="1:17" ht="16.5">
      <c r="A217" s="1"/>
      <c r="B217" s="1"/>
      <c r="C217" s="1"/>
      <c r="D217" s="1"/>
      <c r="E217" s="1"/>
      <c r="F217" s="1"/>
      <c r="G217" s="1"/>
      <c r="H217" s="1"/>
      <c r="I217" s="1"/>
      <c r="J217" s="1"/>
      <c r="K217" s="1"/>
      <c r="L217" s="1"/>
      <c r="M217" s="1"/>
      <c r="N217" s="1"/>
      <c r="O217" s="1"/>
      <c r="P217" s="1"/>
      <c r="Q217" s="1"/>
    </row>
    <row r="218" spans="1:17" ht="16.5">
      <c r="A218" s="1"/>
      <c r="B218" s="1"/>
      <c r="C218" s="1"/>
      <c r="D218" s="1"/>
      <c r="E218" s="1"/>
      <c r="F218" s="1"/>
      <c r="G218" s="1"/>
      <c r="H218" s="1"/>
      <c r="I218" s="1"/>
      <c r="J218" s="1"/>
      <c r="K218" s="1"/>
      <c r="L218" s="1"/>
      <c r="M218" s="1"/>
      <c r="N218" s="1"/>
      <c r="O218" s="1"/>
      <c r="P218" s="1"/>
      <c r="Q218" s="1"/>
    </row>
    <row r="219" spans="1:17" ht="16.5">
      <c r="A219" s="1"/>
      <c r="B219" s="1"/>
      <c r="C219" s="1"/>
      <c r="D219" s="1"/>
      <c r="E219" s="1"/>
      <c r="F219" s="1"/>
      <c r="G219" s="1"/>
      <c r="H219" s="1"/>
      <c r="I219" s="1"/>
      <c r="J219" s="1"/>
      <c r="K219" s="1"/>
      <c r="L219" s="1"/>
      <c r="M219" s="1"/>
      <c r="N219" s="1"/>
      <c r="O219" s="1"/>
      <c r="P219" s="1"/>
      <c r="Q219" s="1"/>
    </row>
    <row r="220" spans="1:17" ht="16.5">
      <c r="A220" s="1"/>
      <c r="B220" s="1"/>
      <c r="C220" s="1"/>
      <c r="D220" s="1"/>
      <c r="E220" s="1"/>
      <c r="F220" s="1"/>
      <c r="G220" s="1"/>
      <c r="H220" s="1"/>
      <c r="I220" s="1"/>
      <c r="J220" s="1"/>
      <c r="K220" s="1"/>
      <c r="L220" s="1"/>
      <c r="M220" s="1"/>
      <c r="N220" s="1"/>
      <c r="O220" s="1"/>
      <c r="P220" s="1"/>
      <c r="Q220" s="1"/>
    </row>
    <row r="221" spans="1:17" ht="16.5">
      <c r="A221" s="1"/>
      <c r="B221" s="1"/>
      <c r="C221" s="1"/>
      <c r="D221" s="1"/>
      <c r="E221" s="1"/>
      <c r="F221" s="1"/>
      <c r="G221" s="1"/>
      <c r="H221" s="1"/>
      <c r="I221" s="1"/>
      <c r="J221" s="1"/>
      <c r="K221" s="1"/>
      <c r="L221" s="1"/>
      <c r="M221" s="1"/>
      <c r="N221" s="1"/>
      <c r="O221" s="1"/>
      <c r="P221" s="1"/>
      <c r="Q221" s="1"/>
    </row>
    <row r="222" spans="1:17" ht="16.5">
      <c r="A222" s="1"/>
      <c r="B222" s="1"/>
      <c r="C222" s="1"/>
      <c r="D222" s="1"/>
      <c r="E222" s="1"/>
      <c r="F222" s="1"/>
      <c r="G222" s="1"/>
      <c r="H222" s="1"/>
      <c r="I222" s="1"/>
      <c r="J222" s="1"/>
      <c r="K222" s="1"/>
      <c r="L222" s="1"/>
      <c r="M222" s="1"/>
      <c r="N222" s="1"/>
      <c r="O222" s="1"/>
      <c r="P222" s="1"/>
      <c r="Q222" s="1"/>
    </row>
    <row r="223" spans="1:17" ht="16.5">
      <c r="A223" s="1"/>
      <c r="B223" s="1"/>
      <c r="C223" s="1"/>
      <c r="D223" s="1"/>
      <c r="E223" s="1"/>
      <c r="F223" s="1"/>
      <c r="G223" s="1"/>
      <c r="H223" s="1"/>
      <c r="I223" s="1"/>
      <c r="J223" s="1"/>
      <c r="K223" s="1"/>
      <c r="L223" s="1"/>
      <c r="M223" s="1"/>
      <c r="N223" s="1"/>
      <c r="O223" s="1"/>
      <c r="P223" s="1"/>
      <c r="Q223" s="1"/>
    </row>
    <row r="224" spans="1:17" ht="16.5">
      <c r="A224" s="1"/>
      <c r="B224" s="1"/>
      <c r="C224" s="1"/>
      <c r="D224" s="1"/>
      <c r="E224" s="1"/>
      <c r="F224" s="1"/>
      <c r="G224" s="1"/>
      <c r="H224" s="1"/>
      <c r="I224" s="1"/>
      <c r="J224" s="1"/>
      <c r="K224" s="1"/>
      <c r="L224" s="1"/>
      <c r="M224" s="1"/>
      <c r="N224" s="1"/>
      <c r="O224" s="1"/>
      <c r="P224" s="1"/>
      <c r="Q224" s="1"/>
    </row>
    <row r="225" spans="1:17" ht="16.5">
      <c r="A225" s="1"/>
      <c r="B225" s="1"/>
      <c r="C225" s="1"/>
      <c r="D225" s="1"/>
      <c r="E225" s="1"/>
      <c r="F225" s="1"/>
      <c r="G225" s="1"/>
      <c r="H225" s="1"/>
      <c r="I225" s="1"/>
      <c r="J225" s="1"/>
      <c r="K225" s="1"/>
      <c r="L225" s="1"/>
      <c r="M225" s="1"/>
      <c r="N225" s="1"/>
      <c r="O225" s="1"/>
      <c r="P225" s="1"/>
      <c r="Q225" s="1"/>
    </row>
    <row r="226" spans="1:17" ht="16.5">
      <c r="A226" s="1"/>
      <c r="B226" s="1"/>
      <c r="C226" s="1"/>
      <c r="D226" s="1"/>
      <c r="E226" s="1"/>
      <c r="F226" s="1"/>
      <c r="G226" s="1"/>
      <c r="H226" s="1"/>
      <c r="I226" s="1"/>
      <c r="J226" s="1"/>
      <c r="K226" s="1"/>
      <c r="L226" s="1"/>
      <c r="M226" s="1"/>
      <c r="N226" s="1"/>
      <c r="O226" s="1"/>
      <c r="P226" s="1"/>
      <c r="Q226" s="1"/>
    </row>
    <row r="227" spans="1:17" ht="16.5">
      <c r="A227" s="1"/>
      <c r="B227" s="1"/>
      <c r="C227" s="1"/>
      <c r="D227" s="1"/>
      <c r="E227" s="1"/>
      <c r="F227" s="1"/>
      <c r="G227" s="1"/>
      <c r="H227" s="1"/>
      <c r="I227" s="1"/>
      <c r="J227" s="1"/>
      <c r="K227" s="1"/>
      <c r="L227" s="1"/>
      <c r="M227" s="1"/>
      <c r="N227" s="1"/>
      <c r="O227" s="1"/>
      <c r="P227" s="1"/>
      <c r="Q227" s="1"/>
    </row>
    <row r="228" spans="1:17" ht="16.5">
      <c r="A228" s="1"/>
      <c r="B228" s="1"/>
      <c r="C228" s="1"/>
      <c r="D228" s="1"/>
      <c r="E228" s="1"/>
      <c r="F228" s="1"/>
      <c r="G228" s="1"/>
      <c r="H228" s="1"/>
      <c r="I228" s="1"/>
      <c r="J228" s="1"/>
      <c r="K228" s="1"/>
      <c r="L228" s="1"/>
      <c r="M228" s="1"/>
      <c r="N228" s="1"/>
      <c r="O228" s="1"/>
      <c r="P228" s="1"/>
      <c r="Q228" s="1"/>
    </row>
    <row r="229" spans="1:17" ht="16.5">
      <c r="A229" s="1"/>
      <c r="B229" s="1"/>
      <c r="C229" s="1"/>
      <c r="D229" s="1"/>
      <c r="E229" s="1"/>
      <c r="F229" s="1"/>
      <c r="G229" s="1"/>
      <c r="H229" s="1"/>
      <c r="I229" s="1"/>
      <c r="J229" s="1"/>
      <c r="K229" s="1"/>
      <c r="L229" s="1"/>
      <c r="M229" s="1"/>
      <c r="N229" s="1"/>
      <c r="O229" s="1"/>
      <c r="P229" s="1"/>
      <c r="Q229" s="1"/>
    </row>
    <row r="230" spans="1:17" ht="16.5">
      <c r="A230" s="1"/>
      <c r="B230" s="1"/>
      <c r="C230" s="1"/>
      <c r="D230" s="1"/>
      <c r="E230" s="1"/>
      <c r="F230" s="1"/>
      <c r="G230" s="1"/>
      <c r="H230" s="1"/>
      <c r="I230" s="1"/>
      <c r="J230" s="1"/>
      <c r="K230" s="1"/>
      <c r="L230" s="1"/>
      <c r="M230" s="1"/>
      <c r="N230" s="1"/>
      <c r="O230" s="1"/>
      <c r="P230" s="1"/>
      <c r="Q230" s="1"/>
    </row>
    <row r="231" spans="1:17" ht="16.5">
      <c r="A231" s="1"/>
      <c r="B231" s="1"/>
      <c r="C231" s="1"/>
      <c r="D231" s="1"/>
      <c r="E231" s="1"/>
      <c r="F231" s="1"/>
      <c r="G231" s="1"/>
      <c r="H231" s="1"/>
      <c r="I231" s="1"/>
      <c r="J231" s="1"/>
      <c r="K231" s="1"/>
      <c r="L231" s="1"/>
      <c r="M231" s="1"/>
      <c r="N231" s="1"/>
      <c r="O231" s="1"/>
      <c r="P231" s="1"/>
      <c r="Q231" s="1"/>
    </row>
    <row r="232" spans="1:17" ht="16.5">
      <c r="A232" s="1"/>
      <c r="B232" s="1"/>
      <c r="C232" s="1"/>
      <c r="D232" s="1"/>
      <c r="E232" s="1"/>
      <c r="F232" s="1"/>
      <c r="G232" s="1"/>
      <c r="H232" s="1"/>
      <c r="I232" s="1"/>
      <c r="J232" s="1"/>
      <c r="K232" s="1"/>
      <c r="L232" s="1"/>
      <c r="M232" s="1"/>
      <c r="N232" s="1"/>
      <c r="O232" s="1"/>
      <c r="P232" s="1"/>
      <c r="Q232" s="1"/>
    </row>
    <row r="233" spans="1:17" ht="16.5">
      <c r="A233" s="1"/>
      <c r="B233" s="1"/>
      <c r="C233" s="1"/>
      <c r="D233" s="1"/>
      <c r="E233" s="1"/>
      <c r="F233" s="1"/>
      <c r="G233" s="1"/>
      <c r="H233" s="1"/>
      <c r="I233" s="1"/>
      <c r="J233" s="1"/>
      <c r="K233" s="1"/>
      <c r="L233" s="1"/>
      <c r="M233" s="1"/>
      <c r="N233" s="1"/>
      <c r="O233" s="1"/>
      <c r="P233" s="1"/>
      <c r="Q233" s="1"/>
    </row>
    <row r="234" spans="1:17" ht="16.5">
      <c r="A234" s="1"/>
      <c r="B234" s="1"/>
      <c r="C234" s="1"/>
      <c r="D234" s="1"/>
      <c r="E234" s="1"/>
      <c r="F234" s="1"/>
      <c r="G234" s="1"/>
      <c r="H234" s="1"/>
      <c r="I234" s="1"/>
      <c r="J234" s="1"/>
      <c r="K234" s="1"/>
      <c r="L234" s="1"/>
      <c r="M234" s="1"/>
      <c r="N234" s="1"/>
      <c r="O234" s="1"/>
      <c r="P234" s="1"/>
      <c r="Q234" s="1"/>
    </row>
    <row r="235" spans="1:17" ht="16.5">
      <c r="A235" s="1"/>
      <c r="B235" s="1"/>
      <c r="C235" s="1"/>
      <c r="D235" s="1"/>
      <c r="E235" s="1"/>
      <c r="F235" s="1"/>
      <c r="G235" s="1"/>
      <c r="H235" s="1"/>
      <c r="I235" s="1"/>
      <c r="J235" s="1"/>
      <c r="K235" s="1"/>
      <c r="L235" s="1"/>
      <c r="M235" s="1"/>
      <c r="N235" s="1"/>
      <c r="O235" s="1"/>
      <c r="P235" s="1"/>
      <c r="Q235" s="1"/>
    </row>
    <row r="236" spans="1:17" ht="16.5">
      <c r="A236" s="1"/>
      <c r="B236" s="1"/>
      <c r="C236" s="1"/>
      <c r="D236" s="1"/>
      <c r="E236" s="1"/>
      <c r="F236" s="1"/>
      <c r="G236" s="1"/>
      <c r="H236" s="1"/>
      <c r="I236" s="1"/>
      <c r="J236" s="1"/>
      <c r="K236" s="1"/>
      <c r="L236" s="1"/>
      <c r="M236" s="1"/>
      <c r="N236" s="1"/>
      <c r="O236" s="1"/>
      <c r="P236" s="1"/>
      <c r="Q236" s="1"/>
    </row>
    <row r="237" spans="1:17" ht="16.5">
      <c r="A237" s="1"/>
      <c r="B237" s="1"/>
      <c r="C237" s="1"/>
      <c r="D237" s="1"/>
      <c r="E237" s="1"/>
      <c r="F237" s="1"/>
      <c r="G237" s="1"/>
      <c r="H237" s="1"/>
      <c r="I237" s="1"/>
      <c r="J237" s="1"/>
      <c r="K237" s="1"/>
      <c r="L237" s="1"/>
      <c r="M237" s="1"/>
      <c r="N237" s="1"/>
      <c r="O237" s="1"/>
      <c r="P237" s="1"/>
      <c r="Q237" s="1"/>
    </row>
    <row r="238" spans="1:17" ht="16.5">
      <c r="A238" s="1"/>
      <c r="B238" s="1"/>
      <c r="C238" s="1"/>
      <c r="D238" s="1"/>
      <c r="E238" s="1"/>
      <c r="F238" s="1"/>
      <c r="G238" s="1"/>
      <c r="H238" s="1"/>
      <c r="I238" s="1"/>
      <c r="J238" s="1"/>
      <c r="K238" s="1"/>
      <c r="L238" s="1"/>
      <c r="M238" s="1"/>
      <c r="N238" s="1"/>
      <c r="O238" s="1"/>
      <c r="P238" s="1"/>
      <c r="Q238" s="1"/>
    </row>
    <row r="239" spans="1:17" ht="16.5">
      <c r="A239" s="1"/>
      <c r="B239" s="1"/>
      <c r="C239" s="1"/>
      <c r="D239" s="1"/>
      <c r="E239" s="1"/>
      <c r="F239" s="1"/>
      <c r="G239" s="1"/>
      <c r="H239" s="1"/>
      <c r="I239" s="1"/>
      <c r="J239" s="1"/>
      <c r="K239" s="1"/>
      <c r="L239" s="1"/>
      <c r="M239" s="1"/>
      <c r="N239" s="1"/>
      <c r="O239" s="1"/>
      <c r="P239" s="1"/>
      <c r="Q239" s="1"/>
    </row>
    <row r="240" spans="1:17" ht="16.5">
      <c r="A240" s="1"/>
      <c r="B240" s="1"/>
      <c r="C240" s="1"/>
      <c r="D240" s="1"/>
      <c r="E240" s="1"/>
      <c r="F240" s="1"/>
      <c r="G240" s="1"/>
      <c r="H240" s="1"/>
      <c r="I240" s="1"/>
      <c r="J240" s="1"/>
      <c r="K240" s="1"/>
      <c r="L240" s="1"/>
      <c r="M240" s="1"/>
      <c r="N240" s="1"/>
      <c r="O240" s="1"/>
      <c r="P240" s="1"/>
      <c r="Q240" s="1"/>
    </row>
    <row r="241" spans="1:17" ht="16.5">
      <c r="A241" s="1"/>
      <c r="B241" s="1"/>
      <c r="C241" s="1"/>
      <c r="D241" s="1"/>
      <c r="E241" s="1"/>
      <c r="F241" s="1"/>
      <c r="G241" s="1"/>
      <c r="H241" s="1"/>
      <c r="I241" s="1"/>
      <c r="J241" s="1"/>
      <c r="K241" s="1"/>
      <c r="L241" s="1"/>
      <c r="M241" s="1"/>
      <c r="N241" s="1"/>
      <c r="O241" s="1"/>
      <c r="P241" s="1"/>
      <c r="Q241" s="1"/>
    </row>
    <row r="242" spans="1:17" ht="16.5">
      <c r="A242" s="1"/>
      <c r="B242" s="1"/>
      <c r="C242" s="1"/>
      <c r="D242" s="1"/>
      <c r="E242" s="1"/>
      <c r="F242" s="1"/>
      <c r="G242" s="1"/>
      <c r="H242" s="1"/>
      <c r="I242" s="1"/>
      <c r="J242" s="1"/>
      <c r="K242" s="1"/>
      <c r="L242" s="1"/>
      <c r="M242" s="1"/>
      <c r="N242" s="1"/>
      <c r="O242" s="1"/>
      <c r="P242" s="1"/>
      <c r="Q242" s="1"/>
    </row>
    <row r="243" spans="1:17" ht="16.5">
      <c r="A243" s="1"/>
      <c r="B243" s="1"/>
      <c r="C243" s="1"/>
      <c r="D243" s="1"/>
      <c r="E243" s="1"/>
      <c r="F243" s="1"/>
      <c r="G243" s="1"/>
      <c r="H243" s="1"/>
      <c r="I243" s="1"/>
      <c r="J243" s="1"/>
      <c r="K243" s="1"/>
      <c r="L243" s="1"/>
      <c r="M243" s="1"/>
      <c r="N243" s="1"/>
      <c r="O243" s="1"/>
      <c r="P243" s="1"/>
      <c r="Q243" s="1"/>
    </row>
    <row r="244" spans="1:17" ht="16.5">
      <c r="A244" s="1"/>
      <c r="B244" s="1"/>
      <c r="C244" s="1"/>
      <c r="D244" s="1"/>
      <c r="E244" s="1"/>
      <c r="F244" s="1"/>
      <c r="G244" s="1"/>
      <c r="H244" s="1"/>
      <c r="I244" s="1"/>
      <c r="J244" s="1"/>
      <c r="K244" s="1"/>
      <c r="L244" s="1"/>
      <c r="M244" s="1"/>
      <c r="N244" s="1"/>
      <c r="O244" s="1"/>
      <c r="P244" s="1"/>
      <c r="Q244" s="1"/>
    </row>
    <row r="245" spans="1:17" ht="16.5">
      <c r="A245" s="1"/>
      <c r="B245" s="1"/>
      <c r="C245" s="1"/>
      <c r="D245" s="1"/>
      <c r="E245" s="1"/>
      <c r="F245" s="1"/>
      <c r="G245" s="1"/>
      <c r="H245" s="1"/>
      <c r="I245" s="1"/>
      <c r="J245" s="1"/>
      <c r="K245" s="1"/>
      <c r="L245" s="1"/>
      <c r="M245" s="1"/>
      <c r="N245" s="1"/>
      <c r="O245" s="1"/>
      <c r="P245" s="1"/>
      <c r="Q245" s="1"/>
    </row>
    <row r="246" spans="1:17" ht="16.5">
      <c r="A246" s="1"/>
      <c r="B246" s="1"/>
      <c r="C246" s="1"/>
      <c r="D246" s="1"/>
      <c r="E246" s="1"/>
      <c r="F246" s="1"/>
      <c r="G246" s="1"/>
      <c r="H246" s="1"/>
      <c r="I246" s="1"/>
      <c r="J246" s="1"/>
      <c r="K246" s="1"/>
      <c r="L246" s="1"/>
      <c r="M246" s="1"/>
      <c r="N246" s="1"/>
      <c r="O246" s="1"/>
      <c r="P246" s="1"/>
      <c r="Q246" s="1"/>
    </row>
    <row r="247" spans="1:17" ht="16.5">
      <c r="A247" s="1"/>
      <c r="B247" s="1"/>
      <c r="C247" s="1"/>
      <c r="D247" s="1"/>
      <c r="E247" s="1"/>
      <c r="F247" s="1"/>
      <c r="G247" s="1"/>
      <c r="H247" s="1"/>
      <c r="I247" s="1"/>
      <c r="J247" s="1"/>
      <c r="K247" s="1"/>
      <c r="L247" s="1"/>
      <c r="M247" s="1"/>
      <c r="N247" s="1"/>
      <c r="O247" s="1"/>
      <c r="P247" s="1"/>
      <c r="Q247" s="1"/>
    </row>
    <row r="248" spans="1:17" ht="16.5">
      <c r="A248" s="1"/>
      <c r="B248" s="1"/>
      <c r="C248" s="1"/>
      <c r="D248" s="1"/>
      <c r="E248" s="1"/>
      <c r="F248" s="1"/>
      <c r="G248" s="1"/>
      <c r="H248" s="1"/>
      <c r="I248" s="1"/>
      <c r="J248" s="1"/>
      <c r="K248" s="1"/>
      <c r="L248" s="1"/>
      <c r="M248" s="1"/>
      <c r="N248" s="1"/>
      <c r="O248" s="1"/>
      <c r="P248" s="1"/>
      <c r="Q248" s="1"/>
    </row>
    <row r="249" spans="1:17" ht="16.5">
      <c r="A249" s="1"/>
      <c r="B249" s="1"/>
      <c r="C249" s="1"/>
      <c r="D249" s="1"/>
      <c r="E249" s="1"/>
      <c r="F249" s="1"/>
      <c r="G249" s="1"/>
      <c r="H249" s="1"/>
      <c r="I249" s="1"/>
      <c r="J249" s="1"/>
      <c r="K249" s="1"/>
      <c r="L249" s="1"/>
      <c r="M249" s="1"/>
      <c r="N249" s="1"/>
      <c r="O249" s="1"/>
      <c r="P249" s="1"/>
      <c r="Q249" s="1"/>
    </row>
    <row r="250" spans="1:17" ht="16.5">
      <c r="A250" s="1"/>
      <c r="B250" s="1"/>
      <c r="C250" s="1"/>
      <c r="D250" s="1"/>
      <c r="E250" s="1"/>
      <c r="F250" s="1"/>
      <c r="G250" s="1"/>
      <c r="H250" s="1"/>
      <c r="I250" s="1"/>
      <c r="J250" s="1"/>
      <c r="K250" s="1"/>
      <c r="L250" s="1"/>
      <c r="M250" s="1"/>
      <c r="N250" s="1"/>
      <c r="O250" s="1"/>
      <c r="P250" s="1"/>
      <c r="Q250" s="1"/>
    </row>
    <row r="251" spans="1:17" ht="16.5">
      <c r="A251" s="1"/>
      <c r="B251" s="1"/>
      <c r="C251" s="1"/>
      <c r="D251" s="1"/>
      <c r="E251" s="1"/>
      <c r="F251" s="1"/>
      <c r="G251" s="1"/>
      <c r="H251" s="1"/>
      <c r="I251" s="1"/>
      <c r="J251" s="1"/>
      <c r="K251" s="1"/>
      <c r="L251" s="1"/>
      <c r="M251" s="1"/>
      <c r="N251" s="1"/>
      <c r="O251" s="1"/>
      <c r="P251" s="1"/>
      <c r="Q251" s="1"/>
    </row>
    <row r="252" spans="1:17" ht="16.5">
      <c r="A252" s="1"/>
      <c r="B252" s="1"/>
      <c r="C252" s="1"/>
      <c r="D252" s="1"/>
      <c r="E252" s="1"/>
      <c r="F252" s="1"/>
      <c r="G252" s="1"/>
      <c r="H252" s="1"/>
      <c r="I252" s="1"/>
      <c r="J252" s="1"/>
      <c r="K252" s="1"/>
      <c r="L252" s="1"/>
      <c r="M252" s="1"/>
      <c r="N252" s="1"/>
      <c r="O252" s="1"/>
      <c r="P252" s="1"/>
      <c r="Q252" s="1"/>
    </row>
    <row r="253" spans="1:17" ht="16.5">
      <c r="A253" s="1"/>
      <c r="B253" s="1"/>
      <c r="C253" s="1"/>
      <c r="D253" s="1"/>
      <c r="E253" s="1"/>
      <c r="F253" s="1"/>
      <c r="G253" s="1"/>
      <c r="H253" s="1"/>
      <c r="I253" s="1"/>
      <c r="J253" s="1"/>
      <c r="K253" s="1"/>
      <c r="L253" s="1"/>
      <c r="M253" s="1"/>
      <c r="N253" s="1"/>
      <c r="O253" s="1"/>
      <c r="P253" s="1"/>
      <c r="Q253" s="1"/>
    </row>
    <row r="254" spans="1:17" ht="16.5">
      <c r="A254" s="1"/>
      <c r="B254" s="1"/>
      <c r="C254" s="1"/>
      <c r="D254" s="1"/>
      <c r="E254" s="1"/>
      <c r="F254" s="1"/>
      <c r="G254" s="1"/>
      <c r="H254" s="1"/>
      <c r="I254" s="1"/>
      <c r="J254" s="1"/>
      <c r="K254" s="1"/>
      <c r="L254" s="1"/>
      <c r="M254" s="1"/>
      <c r="N254" s="1"/>
      <c r="O254" s="1"/>
      <c r="P254" s="1"/>
      <c r="Q254" s="1"/>
    </row>
    <row r="255" spans="1:17" ht="16.5">
      <c r="A255" s="1"/>
      <c r="B255" s="1"/>
      <c r="C255" s="1"/>
      <c r="D255" s="1"/>
      <c r="E255" s="1"/>
      <c r="F255" s="1"/>
      <c r="G255" s="1"/>
      <c r="H255" s="1"/>
      <c r="I255" s="1"/>
      <c r="J255" s="1"/>
      <c r="K255" s="1"/>
      <c r="L255" s="1"/>
      <c r="M255" s="1"/>
      <c r="N255" s="1"/>
      <c r="O255" s="1"/>
      <c r="P255" s="1"/>
      <c r="Q255" s="1"/>
    </row>
    <row r="256" spans="1:17" ht="16.5">
      <c r="A256" s="1"/>
      <c r="B256" s="1"/>
      <c r="C256" s="1"/>
      <c r="D256" s="1"/>
      <c r="E256" s="1"/>
      <c r="F256" s="1"/>
      <c r="G256" s="1"/>
      <c r="H256" s="1"/>
      <c r="I256" s="1"/>
      <c r="J256" s="1"/>
      <c r="K256" s="1"/>
      <c r="L256" s="1"/>
      <c r="M256" s="1"/>
      <c r="N256" s="1"/>
      <c r="O256" s="1"/>
      <c r="P256" s="1"/>
      <c r="Q256" s="1"/>
    </row>
    <row r="257" spans="1:17" ht="16.5">
      <c r="A257" s="1"/>
      <c r="B257" s="1"/>
      <c r="C257" s="1"/>
      <c r="D257" s="1"/>
      <c r="E257" s="1"/>
      <c r="F257" s="1"/>
      <c r="G257" s="1"/>
      <c r="H257" s="1"/>
      <c r="I257" s="1"/>
      <c r="J257" s="1"/>
      <c r="K257" s="1"/>
      <c r="L257" s="1"/>
      <c r="M257" s="1"/>
      <c r="N257" s="1"/>
      <c r="O257" s="1"/>
      <c r="P257" s="1"/>
      <c r="Q257" s="1"/>
    </row>
    <row r="258" spans="1:17" ht="16.5">
      <c r="A258" s="1"/>
      <c r="B258" s="1"/>
      <c r="C258" s="1"/>
      <c r="D258" s="1"/>
      <c r="E258" s="1"/>
      <c r="F258" s="1"/>
      <c r="G258" s="1"/>
      <c r="H258" s="1"/>
      <c r="I258" s="1"/>
      <c r="J258" s="1"/>
      <c r="K258" s="1"/>
      <c r="L258" s="1"/>
      <c r="M258" s="1"/>
      <c r="N258" s="1"/>
      <c r="O258" s="1"/>
      <c r="P258" s="1"/>
      <c r="Q258" s="1"/>
    </row>
    <row r="259" spans="1:17" ht="16.5">
      <c r="A259" s="1"/>
      <c r="B259" s="1"/>
      <c r="C259" s="1"/>
      <c r="D259" s="1"/>
      <c r="E259" s="1"/>
      <c r="F259" s="1"/>
      <c r="G259" s="1"/>
      <c r="H259" s="1"/>
      <c r="I259" s="1"/>
      <c r="J259" s="1"/>
      <c r="K259" s="1"/>
      <c r="L259" s="1"/>
      <c r="M259" s="1"/>
      <c r="N259" s="1"/>
      <c r="O259" s="1"/>
      <c r="P259" s="1"/>
      <c r="Q259" s="1"/>
    </row>
    <row r="260" spans="1:17" ht="16.5">
      <c r="A260" s="1"/>
      <c r="B260" s="1"/>
      <c r="C260" s="1"/>
      <c r="D260" s="1"/>
      <c r="E260" s="1"/>
      <c r="F260" s="1"/>
      <c r="G260" s="1"/>
      <c r="H260" s="1"/>
      <c r="I260" s="1"/>
      <c r="J260" s="1"/>
      <c r="K260" s="1"/>
      <c r="L260" s="1"/>
      <c r="M260" s="1"/>
      <c r="N260" s="1"/>
      <c r="O260" s="1"/>
      <c r="P260" s="1"/>
      <c r="Q260" s="1"/>
    </row>
    <row r="261" spans="1:17" ht="16.5">
      <c r="A261" s="1"/>
      <c r="B261" s="1"/>
      <c r="C261" s="1"/>
      <c r="D261" s="1"/>
      <c r="E261" s="1"/>
      <c r="F261" s="1"/>
      <c r="G261" s="1"/>
      <c r="H261" s="1"/>
      <c r="I261" s="1"/>
      <c r="J261" s="1"/>
      <c r="K261" s="1"/>
      <c r="L261" s="1"/>
      <c r="M261" s="1"/>
      <c r="N261" s="1"/>
      <c r="O261" s="1"/>
      <c r="P261" s="1"/>
      <c r="Q261" s="1"/>
    </row>
    <row r="262" spans="1:17" ht="16.5">
      <c r="A262" s="1"/>
      <c r="B262" s="1"/>
      <c r="C262" s="1"/>
      <c r="D262" s="1"/>
      <c r="E262" s="1"/>
      <c r="F262" s="1"/>
      <c r="G262" s="1"/>
      <c r="H262" s="1"/>
      <c r="I262" s="1"/>
      <c r="J262" s="1"/>
      <c r="K262" s="1"/>
      <c r="L262" s="1"/>
      <c r="M262" s="1"/>
      <c r="N262" s="1"/>
      <c r="O262" s="1"/>
      <c r="P262" s="1"/>
      <c r="Q262" s="1"/>
    </row>
    <row r="263" spans="1:17" ht="16.5">
      <c r="A263" s="1"/>
      <c r="B263" s="1"/>
      <c r="C263" s="1"/>
      <c r="D263" s="1"/>
      <c r="E263" s="1"/>
      <c r="F263" s="1"/>
      <c r="G263" s="1"/>
      <c r="H263" s="1"/>
      <c r="I263" s="1"/>
      <c r="J263" s="1"/>
      <c r="K263" s="1"/>
      <c r="L263" s="1"/>
      <c r="M263" s="1"/>
      <c r="N263" s="1"/>
      <c r="O263" s="1"/>
      <c r="P263" s="1"/>
      <c r="Q263" s="1"/>
    </row>
    <row r="264" spans="1:17" ht="16.5">
      <c r="A264" s="1"/>
      <c r="B264" s="1"/>
      <c r="C264" s="1"/>
      <c r="D264" s="1"/>
      <c r="E264" s="1"/>
      <c r="F264" s="1"/>
      <c r="G264" s="1"/>
      <c r="H264" s="1"/>
      <c r="I264" s="1"/>
      <c r="J264" s="1"/>
      <c r="K264" s="1"/>
      <c r="L264" s="1"/>
      <c r="M264" s="1"/>
      <c r="N264" s="1"/>
      <c r="O264" s="1"/>
      <c r="P264" s="1"/>
      <c r="Q264" s="1"/>
    </row>
    <row r="265" spans="1:17" ht="16.5">
      <c r="A265" s="1"/>
      <c r="B265" s="1"/>
      <c r="C265" s="1"/>
      <c r="D265" s="1"/>
      <c r="E265" s="1"/>
      <c r="F265" s="1"/>
      <c r="G265" s="1"/>
      <c r="H265" s="1"/>
      <c r="I265" s="1"/>
      <c r="J265" s="1"/>
      <c r="K265" s="1"/>
      <c r="L265" s="1"/>
      <c r="M265" s="1"/>
      <c r="N265" s="1"/>
      <c r="O265" s="1"/>
      <c r="P265" s="1"/>
      <c r="Q265" s="1"/>
    </row>
    <row r="266" spans="1:17" ht="16.5">
      <c r="A266" s="1"/>
      <c r="B266" s="1"/>
      <c r="C266" s="1"/>
      <c r="D266" s="1"/>
      <c r="E266" s="1"/>
      <c r="F266" s="1"/>
      <c r="G266" s="1"/>
      <c r="H266" s="1"/>
      <c r="I266" s="1"/>
      <c r="J266" s="1"/>
      <c r="K266" s="1"/>
      <c r="L266" s="1"/>
      <c r="M266" s="1"/>
      <c r="N266" s="1"/>
      <c r="O266" s="1"/>
      <c r="P266" s="1"/>
      <c r="Q266" s="1"/>
    </row>
    <row r="267" spans="1:17" ht="16.5">
      <c r="A267" s="1"/>
      <c r="B267" s="1"/>
      <c r="C267" s="1"/>
      <c r="D267" s="1"/>
      <c r="E267" s="1"/>
      <c r="F267" s="1"/>
      <c r="G267" s="1"/>
      <c r="H267" s="1"/>
      <c r="I267" s="1"/>
      <c r="J267" s="1"/>
      <c r="K267" s="1"/>
      <c r="L267" s="1"/>
      <c r="M267" s="1"/>
      <c r="N267" s="1"/>
      <c r="O267" s="1"/>
      <c r="P267" s="1"/>
      <c r="Q267" s="1"/>
    </row>
    <row r="268" spans="1:17" ht="16.5">
      <c r="A268" s="1"/>
      <c r="B268" s="1"/>
      <c r="C268" s="1"/>
      <c r="D268" s="1"/>
      <c r="E268" s="1"/>
      <c r="F268" s="1"/>
      <c r="G268" s="1"/>
      <c r="H268" s="1"/>
      <c r="I268" s="1"/>
      <c r="J268" s="1"/>
      <c r="K268" s="1"/>
      <c r="L268" s="1"/>
      <c r="M268" s="1"/>
      <c r="N268" s="1"/>
      <c r="O268" s="1"/>
      <c r="P268" s="1"/>
      <c r="Q268" s="1"/>
    </row>
    <row r="269" spans="1:17" ht="16.5">
      <c r="A269" s="1"/>
      <c r="B269" s="1"/>
      <c r="C269" s="1"/>
      <c r="D269" s="1"/>
      <c r="E269" s="1"/>
      <c r="F269" s="1"/>
      <c r="G269" s="1"/>
      <c r="H269" s="1"/>
      <c r="I269" s="1"/>
      <c r="J269" s="1"/>
      <c r="K269" s="1"/>
      <c r="L269" s="1"/>
      <c r="M269" s="1"/>
      <c r="N269" s="1"/>
      <c r="O269" s="1"/>
      <c r="P269" s="1"/>
      <c r="Q269" s="1"/>
    </row>
    <row r="270" spans="1:17" ht="16.5">
      <c r="A270" s="1"/>
      <c r="B270" s="1"/>
      <c r="C270" s="1"/>
      <c r="D270" s="1"/>
      <c r="E270" s="1"/>
      <c r="F270" s="1"/>
      <c r="G270" s="1"/>
      <c r="H270" s="1"/>
      <c r="I270" s="1"/>
      <c r="J270" s="1"/>
      <c r="K270" s="1"/>
      <c r="L270" s="1"/>
      <c r="M270" s="1"/>
      <c r="N270" s="1"/>
      <c r="O270" s="1"/>
      <c r="P270" s="1"/>
      <c r="Q270" s="1"/>
    </row>
    <row r="271" spans="1:17" ht="16.5">
      <c r="A271" s="1"/>
      <c r="B271" s="1"/>
      <c r="C271" s="1"/>
      <c r="D271" s="1"/>
      <c r="E271" s="1"/>
      <c r="F271" s="1"/>
      <c r="G271" s="1"/>
      <c r="H271" s="1"/>
      <c r="I271" s="1"/>
      <c r="J271" s="1"/>
      <c r="K271" s="1"/>
      <c r="L271" s="1"/>
      <c r="M271" s="1"/>
      <c r="N271" s="1"/>
      <c r="O271" s="1"/>
      <c r="P271" s="1"/>
      <c r="Q271" s="1"/>
    </row>
    <row r="272" spans="1:17" ht="16.5">
      <c r="A272" s="1"/>
      <c r="B272" s="1"/>
      <c r="C272" s="1"/>
      <c r="D272" s="1"/>
      <c r="E272" s="1"/>
      <c r="F272" s="1"/>
      <c r="G272" s="1"/>
      <c r="H272" s="1"/>
      <c r="I272" s="1"/>
      <c r="J272" s="1"/>
      <c r="K272" s="1"/>
      <c r="L272" s="1"/>
      <c r="M272" s="1"/>
      <c r="N272" s="1"/>
      <c r="O272" s="1"/>
      <c r="P272" s="1"/>
      <c r="Q272" s="1"/>
    </row>
    <row r="273" spans="1:17" ht="16.5">
      <c r="A273" s="1"/>
      <c r="B273" s="1"/>
      <c r="C273" s="1"/>
      <c r="D273" s="1"/>
      <c r="E273" s="1"/>
      <c r="F273" s="1"/>
      <c r="G273" s="1"/>
      <c r="H273" s="1"/>
      <c r="I273" s="1"/>
      <c r="J273" s="1"/>
      <c r="K273" s="1"/>
      <c r="L273" s="1"/>
      <c r="M273" s="1"/>
      <c r="N273" s="1"/>
      <c r="O273" s="1"/>
      <c r="P273" s="1"/>
      <c r="Q273" s="1"/>
    </row>
    <row r="274" spans="1:17" ht="16.5">
      <c r="A274" s="1"/>
      <c r="B274" s="1"/>
      <c r="C274" s="1"/>
      <c r="D274" s="1"/>
      <c r="E274" s="1"/>
      <c r="F274" s="1"/>
      <c r="G274" s="1"/>
      <c r="H274" s="1"/>
      <c r="I274" s="1"/>
      <c r="J274" s="1"/>
      <c r="K274" s="1"/>
      <c r="L274" s="1"/>
      <c r="M274" s="1"/>
      <c r="N274" s="1"/>
      <c r="O274" s="1"/>
      <c r="P274" s="1"/>
      <c r="Q274" s="1"/>
    </row>
    <row r="275" spans="1:17" ht="16.5">
      <c r="A275" s="1"/>
      <c r="B275" s="1"/>
      <c r="C275" s="1"/>
      <c r="D275" s="1"/>
      <c r="E275" s="1"/>
      <c r="F275" s="1"/>
      <c r="G275" s="1"/>
      <c r="H275" s="1"/>
      <c r="I275" s="1"/>
      <c r="J275" s="1"/>
      <c r="K275" s="1"/>
      <c r="L275" s="1"/>
      <c r="M275" s="1"/>
      <c r="N275" s="1"/>
      <c r="O275" s="1"/>
      <c r="P275" s="1"/>
      <c r="Q275" s="1"/>
    </row>
    <row r="276" spans="1:17" ht="16.5">
      <c r="A276" s="1"/>
      <c r="B276" s="1"/>
      <c r="C276" s="1"/>
      <c r="D276" s="1"/>
      <c r="E276" s="1"/>
      <c r="F276" s="1"/>
      <c r="G276" s="1"/>
      <c r="H276" s="1"/>
      <c r="I276" s="1"/>
      <c r="J276" s="1"/>
      <c r="K276" s="1"/>
      <c r="L276" s="1"/>
      <c r="M276" s="1"/>
      <c r="N276" s="1"/>
      <c r="O276" s="1"/>
      <c r="P276" s="1"/>
      <c r="Q276" s="1"/>
    </row>
    <row r="277" spans="1:17" ht="16.5">
      <c r="A277" s="1"/>
      <c r="B277" s="1"/>
      <c r="C277" s="1"/>
      <c r="D277" s="1"/>
      <c r="E277" s="1"/>
      <c r="F277" s="1"/>
      <c r="G277" s="1"/>
      <c r="H277" s="1"/>
      <c r="I277" s="1"/>
      <c r="J277" s="1"/>
      <c r="K277" s="1"/>
      <c r="L277" s="1"/>
      <c r="M277" s="1"/>
      <c r="N277" s="1"/>
      <c r="O277" s="1"/>
      <c r="P277" s="1"/>
      <c r="Q277" s="1"/>
    </row>
    <row r="278" spans="1:17" ht="16.5">
      <c r="A278" s="1"/>
      <c r="B278" s="1"/>
      <c r="C278" s="1"/>
      <c r="D278" s="1"/>
      <c r="E278" s="1"/>
      <c r="F278" s="1"/>
      <c r="G278" s="1"/>
      <c r="H278" s="1"/>
      <c r="I278" s="1"/>
      <c r="J278" s="1"/>
      <c r="K278" s="1"/>
      <c r="L278" s="1"/>
      <c r="M278" s="1"/>
      <c r="N278" s="1"/>
      <c r="O278" s="1"/>
      <c r="P278" s="1"/>
      <c r="Q278" s="1"/>
    </row>
    <row r="279" spans="1:17" ht="16.5">
      <c r="A279" s="1"/>
      <c r="B279" s="1"/>
      <c r="C279" s="1"/>
      <c r="D279" s="1"/>
      <c r="E279" s="1"/>
      <c r="F279" s="1"/>
      <c r="G279" s="1"/>
      <c r="H279" s="1"/>
      <c r="I279" s="1"/>
      <c r="J279" s="1"/>
      <c r="K279" s="1"/>
      <c r="L279" s="1"/>
      <c r="M279" s="1"/>
      <c r="N279" s="1"/>
      <c r="O279" s="1"/>
      <c r="P279" s="1"/>
      <c r="Q279" s="1"/>
    </row>
    <row r="280" spans="1:17" ht="16.5">
      <c r="A280" s="1"/>
      <c r="B280" s="1"/>
      <c r="C280" s="1"/>
      <c r="D280" s="1"/>
      <c r="E280" s="1"/>
      <c r="F280" s="1"/>
      <c r="G280" s="1"/>
      <c r="H280" s="1"/>
      <c r="I280" s="1"/>
      <c r="J280" s="1"/>
      <c r="K280" s="1"/>
      <c r="L280" s="1"/>
      <c r="M280" s="1"/>
      <c r="N280" s="1"/>
      <c r="O280" s="1"/>
      <c r="P280" s="1"/>
      <c r="Q280" s="1"/>
    </row>
    <row r="281" spans="1:17" ht="16.5">
      <c r="A281" s="1"/>
      <c r="B281" s="1"/>
      <c r="C281" s="1"/>
      <c r="D281" s="1"/>
      <c r="E281" s="1"/>
      <c r="F281" s="1"/>
      <c r="G281" s="1"/>
      <c r="H281" s="1"/>
      <c r="I281" s="1"/>
      <c r="J281" s="1"/>
      <c r="K281" s="1"/>
      <c r="L281" s="1"/>
      <c r="M281" s="1"/>
      <c r="N281" s="1"/>
      <c r="O281" s="1"/>
      <c r="P281" s="1"/>
      <c r="Q281" s="1"/>
    </row>
    <row r="282" spans="1:17" ht="16.5">
      <c r="A282" s="1"/>
      <c r="B282" s="1"/>
      <c r="C282" s="1"/>
      <c r="D282" s="1"/>
      <c r="E282" s="1"/>
      <c r="F282" s="1"/>
      <c r="G282" s="1"/>
      <c r="H282" s="1"/>
      <c r="I282" s="1"/>
      <c r="J282" s="1"/>
      <c r="K282" s="1"/>
      <c r="L282" s="1"/>
      <c r="M282" s="1"/>
      <c r="N282" s="1"/>
      <c r="O282" s="1"/>
      <c r="P282" s="1"/>
      <c r="Q282" s="1"/>
    </row>
    <row r="283" spans="1:17" ht="16.5">
      <c r="A283" s="1"/>
      <c r="B283" s="1"/>
      <c r="C283" s="1"/>
      <c r="D283" s="1"/>
      <c r="E283" s="1"/>
      <c r="F283" s="1"/>
      <c r="G283" s="1"/>
      <c r="H283" s="1"/>
      <c r="I283" s="1"/>
      <c r="J283" s="1"/>
      <c r="K283" s="1"/>
      <c r="L283" s="1"/>
      <c r="M283" s="1"/>
      <c r="N283" s="1"/>
      <c r="O283" s="1"/>
      <c r="P283" s="1"/>
      <c r="Q283" s="1"/>
    </row>
    <row r="284" spans="1:17" ht="16.5">
      <c r="A284" s="1"/>
      <c r="B284" s="1"/>
      <c r="C284" s="1"/>
      <c r="D284" s="1"/>
      <c r="E284" s="1"/>
      <c r="F284" s="1"/>
      <c r="G284" s="1"/>
      <c r="H284" s="1"/>
      <c r="I284" s="1"/>
      <c r="J284" s="1"/>
      <c r="K284" s="1"/>
      <c r="L284" s="1"/>
      <c r="M284" s="1"/>
      <c r="N284" s="1"/>
      <c r="O284" s="1"/>
      <c r="P284" s="1"/>
      <c r="Q284" s="1"/>
    </row>
    <row r="285" spans="1:17" ht="16.5">
      <c r="A285" s="1"/>
      <c r="B285" s="1"/>
      <c r="C285" s="1"/>
      <c r="D285" s="1"/>
      <c r="E285" s="1"/>
      <c r="F285" s="1"/>
      <c r="G285" s="1"/>
      <c r="H285" s="1"/>
      <c r="I285" s="1"/>
      <c r="J285" s="1"/>
      <c r="K285" s="1"/>
      <c r="L285" s="1"/>
      <c r="M285" s="1"/>
      <c r="N285" s="1"/>
      <c r="O285" s="1"/>
      <c r="P285" s="1"/>
      <c r="Q285" s="1"/>
    </row>
    <row r="286" spans="1:17" ht="16.5">
      <c r="A286" s="1"/>
      <c r="B286" s="1"/>
      <c r="C286" s="1"/>
      <c r="D286" s="1"/>
      <c r="E286" s="1"/>
      <c r="F286" s="1"/>
      <c r="G286" s="1"/>
      <c r="H286" s="1"/>
      <c r="I286" s="1"/>
      <c r="J286" s="1"/>
      <c r="K286" s="1"/>
      <c r="L286" s="1"/>
      <c r="M286" s="1"/>
      <c r="N286" s="1"/>
      <c r="O286" s="1"/>
      <c r="P286" s="1"/>
      <c r="Q286" s="1"/>
    </row>
    <row r="287" spans="1:17" ht="16.5">
      <c r="A287" s="1"/>
      <c r="B287" s="1"/>
      <c r="C287" s="1"/>
      <c r="D287" s="1"/>
      <c r="E287" s="1"/>
      <c r="F287" s="1"/>
      <c r="G287" s="1"/>
      <c r="H287" s="1"/>
      <c r="I287" s="1"/>
      <c r="J287" s="1"/>
      <c r="K287" s="1"/>
      <c r="L287" s="1"/>
      <c r="M287" s="1"/>
      <c r="N287" s="1"/>
      <c r="O287" s="1"/>
      <c r="P287" s="1"/>
      <c r="Q287" s="1"/>
    </row>
    <row r="288" spans="1:17" ht="16.5">
      <c r="A288" s="1"/>
      <c r="B288" s="1"/>
      <c r="C288" s="1"/>
      <c r="D288" s="1"/>
      <c r="E288" s="1"/>
      <c r="F288" s="1"/>
      <c r="G288" s="1"/>
      <c r="H288" s="1"/>
      <c r="I288" s="1"/>
      <c r="J288" s="1"/>
      <c r="K288" s="1"/>
      <c r="L288" s="1"/>
      <c r="M288" s="1"/>
      <c r="N288" s="1"/>
      <c r="O288" s="1"/>
      <c r="P288" s="1"/>
      <c r="Q288" s="1"/>
    </row>
    <row r="289" spans="1:17" ht="16.5">
      <c r="A289" s="1"/>
      <c r="B289" s="1"/>
      <c r="C289" s="1"/>
      <c r="D289" s="1"/>
      <c r="E289" s="1"/>
      <c r="F289" s="1"/>
      <c r="G289" s="1"/>
      <c r="H289" s="1"/>
      <c r="I289" s="1"/>
      <c r="J289" s="1"/>
      <c r="K289" s="1"/>
      <c r="L289" s="1"/>
      <c r="M289" s="1"/>
      <c r="N289" s="1"/>
      <c r="O289" s="1"/>
      <c r="P289" s="1"/>
      <c r="Q289" s="1"/>
    </row>
    <row r="290" spans="1:17" ht="16.5">
      <c r="A290" s="1"/>
      <c r="B290" s="1"/>
      <c r="C290" s="1"/>
      <c r="D290" s="1"/>
      <c r="E290" s="1"/>
      <c r="F290" s="1"/>
      <c r="G290" s="1"/>
      <c r="H290" s="1"/>
      <c r="I290" s="1"/>
      <c r="J290" s="1"/>
      <c r="K290" s="1"/>
      <c r="L290" s="1"/>
      <c r="M290" s="1"/>
      <c r="N290" s="1"/>
      <c r="O290" s="1"/>
      <c r="P290" s="1"/>
      <c r="Q290" s="1"/>
    </row>
    <row r="291" spans="1:17" ht="16.5">
      <c r="A291" s="1"/>
      <c r="B291" s="1"/>
      <c r="C291" s="1"/>
      <c r="D291" s="1"/>
      <c r="E291" s="1"/>
      <c r="F291" s="1"/>
      <c r="G291" s="1"/>
      <c r="H291" s="1"/>
      <c r="I291" s="1"/>
      <c r="J291" s="1"/>
      <c r="K291" s="1"/>
      <c r="L291" s="1"/>
      <c r="M291" s="1"/>
      <c r="N291" s="1"/>
      <c r="O291" s="1"/>
      <c r="P291" s="1"/>
      <c r="Q291" s="1"/>
    </row>
    <row r="292" spans="1:17" ht="16.5">
      <c r="A292" s="1"/>
      <c r="B292" s="1"/>
      <c r="C292" s="1"/>
      <c r="D292" s="1"/>
      <c r="E292" s="1"/>
      <c r="F292" s="1"/>
      <c r="G292" s="1"/>
      <c r="H292" s="1"/>
      <c r="I292" s="1"/>
      <c r="J292" s="1"/>
      <c r="K292" s="1"/>
      <c r="L292" s="1"/>
      <c r="M292" s="1"/>
      <c r="N292" s="1"/>
      <c r="O292" s="1"/>
      <c r="P292" s="1"/>
      <c r="Q292" s="1"/>
    </row>
    <row r="293" spans="1:17" ht="16.5">
      <c r="A293" s="1"/>
      <c r="B293" s="1"/>
      <c r="C293" s="1"/>
      <c r="D293" s="1"/>
      <c r="E293" s="1"/>
      <c r="F293" s="1"/>
      <c r="G293" s="1"/>
      <c r="H293" s="1"/>
      <c r="I293" s="1"/>
      <c r="J293" s="1"/>
      <c r="K293" s="1"/>
      <c r="L293" s="1"/>
      <c r="M293" s="1"/>
      <c r="N293" s="1"/>
      <c r="O293" s="1"/>
      <c r="P293" s="1"/>
      <c r="Q293" s="1"/>
    </row>
    <row r="294" spans="1:17" ht="16.5">
      <c r="A294" s="1"/>
      <c r="B294" s="1"/>
      <c r="C294" s="1"/>
      <c r="D294" s="1"/>
      <c r="E294" s="1"/>
      <c r="F294" s="1"/>
      <c r="G294" s="1"/>
      <c r="H294" s="1"/>
      <c r="I294" s="1"/>
      <c r="J294" s="1"/>
      <c r="K294" s="1"/>
      <c r="L294" s="1"/>
      <c r="M294" s="1"/>
      <c r="N294" s="1"/>
      <c r="O294" s="1"/>
      <c r="P294" s="1"/>
      <c r="Q294" s="1"/>
    </row>
    <row r="295" spans="1:17" ht="16.5">
      <c r="A295" s="1"/>
      <c r="B295" s="1"/>
      <c r="C295" s="1"/>
      <c r="D295" s="1"/>
      <c r="E295" s="1"/>
      <c r="F295" s="1"/>
      <c r="G295" s="1"/>
      <c r="H295" s="1"/>
      <c r="I295" s="1"/>
      <c r="J295" s="1"/>
      <c r="K295" s="1"/>
      <c r="L295" s="1"/>
      <c r="M295" s="1"/>
      <c r="N295" s="1"/>
      <c r="O295" s="1"/>
      <c r="P295" s="1"/>
      <c r="Q295" s="1"/>
    </row>
    <row r="296" spans="1:17" ht="16.5">
      <c r="A296" s="1"/>
      <c r="B296" s="1"/>
      <c r="C296" s="1"/>
      <c r="D296" s="1"/>
      <c r="E296" s="1"/>
      <c r="F296" s="1"/>
      <c r="G296" s="1"/>
      <c r="H296" s="1"/>
      <c r="I296" s="1"/>
      <c r="J296" s="1"/>
      <c r="K296" s="1"/>
      <c r="L296" s="1"/>
      <c r="M296" s="1"/>
      <c r="N296" s="1"/>
      <c r="O296" s="1"/>
      <c r="P296" s="1"/>
      <c r="Q296" s="1"/>
    </row>
    <row r="297" spans="1:17" ht="16.5">
      <c r="A297" s="1"/>
      <c r="B297" s="1"/>
      <c r="C297" s="1"/>
      <c r="D297" s="1"/>
      <c r="E297" s="1"/>
      <c r="F297" s="1"/>
      <c r="G297" s="1"/>
      <c r="H297" s="1"/>
      <c r="I297" s="1"/>
      <c r="J297" s="1"/>
      <c r="K297" s="1"/>
      <c r="L297" s="1"/>
      <c r="M297" s="1"/>
      <c r="N297" s="1"/>
      <c r="O297" s="1"/>
      <c r="P297" s="1"/>
      <c r="Q297" s="1"/>
    </row>
    <row r="298" spans="1:17" ht="16.5">
      <c r="A298" s="1"/>
      <c r="B298" s="1"/>
      <c r="C298" s="1"/>
      <c r="D298" s="1"/>
      <c r="E298" s="1"/>
      <c r="F298" s="1"/>
      <c r="G298" s="1"/>
      <c r="H298" s="1"/>
      <c r="I298" s="1"/>
      <c r="J298" s="1"/>
      <c r="K298" s="1"/>
      <c r="L298" s="1"/>
      <c r="M298" s="1"/>
      <c r="N298" s="1"/>
      <c r="O298" s="1"/>
      <c r="P298" s="1"/>
      <c r="Q298" s="1"/>
    </row>
    <row r="299" spans="1:17" ht="16.5">
      <c r="A299" s="1"/>
      <c r="B299" s="1"/>
      <c r="C299" s="1"/>
      <c r="D299" s="1"/>
      <c r="E299" s="1"/>
      <c r="F299" s="1"/>
      <c r="G299" s="1"/>
      <c r="H299" s="1"/>
      <c r="I299" s="1"/>
      <c r="J299" s="1"/>
      <c r="K299" s="1"/>
      <c r="L299" s="1"/>
      <c r="M299" s="1"/>
      <c r="N299" s="1"/>
      <c r="O299" s="1"/>
      <c r="P299" s="1"/>
      <c r="Q299" s="1"/>
    </row>
    <row r="300" spans="1:17" ht="16.5">
      <c r="A300" s="1"/>
      <c r="B300" s="1"/>
      <c r="C300" s="1"/>
      <c r="D300" s="1"/>
      <c r="E300" s="1"/>
      <c r="F300" s="1"/>
      <c r="G300" s="1"/>
      <c r="H300" s="1"/>
      <c r="I300" s="1"/>
      <c r="J300" s="1"/>
      <c r="K300" s="1"/>
      <c r="L300" s="1"/>
      <c r="M300" s="1"/>
      <c r="N300" s="1"/>
      <c r="O300" s="1"/>
      <c r="P300" s="1"/>
      <c r="Q300" s="1"/>
    </row>
    <row r="301" spans="1:17" ht="16.5">
      <c r="A301" s="1"/>
      <c r="B301" s="1"/>
      <c r="C301" s="1"/>
      <c r="D301" s="1"/>
      <c r="E301" s="1"/>
      <c r="F301" s="1"/>
      <c r="G301" s="1"/>
      <c r="H301" s="1"/>
      <c r="I301" s="1"/>
      <c r="J301" s="1"/>
      <c r="K301" s="1"/>
      <c r="L301" s="1"/>
      <c r="M301" s="1"/>
      <c r="N301" s="1"/>
      <c r="O301" s="1"/>
      <c r="P301" s="1"/>
      <c r="Q301" s="1"/>
    </row>
    <row r="302" spans="1:17" ht="16.5">
      <c r="A302" s="1"/>
      <c r="B302" s="1"/>
      <c r="C302" s="1"/>
      <c r="D302" s="1"/>
      <c r="E302" s="1"/>
      <c r="F302" s="1"/>
      <c r="G302" s="1"/>
      <c r="H302" s="1"/>
      <c r="I302" s="1"/>
      <c r="J302" s="1"/>
      <c r="K302" s="1"/>
      <c r="L302" s="1"/>
      <c r="M302" s="1"/>
      <c r="N302" s="1"/>
      <c r="O302" s="1"/>
      <c r="P302" s="1"/>
      <c r="Q302" s="1"/>
    </row>
    <row r="303" spans="1:17" ht="16.5">
      <c r="A303" s="1"/>
      <c r="B303" s="1"/>
      <c r="C303" s="1"/>
      <c r="D303" s="1"/>
      <c r="E303" s="1"/>
      <c r="F303" s="1"/>
      <c r="G303" s="1"/>
      <c r="H303" s="1"/>
      <c r="I303" s="1"/>
      <c r="J303" s="1"/>
      <c r="K303" s="1"/>
      <c r="L303" s="1"/>
      <c r="M303" s="1"/>
      <c r="N303" s="1"/>
      <c r="O303" s="1"/>
      <c r="P303" s="1"/>
      <c r="Q303" s="1"/>
    </row>
    <row r="304" spans="1:17" ht="16.5">
      <c r="A304" s="1"/>
      <c r="B304" s="1"/>
      <c r="C304" s="1"/>
      <c r="D304" s="1"/>
      <c r="E304" s="1"/>
      <c r="F304" s="1"/>
      <c r="G304" s="1"/>
      <c r="H304" s="1"/>
      <c r="I304" s="1"/>
      <c r="J304" s="1"/>
      <c r="K304" s="1"/>
      <c r="L304" s="1"/>
      <c r="M304" s="1"/>
      <c r="N304" s="1"/>
      <c r="O304" s="1"/>
      <c r="P304" s="1"/>
      <c r="Q304" s="1"/>
    </row>
    <row r="305" spans="1:17" ht="16.5">
      <c r="A305" s="1"/>
      <c r="B305" s="1"/>
      <c r="C305" s="1"/>
      <c r="D305" s="1"/>
      <c r="E305" s="1"/>
      <c r="F305" s="1"/>
      <c r="G305" s="1"/>
      <c r="H305" s="1"/>
      <c r="I305" s="1"/>
      <c r="J305" s="1"/>
      <c r="K305" s="1"/>
      <c r="L305" s="1"/>
      <c r="M305" s="1"/>
      <c r="N305" s="1"/>
      <c r="O305" s="1"/>
      <c r="P305" s="1"/>
      <c r="Q305" s="1"/>
    </row>
    <row r="306" spans="1:17" ht="16.5">
      <c r="A306" s="1"/>
      <c r="B306" s="1"/>
      <c r="C306" s="1"/>
      <c r="D306" s="1"/>
      <c r="E306" s="1"/>
      <c r="F306" s="1"/>
      <c r="G306" s="1"/>
      <c r="H306" s="1"/>
      <c r="I306" s="1"/>
      <c r="J306" s="1"/>
      <c r="K306" s="1"/>
      <c r="L306" s="1"/>
      <c r="M306" s="1"/>
      <c r="N306" s="1"/>
      <c r="O306" s="1"/>
      <c r="P306" s="1"/>
      <c r="Q306" s="1"/>
    </row>
    <row r="307" spans="1:17" ht="16.5">
      <c r="A307" s="1"/>
      <c r="B307" s="1"/>
      <c r="C307" s="1"/>
      <c r="D307" s="1"/>
      <c r="E307" s="1"/>
      <c r="F307" s="1"/>
      <c r="G307" s="1"/>
      <c r="H307" s="1"/>
      <c r="I307" s="1"/>
      <c r="J307" s="1"/>
      <c r="K307" s="1"/>
      <c r="L307" s="1"/>
      <c r="M307" s="1"/>
      <c r="N307" s="1"/>
      <c r="O307" s="1"/>
      <c r="P307" s="1"/>
      <c r="Q307" s="1"/>
    </row>
    <row r="308" spans="1:17" ht="16.5">
      <c r="A308" s="1"/>
      <c r="B308" s="1"/>
      <c r="C308" s="1"/>
      <c r="D308" s="1"/>
      <c r="E308" s="1"/>
      <c r="F308" s="1"/>
      <c r="G308" s="1"/>
      <c r="H308" s="1"/>
      <c r="I308" s="1"/>
      <c r="J308" s="1"/>
      <c r="K308" s="1"/>
      <c r="L308" s="1"/>
      <c r="M308" s="1"/>
      <c r="N308" s="1"/>
      <c r="O308" s="1"/>
      <c r="P308" s="1"/>
      <c r="Q308" s="1"/>
    </row>
    <row r="309" spans="1:17" ht="16.5">
      <c r="A309" s="1"/>
      <c r="B309" s="1"/>
      <c r="C309" s="1"/>
      <c r="D309" s="1"/>
      <c r="E309" s="1"/>
      <c r="F309" s="1"/>
      <c r="G309" s="1"/>
      <c r="H309" s="1"/>
      <c r="I309" s="1"/>
      <c r="J309" s="1"/>
      <c r="K309" s="1"/>
      <c r="L309" s="1"/>
      <c r="M309" s="1"/>
      <c r="N309" s="1"/>
      <c r="O309" s="1"/>
      <c r="P309" s="1"/>
      <c r="Q309" s="1"/>
    </row>
    <row r="310" spans="1:17" ht="16.5">
      <c r="A310" s="1"/>
      <c r="B310" s="1"/>
      <c r="C310" s="1"/>
      <c r="D310" s="1"/>
      <c r="E310" s="1"/>
      <c r="F310" s="1"/>
      <c r="G310" s="1"/>
      <c r="H310" s="1"/>
      <c r="I310" s="1"/>
      <c r="J310" s="1"/>
      <c r="K310" s="1"/>
      <c r="L310" s="1"/>
      <c r="M310" s="1"/>
      <c r="N310" s="1"/>
      <c r="O310" s="1"/>
      <c r="P310" s="1"/>
      <c r="Q310" s="1"/>
    </row>
    <row r="311" spans="1:17" ht="16.5">
      <c r="A311" s="1"/>
      <c r="B311" s="1"/>
      <c r="C311" s="1"/>
      <c r="D311" s="1"/>
      <c r="E311" s="1"/>
      <c r="F311" s="1"/>
      <c r="G311" s="1"/>
      <c r="H311" s="1"/>
      <c r="I311" s="1"/>
      <c r="J311" s="1"/>
      <c r="K311" s="1"/>
      <c r="L311" s="1"/>
      <c r="M311" s="1"/>
      <c r="N311" s="1"/>
      <c r="O311" s="1"/>
      <c r="P311" s="1"/>
      <c r="Q311" s="1"/>
    </row>
    <row r="312" spans="1:17" ht="16.5">
      <c r="A312" s="1"/>
      <c r="B312" s="1"/>
      <c r="C312" s="1"/>
      <c r="D312" s="1"/>
      <c r="E312" s="1"/>
      <c r="F312" s="1"/>
      <c r="G312" s="1"/>
      <c r="H312" s="1"/>
      <c r="I312" s="1"/>
      <c r="J312" s="1"/>
      <c r="K312" s="1"/>
      <c r="L312" s="1"/>
      <c r="M312" s="1"/>
      <c r="N312" s="1"/>
      <c r="O312" s="1"/>
      <c r="P312" s="1"/>
      <c r="Q312" s="1"/>
    </row>
    <row r="313" spans="1:17" ht="16.5">
      <c r="A313" s="1"/>
      <c r="B313" s="1"/>
      <c r="C313" s="1"/>
      <c r="D313" s="1"/>
      <c r="E313" s="1"/>
      <c r="F313" s="1"/>
      <c r="G313" s="1"/>
      <c r="H313" s="1"/>
      <c r="I313" s="1"/>
      <c r="J313" s="1"/>
      <c r="K313" s="1"/>
      <c r="L313" s="1"/>
      <c r="M313" s="1"/>
      <c r="N313" s="1"/>
      <c r="O313" s="1"/>
      <c r="P313" s="1"/>
      <c r="Q313" s="1"/>
    </row>
    <row r="314" spans="1:17" ht="16.5">
      <c r="A314" s="1"/>
      <c r="B314" s="1"/>
      <c r="C314" s="1"/>
      <c r="D314" s="1"/>
      <c r="E314" s="1"/>
      <c r="F314" s="1"/>
      <c r="G314" s="1"/>
      <c r="H314" s="1"/>
      <c r="I314" s="1"/>
      <c r="J314" s="1"/>
      <c r="K314" s="1"/>
      <c r="L314" s="1"/>
      <c r="M314" s="1"/>
      <c r="N314" s="1"/>
      <c r="O314" s="1"/>
      <c r="P314" s="1"/>
      <c r="Q314" s="1"/>
    </row>
    <row r="315" spans="1:17" ht="16.5">
      <c r="A315" s="1"/>
      <c r="B315" s="1"/>
      <c r="C315" s="1"/>
      <c r="D315" s="1"/>
      <c r="E315" s="1"/>
      <c r="F315" s="1"/>
      <c r="G315" s="1"/>
      <c r="H315" s="1"/>
      <c r="I315" s="1"/>
      <c r="J315" s="1"/>
      <c r="K315" s="1"/>
      <c r="L315" s="1"/>
      <c r="M315" s="1"/>
      <c r="N315" s="1"/>
      <c r="O315" s="1"/>
      <c r="P315" s="1"/>
      <c r="Q315" s="1"/>
    </row>
    <row r="316" spans="1:17" ht="16.5">
      <c r="A316" s="1"/>
      <c r="B316" s="1"/>
      <c r="C316" s="1"/>
      <c r="D316" s="1"/>
      <c r="E316" s="1"/>
      <c r="F316" s="1"/>
      <c r="G316" s="1"/>
      <c r="H316" s="1"/>
      <c r="I316" s="1"/>
      <c r="J316" s="1"/>
      <c r="K316" s="1"/>
      <c r="L316" s="1"/>
      <c r="M316" s="1"/>
      <c r="N316" s="1"/>
      <c r="O316" s="1"/>
      <c r="P316" s="1"/>
      <c r="Q316" s="1"/>
    </row>
    <row r="317" spans="1:17" ht="16.5">
      <c r="A317" s="1"/>
      <c r="B317" s="1"/>
      <c r="C317" s="1"/>
      <c r="D317" s="1"/>
      <c r="E317" s="1"/>
      <c r="F317" s="1"/>
      <c r="G317" s="1"/>
      <c r="H317" s="1"/>
      <c r="I317" s="1"/>
      <c r="J317" s="1"/>
      <c r="K317" s="1"/>
      <c r="L317" s="1"/>
      <c r="M317" s="1"/>
      <c r="N317" s="1"/>
      <c r="O317" s="1"/>
      <c r="P317" s="1"/>
      <c r="Q317" s="1"/>
    </row>
    <row r="318" spans="1:17" ht="16.5">
      <c r="A318" s="1"/>
      <c r="B318" s="1"/>
      <c r="C318" s="1"/>
      <c r="D318" s="1"/>
      <c r="E318" s="1"/>
      <c r="F318" s="1"/>
      <c r="G318" s="1"/>
      <c r="H318" s="1"/>
      <c r="I318" s="1"/>
      <c r="J318" s="1"/>
      <c r="K318" s="1"/>
      <c r="L318" s="1"/>
      <c r="M318" s="1"/>
      <c r="N318" s="1"/>
      <c r="O318" s="1"/>
      <c r="P318" s="1"/>
      <c r="Q318" s="1"/>
    </row>
    <row r="319" spans="1:17" ht="16.5">
      <c r="A319" s="1"/>
      <c r="B319" s="1"/>
      <c r="C319" s="1"/>
      <c r="D319" s="1"/>
      <c r="E319" s="1"/>
      <c r="F319" s="1"/>
      <c r="G319" s="1"/>
      <c r="H319" s="1"/>
      <c r="I319" s="1"/>
      <c r="J319" s="1"/>
      <c r="K319" s="1"/>
      <c r="L319" s="1"/>
      <c r="M319" s="1"/>
      <c r="N319" s="1"/>
      <c r="O319" s="1"/>
      <c r="P319" s="1"/>
      <c r="Q319" s="1"/>
    </row>
    <row r="320" spans="1:17" ht="16.5">
      <c r="A320" s="1"/>
      <c r="B320" s="1"/>
      <c r="C320" s="1"/>
      <c r="D320" s="1"/>
      <c r="E320" s="1"/>
      <c r="F320" s="1"/>
      <c r="G320" s="1"/>
      <c r="H320" s="1"/>
      <c r="I320" s="1"/>
      <c r="J320" s="1"/>
      <c r="K320" s="1"/>
      <c r="L320" s="1"/>
      <c r="M320" s="1"/>
      <c r="N320" s="1"/>
      <c r="O320" s="1"/>
      <c r="P320" s="1"/>
      <c r="Q320" s="1"/>
    </row>
    <row r="321" spans="1:17" ht="16.5">
      <c r="A321" s="1"/>
      <c r="B321" s="1"/>
      <c r="C321" s="1"/>
      <c r="D321" s="1"/>
      <c r="E321" s="1"/>
      <c r="F321" s="1"/>
      <c r="G321" s="1"/>
      <c r="H321" s="1"/>
      <c r="I321" s="1"/>
      <c r="J321" s="1"/>
      <c r="K321" s="1"/>
      <c r="L321" s="1"/>
      <c r="M321" s="1"/>
      <c r="N321" s="1"/>
      <c r="O321" s="1"/>
      <c r="P321" s="1"/>
      <c r="Q321" s="1"/>
    </row>
    <row r="322" spans="1:17" ht="16.5">
      <c r="A322" s="1"/>
      <c r="B322" s="1"/>
      <c r="C322" s="1"/>
      <c r="D322" s="1"/>
      <c r="E322" s="1"/>
      <c r="F322" s="1"/>
      <c r="G322" s="1"/>
      <c r="H322" s="1"/>
      <c r="I322" s="1"/>
      <c r="J322" s="1"/>
      <c r="K322" s="1"/>
      <c r="L322" s="1"/>
      <c r="M322" s="1"/>
      <c r="N322" s="1"/>
      <c r="O322" s="1"/>
      <c r="P322" s="1"/>
      <c r="Q322" s="1"/>
    </row>
    <row r="323" spans="1:17" ht="16.5">
      <c r="A323" s="1"/>
      <c r="B323" s="1"/>
      <c r="C323" s="1"/>
      <c r="D323" s="1"/>
      <c r="E323" s="1"/>
      <c r="F323" s="1"/>
      <c r="G323" s="1"/>
      <c r="H323" s="1"/>
      <c r="I323" s="1"/>
      <c r="J323" s="1"/>
      <c r="K323" s="1"/>
      <c r="L323" s="1"/>
      <c r="M323" s="1"/>
      <c r="N323" s="1"/>
      <c r="O323" s="1"/>
      <c r="P323" s="1"/>
      <c r="Q323" s="1"/>
    </row>
    <row r="324" spans="1:17" ht="16.5">
      <c r="A324" s="1"/>
      <c r="B324" s="1"/>
      <c r="C324" s="1"/>
      <c r="D324" s="1"/>
      <c r="E324" s="1"/>
      <c r="F324" s="1"/>
      <c r="G324" s="1"/>
      <c r="H324" s="1"/>
      <c r="I324" s="1"/>
      <c r="J324" s="1"/>
      <c r="K324" s="1"/>
      <c r="L324" s="1"/>
      <c r="M324" s="1"/>
      <c r="N324" s="1"/>
      <c r="O324" s="1"/>
      <c r="P324" s="1"/>
      <c r="Q324" s="1"/>
    </row>
    <row r="325" spans="1:17" ht="16.5">
      <c r="A325" s="1"/>
      <c r="B325" s="1"/>
      <c r="C325" s="1"/>
      <c r="D325" s="1"/>
      <c r="E325" s="1"/>
      <c r="F325" s="1"/>
      <c r="G325" s="1"/>
      <c r="H325" s="1"/>
      <c r="I325" s="1"/>
      <c r="J325" s="1"/>
      <c r="K325" s="1"/>
      <c r="L325" s="1"/>
      <c r="M325" s="1"/>
      <c r="N325" s="1"/>
      <c r="O325" s="1"/>
      <c r="P325" s="1"/>
      <c r="Q325" s="1"/>
    </row>
    <row r="326" spans="1:17" ht="16.5">
      <c r="A326" s="1"/>
      <c r="B326" s="1"/>
      <c r="C326" s="1"/>
      <c r="D326" s="1"/>
      <c r="E326" s="1"/>
      <c r="F326" s="1"/>
      <c r="G326" s="1"/>
      <c r="H326" s="1"/>
      <c r="I326" s="1"/>
      <c r="J326" s="1"/>
      <c r="K326" s="1"/>
      <c r="L326" s="1"/>
      <c r="M326" s="1"/>
      <c r="N326" s="1"/>
      <c r="O326" s="1"/>
      <c r="P326" s="1"/>
      <c r="Q326" s="1"/>
    </row>
    <row r="327" spans="1:17" ht="16.5">
      <c r="A327" s="1"/>
      <c r="B327" s="1"/>
      <c r="C327" s="1"/>
      <c r="D327" s="1"/>
      <c r="E327" s="1"/>
      <c r="F327" s="1"/>
      <c r="G327" s="1"/>
      <c r="H327" s="1"/>
      <c r="I327" s="1"/>
      <c r="J327" s="1"/>
      <c r="K327" s="1"/>
      <c r="L327" s="1"/>
      <c r="M327" s="1"/>
      <c r="N327" s="1"/>
      <c r="O327" s="1"/>
      <c r="P327" s="1"/>
      <c r="Q327" s="1"/>
    </row>
    <row r="328" spans="1:17" ht="16.5">
      <c r="A328" s="1"/>
      <c r="B328" s="1"/>
      <c r="C328" s="1"/>
      <c r="D328" s="1"/>
      <c r="E328" s="1"/>
      <c r="F328" s="1"/>
      <c r="G328" s="1"/>
      <c r="H328" s="1"/>
      <c r="I328" s="1"/>
      <c r="J328" s="1"/>
      <c r="K328" s="1"/>
      <c r="L328" s="1"/>
      <c r="M328" s="1"/>
      <c r="N328" s="1"/>
      <c r="O328" s="1"/>
      <c r="P328" s="1"/>
      <c r="Q328" s="1"/>
    </row>
    <row r="329" spans="1:17" ht="16.5">
      <c r="A329" s="1"/>
      <c r="B329" s="1"/>
      <c r="C329" s="1"/>
      <c r="D329" s="1"/>
      <c r="E329" s="1"/>
      <c r="F329" s="1"/>
      <c r="G329" s="1"/>
      <c r="H329" s="1"/>
      <c r="I329" s="1"/>
      <c r="J329" s="1"/>
      <c r="K329" s="1"/>
      <c r="L329" s="1"/>
      <c r="M329" s="1"/>
      <c r="N329" s="1"/>
      <c r="O329" s="1"/>
      <c r="P329" s="1"/>
      <c r="Q329" s="1"/>
    </row>
    <row r="330" spans="1:17" ht="16.5">
      <c r="A330" s="1"/>
      <c r="B330" s="1"/>
      <c r="C330" s="1"/>
      <c r="D330" s="1"/>
      <c r="E330" s="1"/>
      <c r="F330" s="1"/>
      <c r="G330" s="1"/>
      <c r="H330" s="1"/>
      <c r="I330" s="1"/>
      <c r="J330" s="1"/>
      <c r="K330" s="1"/>
      <c r="L330" s="1"/>
      <c r="M330" s="1"/>
      <c r="N330" s="1"/>
      <c r="O330" s="1"/>
      <c r="P330" s="1"/>
      <c r="Q330" s="1"/>
    </row>
    <row r="331" spans="1:17" ht="16.5">
      <c r="A331" s="1"/>
      <c r="B331" s="1"/>
      <c r="C331" s="1"/>
      <c r="D331" s="1"/>
      <c r="E331" s="1"/>
      <c r="F331" s="1"/>
      <c r="G331" s="1"/>
      <c r="H331" s="1"/>
      <c r="I331" s="1"/>
      <c r="J331" s="1"/>
      <c r="K331" s="1"/>
      <c r="L331" s="1"/>
      <c r="M331" s="1"/>
      <c r="N331" s="1"/>
      <c r="O331" s="1"/>
      <c r="P331" s="1"/>
      <c r="Q331" s="1"/>
    </row>
    <row r="332" spans="1:17" ht="16.5">
      <c r="A332" s="1"/>
      <c r="B332" s="1"/>
      <c r="C332" s="1"/>
      <c r="D332" s="1"/>
      <c r="E332" s="1"/>
      <c r="F332" s="1"/>
      <c r="G332" s="1"/>
      <c r="H332" s="1"/>
      <c r="I332" s="1"/>
      <c r="J332" s="1"/>
      <c r="K332" s="1"/>
      <c r="L332" s="1"/>
      <c r="M332" s="1"/>
      <c r="N332" s="1"/>
      <c r="O332" s="1"/>
      <c r="P332" s="1"/>
      <c r="Q332" s="1"/>
    </row>
    <row r="333" spans="1:17" ht="16.5">
      <c r="A333" s="1"/>
      <c r="B333" s="1"/>
      <c r="C333" s="1"/>
      <c r="D333" s="1"/>
      <c r="E333" s="1"/>
      <c r="F333" s="1"/>
      <c r="G333" s="1"/>
      <c r="H333" s="1"/>
      <c r="I333" s="1"/>
      <c r="J333" s="1"/>
      <c r="K333" s="1"/>
      <c r="L333" s="1"/>
      <c r="M333" s="1"/>
      <c r="N333" s="1"/>
      <c r="O333" s="1"/>
      <c r="P333" s="1"/>
      <c r="Q333" s="1"/>
    </row>
    <row r="334" spans="1:17" ht="16.5">
      <c r="A334" s="1"/>
      <c r="B334" s="1"/>
      <c r="C334" s="1"/>
      <c r="D334" s="1"/>
      <c r="E334" s="1"/>
      <c r="F334" s="1"/>
      <c r="G334" s="1"/>
      <c r="H334" s="1"/>
      <c r="I334" s="1"/>
      <c r="J334" s="1"/>
      <c r="K334" s="1"/>
      <c r="L334" s="1"/>
      <c r="M334" s="1"/>
      <c r="N334" s="1"/>
      <c r="O334" s="1"/>
      <c r="P334" s="1"/>
      <c r="Q334" s="1"/>
    </row>
    <row r="335" spans="1:17" ht="16.5">
      <c r="A335" s="1"/>
      <c r="B335" s="1"/>
      <c r="C335" s="1"/>
      <c r="D335" s="1"/>
      <c r="E335" s="1"/>
      <c r="F335" s="1"/>
      <c r="G335" s="1"/>
      <c r="H335" s="1"/>
      <c r="I335" s="1"/>
      <c r="J335" s="1"/>
      <c r="K335" s="1"/>
      <c r="L335" s="1"/>
      <c r="M335" s="1"/>
      <c r="N335" s="1"/>
      <c r="O335" s="1"/>
      <c r="P335" s="1"/>
      <c r="Q335" s="1"/>
    </row>
    <row r="336" spans="1:17" ht="16.5">
      <c r="A336" s="1"/>
      <c r="B336" s="1"/>
      <c r="C336" s="1"/>
      <c r="D336" s="1"/>
      <c r="E336" s="1"/>
      <c r="F336" s="1"/>
      <c r="G336" s="1"/>
      <c r="H336" s="1"/>
      <c r="I336" s="1"/>
      <c r="J336" s="1"/>
      <c r="K336" s="1"/>
      <c r="L336" s="1"/>
      <c r="M336" s="1"/>
      <c r="N336" s="1"/>
      <c r="O336" s="1"/>
      <c r="P336" s="1"/>
      <c r="Q336" s="1"/>
    </row>
    <row r="337" spans="1:17" ht="16.5">
      <c r="A337" s="1"/>
      <c r="B337" s="1"/>
      <c r="C337" s="1"/>
      <c r="D337" s="1"/>
      <c r="E337" s="1"/>
      <c r="F337" s="1"/>
      <c r="G337" s="1"/>
      <c r="H337" s="1"/>
      <c r="I337" s="1"/>
      <c r="J337" s="1"/>
      <c r="K337" s="1"/>
      <c r="L337" s="1"/>
      <c r="M337" s="1"/>
      <c r="N337" s="1"/>
      <c r="O337" s="1"/>
      <c r="P337" s="1"/>
      <c r="Q337" s="1"/>
    </row>
    <row r="338" spans="1:17" ht="16.5">
      <c r="A338" s="1"/>
      <c r="B338" s="1"/>
      <c r="C338" s="1"/>
      <c r="D338" s="1"/>
      <c r="E338" s="1"/>
      <c r="F338" s="1"/>
      <c r="G338" s="1"/>
      <c r="H338" s="1"/>
      <c r="I338" s="1"/>
      <c r="J338" s="1"/>
      <c r="K338" s="1"/>
      <c r="L338" s="1"/>
      <c r="M338" s="1"/>
      <c r="N338" s="1"/>
      <c r="O338" s="1"/>
      <c r="P338" s="1"/>
      <c r="Q338" s="1"/>
    </row>
    <row r="339" spans="1:17" ht="16.5">
      <c r="A339" s="1"/>
      <c r="B339" s="1"/>
      <c r="C339" s="1"/>
      <c r="D339" s="1"/>
      <c r="E339" s="1"/>
      <c r="F339" s="1"/>
      <c r="G339" s="1"/>
      <c r="H339" s="1"/>
      <c r="I339" s="1"/>
      <c r="J339" s="1"/>
      <c r="K339" s="1"/>
      <c r="L339" s="1"/>
      <c r="M339" s="1"/>
      <c r="N339" s="1"/>
      <c r="O339" s="1"/>
      <c r="P339" s="1"/>
      <c r="Q339" s="1"/>
    </row>
    <row r="340" spans="1:17" ht="16.5">
      <c r="A340" s="1"/>
      <c r="B340" s="1"/>
      <c r="C340" s="1"/>
      <c r="D340" s="1"/>
      <c r="E340" s="1"/>
      <c r="F340" s="1"/>
      <c r="G340" s="1"/>
      <c r="H340" s="1"/>
      <c r="I340" s="1"/>
      <c r="J340" s="1"/>
      <c r="K340" s="1"/>
      <c r="L340" s="1"/>
      <c r="M340" s="1"/>
      <c r="N340" s="1"/>
      <c r="O340" s="1"/>
      <c r="P340" s="1"/>
      <c r="Q340" s="1"/>
    </row>
    <row r="341" spans="1:17" ht="16.5">
      <c r="A341" s="1"/>
      <c r="B341" s="1"/>
      <c r="C341" s="1"/>
      <c r="D341" s="1"/>
      <c r="E341" s="1"/>
      <c r="F341" s="1"/>
      <c r="G341" s="1"/>
      <c r="H341" s="1"/>
      <c r="I341" s="1"/>
      <c r="J341" s="1"/>
      <c r="K341" s="1"/>
      <c r="L341" s="1"/>
      <c r="M341" s="1"/>
      <c r="N341" s="1"/>
      <c r="O341" s="1"/>
      <c r="P341" s="1"/>
      <c r="Q341" s="1"/>
    </row>
    <row r="342" spans="1:17" ht="16.5">
      <c r="A342" s="1"/>
      <c r="B342" s="1"/>
      <c r="C342" s="1"/>
      <c r="D342" s="1"/>
      <c r="E342" s="1"/>
      <c r="F342" s="1"/>
      <c r="G342" s="1"/>
      <c r="H342" s="1"/>
      <c r="I342" s="1"/>
      <c r="J342" s="1"/>
      <c r="K342" s="1"/>
      <c r="L342" s="1"/>
      <c r="M342" s="1"/>
      <c r="N342" s="1"/>
      <c r="O342" s="1"/>
      <c r="P342" s="1"/>
      <c r="Q342" s="1"/>
    </row>
    <row r="343" spans="1:17" ht="16.5">
      <c r="A343" s="1"/>
      <c r="B343" s="1"/>
      <c r="C343" s="1"/>
      <c r="D343" s="1"/>
      <c r="E343" s="1"/>
      <c r="F343" s="1"/>
      <c r="G343" s="1"/>
      <c r="H343" s="1"/>
      <c r="I343" s="1"/>
      <c r="J343" s="1"/>
      <c r="K343" s="1"/>
      <c r="L343" s="1"/>
      <c r="M343" s="1"/>
      <c r="N343" s="1"/>
      <c r="O343" s="1"/>
      <c r="P343" s="1"/>
      <c r="Q343" s="1"/>
    </row>
    <row r="344" spans="1:17" ht="16.5">
      <c r="A344" s="1"/>
      <c r="B344" s="1"/>
      <c r="C344" s="1"/>
      <c r="D344" s="1"/>
      <c r="E344" s="1"/>
      <c r="F344" s="1"/>
      <c r="G344" s="1"/>
      <c r="H344" s="1"/>
      <c r="I344" s="1"/>
      <c r="J344" s="1"/>
      <c r="K344" s="1"/>
      <c r="L344" s="1"/>
      <c r="M344" s="1"/>
      <c r="N344" s="1"/>
      <c r="O344" s="1"/>
      <c r="P344" s="1"/>
      <c r="Q344" s="1"/>
    </row>
    <row r="345" spans="1:17" ht="16.5">
      <c r="A345" s="1"/>
      <c r="B345" s="1"/>
      <c r="C345" s="1"/>
      <c r="D345" s="1"/>
      <c r="E345" s="1"/>
      <c r="F345" s="1"/>
      <c r="G345" s="1"/>
      <c r="H345" s="1"/>
      <c r="I345" s="1"/>
      <c r="J345" s="1"/>
      <c r="K345" s="1"/>
      <c r="L345" s="1"/>
      <c r="M345" s="1"/>
      <c r="N345" s="1"/>
      <c r="O345" s="1"/>
      <c r="P345" s="1"/>
      <c r="Q345" s="1"/>
    </row>
    <row r="346" spans="1:17" ht="16.5">
      <c r="A346" s="1"/>
      <c r="B346" s="1"/>
      <c r="C346" s="1"/>
      <c r="D346" s="1"/>
      <c r="E346" s="1"/>
      <c r="F346" s="1"/>
      <c r="G346" s="1"/>
      <c r="H346" s="1"/>
      <c r="I346" s="1"/>
      <c r="J346" s="1"/>
      <c r="K346" s="1"/>
      <c r="L346" s="1"/>
      <c r="M346" s="1"/>
      <c r="N346" s="1"/>
      <c r="O346" s="1"/>
      <c r="P346" s="1"/>
      <c r="Q346" s="1"/>
    </row>
    <row r="347" spans="1:17" ht="16.5">
      <c r="A347" s="1"/>
      <c r="B347" s="1"/>
      <c r="C347" s="1"/>
      <c r="D347" s="1"/>
      <c r="E347" s="1"/>
      <c r="F347" s="1"/>
      <c r="G347" s="1"/>
      <c r="H347" s="1"/>
      <c r="I347" s="1"/>
      <c r="J347" s="1"/>
      <c r="K347" s="1"/>
      <c r="L347" s="1"/>
      <c r="M347" s="1"/>
      <c r="N347" s="1"/>
      <c r="O347" s="1"/>
      <c r="P347" s="1"/>
      <c r="Q347" s="1"/>
    </row>
    <row r="348" spans="1:17" ht="16.5">
      <c r="A348" s="1"/>
      <c r="B348" s="1"/>
      <c r="C348" s="1"/>
      <c r="D348" s="1"/>
      <c r="E348" s="1"/>
      <c r="F348" s="1"/>
      <c r="G348" s="1"/>
      <c r="H348" s="1"/>
      <c r="I348" s="1"/>
      <c r="J348" s="1"/>
      <c r="K348" s="1"/>
      <c r="L348" s="1"/>
      <c r="M348" s="1"/>
      <c r="N348" s="1"/>
      <c r="O348" s="1"/>
      <c r="P348" s="1"/>
      <c r="Q348" s="1"/>
    </row>
    <row r="349" spans="1:17" ht="16.5">
      <c r="A349" s="1"/>
      <c r="B349" s="1"/>
      <c r="C349" s="1"/>
      <c r="D349" s="1"/>
      <c r="E349" s="1"/>
      <c r="F349" s="1"/>
      <c r="G349" s="1"/>
      <c r="H349" s="1"/>
      <c r="I349" s="1"/>
      <c r="J349" s="1"/>
      <c r="K349" s="1"/>
      <c r="L349" s="1"/>
      <c r="M349" s="1"/>
      <c r="N349" s="1"/>
      <c r="O349" s="1"/>
      <c r="P349" s="1"/>
      <c r="Q349" s="1"/>
    </row>
    <row r="350" spans="1:17" ht="16.5">
      <c r="A350" s="1"/>
      <c r="B350" s="1"/>
      <c r="C350" s="1"/>
      <c r="D350" s="1"/>
      <c r="E350" s="1"/>
      <c r="F350" s="1"/>
      <c r="G350" s="1"/>
      <c r="H350" s="1"/>
      <c r="I350" s="1"/>
      <c r="J350" s="1"/>
      <c r="K350" s="1"/>
      <c r="L350" s="1"/>
      <c r="M350" s="1"/>
      <c r="N350" s="1"/>
      <c r="O350" s="1"/>
      <c r="P350" s="1"/>
      <c r="Q350" s="1"/>
    </row>
    <row r="351" spans="1:17" ht="16.5">
      <c r="A351" s="1"/>
      <c r="B351" s="1"/>
      <c r="C351" s="1"/>
      <c r="D351" s="1"/>
      <c r="E351" s="1"/>
      <c r="F351" s="1"/>
      <c r="G351" s="1"/>
      <c r="H351" s="1"/>
      <c r="I351" s="1"/>
      <c r="J351" s="1"/>
      <c r="K351" s="1"/>
      <c r="L351" s="1"/>
      <c r="M351" s="1"/>
      <c r="N351" s="1"/>
      <c r="O351" s="1"/>
      <c r="P351" s="1"/>
      <c r="Q351" s="1"/>
    </row>
    <row r="352" spans="1:17" ht="16.5">
      <c r="A352" s="1"/>
      <c r="B352" s="1"/>
      <c r="C352" s="1"/>
      <c r="D352" s="1"/>
      <c r="E352" s="1"/>
      <c r="F352" s="1"/>
      <c r="G352" s="1"/>
      <c r="H352" s="1"/>
      <c r="I352" s="1"/>
      <c r="J352" s="1"/>
      <c r="K352" s="1"/>
      <c r="L352" s="1"/>
      <c r="M352" s="1"/>
      <c r="N352" s="1"/>
      <c r="O352" s="1"/>
      <c r="P352" s="1"/>
      <c r="Q352" s="1"/>
    </row>
    <row r="353" spans="1:17" ht="16.5">
      <c r="A353" s="1"/>
      <c r="B353" s="1"/>
      <c r="C353" s="1"/>
      <c r="D353" s="1"/>
      <c r="E353" s="1"/>
      <c r="F353" s="1"/>
      <c r="G353" s="1"/>
      <c r="H353" s="1"/>
      <c r="I353" s="1"/>
      <c r="J353" s="1"/>
      <c r="K353" s="1"/>
      <c r="L353" s="1"/>
      <c r="M353" s="1"/>
      <c r="N353" s="1"/>
      <c r="O353" s="1"/>
      <c r="P353" s="1"/>
      <c r="Q353" s="1"/>
    </row>
    <row r="354" spans="1:17" ht="16.5">
      <c r="A354" s="1"/>
      <c r="B354" s="1"/>
      <c r="C354" s="1"/>
      <c r="D354" s="1"/>
      <c r="E354" s="1"/>
      <c r="F354" s="1"/>
      <c r="G354" s="1"/>
      <c r="H354" s="1"/>
      <c r="I354" s="1"/>
      <c r="J354" s="1"/>
      <c r="K354" s="1"/>
      <c r="L354" s="1"/>
      <c r="M354" s="1"/>
      <c r="N354" s="1"/>
      <c r="O354" s="1"/>
      <c r="P354" s="1"/>
      <c r="Q354" s="1"/>
    </row>
    <row r="355" spans="1:17" ht="16.5">
      <c r="A355" s="1"/>
      <c r="B355" s="1"/>
      <c r="C355" s="1"/>
      <c r="D355" s="1"/>
      <c r="E355" s="1"/>
      <c r="F355" s="1"/>
      <c r="G355" s="1"/>
      <c r="H355" s="1"/>
      <c r="I355" s="1"/>
      <c r="J355" s="1"/>
      <c r="K355" s="1"/>
      <c r="L355" s="1"/>
      <c r="M355" s="1"/>
      <c r="N355" s="1"/>
      <c r="O355" s="1"/>
      <c r="P355" s="1"/>
      <c r="Q355" s="1"/>
    </row>
    <row r="356" spans="1:17" ht="16.5">
      <c r="A356" s="1"/>
      <c r="B356" s="1"/>
      <c r="C356" s="1"/>
      <c r="D356" s="1"/>
      <c r="E356" s="1"/>
      <c r="F356" s="1"/>
      <c r="G356" s="1"/>
      <c r="H356" s="1"/>
      <c r="I356" s="1"/>
      <c r="J356" s="1"/>
      <c r="K356" s="1"/>
      <c r="L356" s="1"/>
      <c r="M356" s="1"/>
      <c r="N356" s="1"/>
      <c r="O356" s="1"/>
      <c r="P356" s="1"/>
      <c r="Q356" s="1"/>
    </row>
    <row r="357" spans="1:17" ht="16.5">
      <c r="A357" s="1"/>
      <c r="B357" s="1"/>
      <c r="C357" s="1"/>
      <c r="D357" s="1"/>
      <c r="E357" s="1"/>
      <c r="F357" s="1"/>
      <c r="G357" s="1"/>
      <c r="H357" s="1"/>
      <c r="I357" s="1"/>
      <c r="J357" s="1"/>
      <c r="K357" s="1"/>
      <c r="L357" s="1"/>
      <c r="M357" s="1"/>
      <c r="N357" s="1"/>
      <c r="O357" s="1"/>
      <c r="P357" s="1"/>
      <c r="Q357" s="1"/>
    </row>
    <row r="358" spans="1:17" ht="16.5">
      <c r="A358" s="1"/>
      <c r="B358" s="1"/>
      <c r="C358" s="1"/>
      <c r="D358" s="1"/>
      <c r="E358" s="1"/>
      <c r="F358" s="1"/>
      <c r="G358" s="1"/>
      <c r="H358" s="1"/>
      <c r="I358" s="1"/>
      <c r="J358" s="1"/>
      <c r="K358" s="1"/>
      <c r="L358" s="1"/>
      <c r="M358" s="1"/>
      <c r="N358" s="1"/>
      <c r="O358" s="1"/>
      <c r="P358" s="1"/>
      <c r="Q358" s="1"/>
    </row>
    <row r="359" spans="1:17" ht="16.5">
      <c r="A359" s="1"/>
      <c r="B359" s="1"/>
      <c r="C359" s="1"/>
      <c r="D359" s="1"/>
      <c r="E359" s="1"/>
      <c r="F359" s="1"/>
      <c r="G359" s="1"/>
      <c r="H359" s="1"/>
      <c r="I359" s="1"/>
      <c r="J359" s="1"/>
      <c r="K359" s="1"/>
      <c r="L359" s="1"/>
      <c r="M359" s="1"/>
      <c r="N359" s="1"/>
      <c r="O359" s="1"/>
      <c r="P359" s="1"/>
      <c r="Q359" s="1"/>
    </row>
    <row r="360" spans="1:17" ht="16.5">
      <c r="A360" s="1"/>
      <c r="B360" s="1"/>
      <c r="C360" s="1"/>
      <c r="D360" s="1"/>
      <c r="E360" s="1"/>
      <c r="F360" s="1"/>
      <c r="G360" s="1"/>
      <c r="H360" s="1"/>
      <c r="I360" s="1"/>
      <c r="J360" s="1"/>
      <c r="K360" s="1"/>
      <c r="L360" s="1"/>
      <c r="M360" s="1"/>
      <c r="N360" s="1"/>
      <c r="O360" s="1"/>
      <c r="P360" s="1"/>
      <c r="Q360" s="1"/>
    </row>
    <row r="361" spans="1:17" ht="16.5">
      <c r="A361" s="1"/>
      <c r="B361" s="1"/>
      <c r="C361" s="1"/>
      <c r="D361" s="1"/>
      <c r="E361" s="1"/>
      <c r="F361" s="1"/>
      <c r="G361" s="1"/>
      <c r="H361" s="1"/>
      <c r="I361" s="1"/>
      <c r="J361" s="1"/>
      <c r="K361" s="1"/>
      <c r="L361" s="1"/>
      <c r="M361" s="1"/>
      <c r="N361" s="1"/>
      <c r="O361" s="1"/>
      <c r="P361" s="1"/>
      <c r="Q361" s="1"/>
    </row>
    <row r="362" spans="1:17" ht="16.5">
      <c r="A362" s="1"/>
      <c r="B362" s="1"/>
      <c r="C362" s="1"/>
      <c r="D362" s="1"/>
      <c r="E362" s="1"/>
      <c r="F362" s="1"/>
      <c r="G362" s="1"/>
      <c r="H362" s="1"/>
      <c r="I362" s="1"/>
      <c r="J362" s="1"/>
      <c r="K362" s="1"/>
      <c r="L362" s="1"/>
      <c r="M362" s="1"/>
      <c r="N362" s="1"/>
      <c r="O362" s="1"/>
      <c r="P362" s="1"/>
      <c r="Q362" s="1"/>
    </row>
    <row r="363" spans="1:17" ht="16.5">
      <c r="A363" s="1"/>
      <c r="B363" s="1"/>
      <c r="C363" s="1"/>
      <c r="D363" s="1"/>
      <c r="E363" s="1"/>
      <c r="F363" s="1"/>
      <c r="G363" s="1"/>
      <c r="H363" s="1"/>
      <c r="I363" s="1"/>
      <c r="J363" s="1"/>
      <c r="K363" s="1"/>
      <c r="L363" s="1"/>
      <c r="M363" s="1"/>
      <c r="N363" s="1"/>
      <c r="O363" s="1"/>
      <c r="P363" s="1"/>
      <c r="Q363" s="1"/>
    </row>
    <row r="364" spans="1:17" ht="16.5">
      <c r="A364" s="1"/>
      <c r="B364" s="1"/>
      <c r="C364" s="1"/>
      <c r="D364" s="1"/>
      <c r="E364" s="1"/>
      <c r="F364" s="1"/>
      <c r="G364" s="1"/>
      <c r="H364" s="1"/>
      <c r="I364" s="1"/>
      <c r="J364" s="1"/>
      <c r="K364" s="1"/>
      <c r="L364" s="1"/>
      <c r="M364" s="1"/>
      <c r="N364" s="1"/>
      <c r="O364" s="1"/>
      <c r="P364" s="1"/>
      <c r="Q364" s="1"/>
    </row>
    <row r="365" spans="1:17" ht="16.5">
      <c r="A365" s="1"/>
      <c r="B365" s="1"/>
      <c r="C365" s="1"/>
      <c r="D365" s="1"/>
      <c r="E365" s="1"/>
      <c r="F365" s="1"/>
      <c r="G365" s="1"/>
      <c r="H365" s="1"/>
      <c r="I365" s="1"/>
      <c r="J365" s="1"/>
      <c r="K365" s="1"/>
      <c r="L365" s="1"/>
      <c r="M365" s="1"/>
      <c r="N365" s="1"/>
      <c r="O365" s="1"/>
      <c r="P365" s="1"/>
      <c r="Q365" s="1"/>
    </row>
    <row r="366" spans="1:17" ht="16.5">
      <c r="A366" s="1"/>
      <c r="B366" s="1"/>
      <c r="C366" s="1"/>
      <c r="D366" s="1"/>
      <c r="E366" s="1"/>
      <c r="F366" s="1"/>
      <c r="G366" s="1"/>
      <c r="H366" s="1"/>
      <c r="I366" s="1"/>
      <c r="J366" s="1"/>
      <c r="K366" s="1"/>
      <c r="L366" s="1"/>
      <c r="M366" s="1"/>
      <c r="N366" s="1"/>
      <c r="O366" s="1"/>
      <c r="P366" s="1"/>
      <c r="Q366" s="1"/>
    </row>
    <row r="367" spans="1:17" ht="16.5">
      <c r="A367" s="1"/>
      <c r="B367" s="1"/>
      <c r="C367" s="1"/>
      <c r="D367" s="1"/>
      <c r="E367" s="1"/>
      <c r="F367" s="1"/>
      <c r="G367" s="1"/>
      <c r="H367" s="1"/>
      <c r="I367" s="1"/>
      <c r="J367" s="1"/>
      <c r="K367" s="1"/>
      <c r="L367" s="1"/>
      <c r="M367" s="1"/>
      <c r="N367" s="1"/>
      <c r="O367" s="1"/>
      <c r="P367" s="1"/>
      <c r="Q367" s="1"/>
    </row>
    <row r="368" spans="1:17" ht="16.5">
      <c r="A368" s="1"/>
      <c r="B368" s="1"/>
      <c r="C368" s="1"/>
      <c r="D368" s="1"/>
      <c r="E368" s="1"/>
      <c r="F368" s="1"/>
      <c r="G368" s="1"/>
      <c r="H368" s="1"/>
      <c r="I368" s="1"/>
      <c r="J368" s="1"/>
      <c r="K368" s="1"/>
      <c r="L368" s="1"/>
      <c r="M368" s="1"/>
      <c r="N368" s="1"/>
      <c r="O368" s="1"/>
      <c r="P368" s="1"/>
      <c r="Q368" s="1"/>
    </row>
    <row r="369" spans="1:17" ht="16.5">
      <c r="A369" s="1"/>
      <c r="B369" s="1"/>
      <c r="C369" s="1"/>
      <c r="D369" s="1"/>
      <c r="E369" s="1"/>
      <c r="F369" s="1"/>
      <c r="G369" s="1"/>
      <c r="H369" s="1"/>
      <c r="I369" s="1"/>
      <c r="J369" s="1"/>
      <c r="K369" s="1"/>
      <c r="L369" s="1"/>
      <c r="M369" s="1"/>
      <c r="N369" s="1"/>
      <c r="O369" s="1"/>
      <c r="P369" s="1"/>
      <c r="Q369" s="1"/>
    </row>
    <row r="370" spans="1:17" ht="16.5">
      <c r="A370" s="1"/>
      <c r="B370" s="1"/>
      <c r="C370" s="1"/>
      <c r="D370" s="1"/>
      <c r="E370" s="1"/>
      <c r="F370" s="1"/>
      <c r="G370" s="1"/>
      <c r="H370" s="1"/>
      <c r="I370" s="1"/>
      <c r="J370" s="1"/>
      <c r="K370" s="1"/>
      <c r="L370" s="1"/>
      <c r="M370" s="1"/>
      <c r="N370" s="1"/>
      <c r="O370" s="1"/>
      <c r="P370" s="1"/>
      <c r="Q370" s="1"/>
    </row>
    <row r="371" spans="1:17" ht="16.5">
      <c r="A371" s="1"/>
      <c r="B371" s="1"/>
      <c r="C371" s="1"/>
      <c r="D371" s="1"/>
      <c r="E371" s="1"/>
      <c r="F371" s="1"/>
      <c r="G371" s="1"/>
      <c r="H371" s="1"/>
      <c r="I371" s="1"/>
      <c r="J371" s="1"/>
      <c r="K371" s="1"/>
      <c r="L371" s="1"/>
      <c r="M371" s="1"/>
      <c r="N371" s="1"/>
      <c r="O371" s="1"/>
      <c r="P371" s="1"/>
      <c r="Q371" s="1"/>
    </row>
    <row r="372" spans="1:17" ht="16.5">
      <c r="A372" s="1"/>
      <c r="B372" s="1"/>
      <c r="C372" s="1"/>
      <c r="D372" s="1"/>
      <c r="E372" s="1"/>
      <c r="F372" s="1"/>
      <c r="G372" s="1"/>
      <c r="H372" s="1"/>
      <c r="I372" s="1"/>
      <c r="J372" s="1"/>
      <c r="K372" s="1"/>
      <c r="L372" s="1"/>
      <c r="M372" s="1"/>
      <c r="N372" s="1"/>
      <c r="O372" s="1"/>
      <c r="P372" s="1"/>
      <c r="Q372" s="1"/>
    </row>
    <row r="373" spans="1:17" ht="16.5">
      <c r="A373" s="1"/>
      <c r="B373" s="1"/>
      <c r="C373" s="1"/>
      <c r="D373" s="1"/>
      <c r="E373" s="1"/>
      <c r="F373" s="1"/>
      <c r="G373" s="1"/>
      <c r="H373" s="1"/>
      <c r="I373" s="1"/>
      <c r="J373" s="1"/>
      <c r="K373" s="1"/>
      <c r="L373" s="1"/>
      <c r="M373" s="1"/>
      <c r="N373" s="1"/>
      <c r="O373" s="1"/>
      <c r="P373" s="1"/>
      <c r="Q373" s="1"/>
    </row>
    <row r="374" spans="1:17" ht="16.5">
      <c r="A374" s="1"/>
      <c r="B374" s="1"/>
      <c r="C374" s="1"/>
      <c r="D374" s="1"/>
      <c r="E374" s="1"/>
      <c r="F374" s="1"/>
      <c r="G374" s="1"/>
      <c r="H374" s="1"/>
      <c r="I374" s="1"/>
      <c r="J374" s="1"/>
      <c r="K374" s="1"/>
      <c r="L374" s="1"/>
      <c r="M374" s="1"/>
      <c r="N374" s="1"/>
      <c r="O374" s="1"/>
      <c r="P374" s="1"/>
      <c r="Q374" s="1"/>
    </row>
    <row r="375" spans="1:17" ht="16.5">
      <c r="A375" s="1"/>
      <c r="B375" s="1"/>
      <c r="C375" s="1"/>
      <c r="D375" s="1"/>
      <c r="E375" s="1"/>
      <c r="F375" s="1"/>
      <c r="G375" s="1"/>
      <c r="H375" s="1"/>
      <c r="I375" s="1"/>
      <c r="J375" s="1"/>
      <c r="K375" s="1"/>
      <c r="L375" s="1"/>
      <c r="M375" s="1"/>
      <c r="N375" s="1"/>
      <c r="O375" s="1"/>
      <c r="P375" s="1"/>
      <c r="Q375" s="1"/>
    </row>
    <row r="376" spans="1:17" ht="16.5">
      <c r="A376" s="1"/>
      <c r="B376" s="1"/>
      <c r="C376" s="1"/>
      <c r="D376" s="1"/>
      <c r="E376" s="1"/>
      <c r="F376" s="1"/>
      <c r="G376" s="1"/>
      <c r="H376" s="1"/>
      <c r="I376" s="1"/>
      <c r="J376" s="1"/>
      <c r="K376" s="1"/>
      <c r="L376" s="1"/>
      <c r="M376" s="1"/>
      <c r="N376" s="1"/>
      <c r="O376" s="1"/>
      <c r="P376" s="1"/>
      <c r="Q376" s="1"/>
    </row>
    <row r="377" spans="1:17" ht="16.5">
      <c r="A377" s="1"/>
      <c r="B377" s="1"/>
      <c r="C377" s="1"/>
      <c r="D377" s="1"/>
      <c r="E377" s="1"/>
      <c r="F377" s="1"/>
      <c r="G377" s="1"/>
      <c r="H377" s="1"/>
      <c r="I377" s="1"/>
      <c r="J377" s="1"/>
      <c r="K377" s="1"/>
      <c r="L377" s="1"/>
      <c r="M377" s="1"/>
      <c r="N377" s="1"/>
      <c r="O377" s="1"/>
      <c r="P377" s="1"/>
      <c r="Q377" s="1"/>
    </row>
    <row r="378" spans="1:17" ht="16.5">
      <c r="A378" s="1"/>
      <c r="B378" s="1"/>
      <c r="C378" s="1"/>
      <c r="D378" s="1"/>
      <c r="E378" s="1"/>
      <c r="F378" s="1"/>
      <c r="G378" s="1"/>
      <c r="H378" s="1"/>
      <c r="I378" s="1"/>
      <c r="J378" s="1"/>
      <c r="K378" s="1"/>
      <c r="L378" s="1"/>
      <c r="M378" s="1"/>
      <c r="N378" s="1"/>
      <c r="O378" s="1"/>
      <c r="P378" s="1"/>
      <c r="Q378" s="1"/>
    </row>
    <row r="379" spans="1:17" ht="16.5">
      <c r="A379" s="1"/>
      <c r="B379" s="1"/>
      <c r="C379" s="1"/>
      <c r="D379" s="1"/>
      <c r="E379" s="1"/>
      <c r="F379" s="1"/>
      <c r="G379" s="1"/>
      <c r="H379" s="1"/>
      <c r="I379" s="1"/>
      <c r="J379" s="1"/>
      <c r="K379" s="1"/>
      <c r="L379" s="1"/>
      <c r="M379" s="1"/>
      <c r="N379" s="1"/>
      <c r="O379" s="1"/>
      <c r="P379" s="1"/>
      <c r="Q379" s="1"/>
    </row>
    <row r="380" spans="1:17" ht="16.5">
      <c r="A380" s="1"/>
      <c r="B380" s="1"/>
      <c r="C380" s="1"/>
      <c r="D380" s="1"/>
      <c r="E380" s="1"/>
      <c r="F380" s="1"/>
      <c r="G380" s="1"/>
      <c r="H380" s="1"/>
      <c r="I380" s="1"/>
      <c r="J380" s="1"/>
      <c r="K380" s="1"/>
      <c r="L380" s="1"/>
      <c r="M380" s="1"/>
      <c r="N380" s="1"/>
      <c r="O380" s="1"/>
      <c r="P380" s="1"/>
      <c r="Q380" s="1"/>
    </row>
    <row r="381" spans="1:17" ht="16.5">
      <c r="A381" s="1"/>
      <c r="B381" s="1"/>
      <c r="C381" s="1"/>
      <c r="D381" s="1"/>
      <c r="E381" s="1"/>
      <c r="F381" s="1"/>
      <c r="G381" s="1"/>
      <c r="H381" s="1"/>
      <c r="I381" s="1"/>
      <c r="J381" s="1"/>
      <c r="K381" s="1"/>
      <c r="L381" s="1"/>
      <c r="M381" s="1"/>
      <c r="N381" s="1"/>
      <c r="O381" s="1"/>
      <c r="P381" s="1"/>
      <c r="Q381" s="1"/>
    </row>
    <row r="382" spans="1:17" ht="16.5">
      <c r="A382" s="1"/>
      <c r="B382" s="1"/>
      <c r="C382" s="1"/>
      <c r="D382" s="1"/>
      <c r="E382" s="1"/>
      <c r="F382" s="1"/>
      <c r="G382" s="1"/>
      <c r="H382" s="1"/>
      <c r="I382" s="1"/>
      <c r="J382" s="1"/>
      <c r="K382" s="1"/>
      <c r="L382" s="1"/>
      <c r="M382" s="1"/>
      <c r="N382" s="1"/>
      <c r="O382" s="1"/>
      <c r="P382" s="1"/>
      <c r="Q382" s="1"/>
    </row>
    <row r="383" spans="1:17" ht="16.5">
      <c r="A383" s="1"/>
      <c r="B383" s="1"/>
      <c r="C383" s="1"/>
      <c r="D383" s="1"/>
      <c r="E383" s="1"/>
      <c r="F383" s="1"/>
      <c r="G383" s="1"/>
      <c r="H383" s="1"/>
      <c r="I383" s="1"/>
      <c r="J383" s="1"/>
      <c r="K383" s="1"/>
      <c r="L383" s="1"/>
      <c r="M383" s="1"/>
      <c r="N383" s="1"/>
      <c r="O383" s="1"/>
      <c r="P383" s="1"/>
      <c r="Q383" s="1"/>
    </row>
    <row r="384" spans="1:17" ht="16.5">
      <c r="A384" s="1"/>
      <c r="B384" s="1"/>
      <c r="C384" s="1"/>
      <c r="D384" s="1"/>
      <c r="E384" s="1"/>
      <c r="F384" s="1"/>
      <c r="G384" s="1"/>
      <c r="H384" s="1"/>
      <c r="I384" s="1"/>
      <c r="J384" s="1"/>
      <c r="K384" s="1"/>
      <c r="L384" s="1"/>
      <c r="M384" s="1"/>
      <c r="N384" s="1"/>
      <c r="O384" s="1"/>
      <c r="P384" s="1"/>
      <c r="Q384" s="1"/>
    </row>
    <row r="385" spans="1:17" ht="16.5">
      <c r="A385" s="1"/>
      <c r="B385" s="1"/>
      <c r="C385" s="1"/>
      <c r="D385" s="1"/>
      <c r="E385" s="1"/>
      <c r="F385" s="1"/>
      <c r="G385" s="1"/>
      <c r="H385" s="1"/>
      <c r="I385" s="1"/>
      <c r="J385" s="1"/>
      <c r="K385" s="1"/>
      <c r="L385" s="1"/>
      <c r="M385" s="1"/>
      <c r="N385" s="1"/>
      <c r="O385" s="1"/>
      <c r="P385" s="1"/>
      <c r="Q385" s="1"/>
    </row>
    <row r="386" spans="1:17" ht="16.5">
      <c r="A386" s="1"/>
      <c r="B386" s="1"/>
      <c r="C386" s="1"/>
      <c r="D386" s="1"/>
      <c r="E386" s="1"/>
      <c r="F386" s="1"/>
      <c r="G386" s="1"/>
      <c r="H386" s="1"/>
      <c r="I386" s="1"/>
      <c r="J386" s="1"/>
      <c r="K386" s="1"/>
      <c r="L386" s="1"/>
      <c r="M386" s="1"/>
      <c r="N386" s="1"/>
      <c r="O386" s="1"/>
      <c r="P386" s="1"/>
      <c r="Q386" s="1"/>
    </row>
    <row r="387" spans="1:17" ht="16.5">
      <c r="A387" s="1"/>
      <c r="B387" s="1"/>
      <c r="C387" s="1"/>
      <c r="D387" s="1"/>
      <c r="E387" s="1"/>
      <c r="F387" s="1"/>
      <c r="G387" s="1"/>
      <c r="H387" s="1"/>
      <c r="I387" s="1"/>
      <c r="J387" s="1"/>
      <c r="K387" s="1"/>
      <c r="L387" s="1"/>
      <c r="M387" s="1"/>
      <c r="N387" s="1"/>
      <c r="O387" s="1"/>
      <c r="P387" s="1"/>
      <c r="Q387" s="1"/>
    </row>
    <row r="388" spans="1:17" ht="16.5">
      <c r="A388" s="1"/>
      <c r="B388" s="1"/>
      <c r="C388" s="1"/>
      <c r="D388" s="1"/>
      <c r="E388" s="1"/>
      <c r="F388" s="1"/>
      <c r="G388" s="1"/>
      <c r="H388" s="1"/>
      <c r="I388" s="1"/>
      <c r="J388" s="1"/>
      <c r="K388" s="1"/>
      <c r="L388" s="1"/>
      <c r="M388" s="1"/>
      <c r="N388" s="1"/>
      <c r="O388" s="1"/>
      <c r="P388" s="1"/>
      <c r="Q388" s="1"/>
    </row>
    <row r="389" spans="1:17" ht="16.5">
      <c r="A389" s="1"/>
      <c r="B389" s="1"/>
      <c r="C389" s="1"/>
      <c r="D389" s="1"/>
      <c r="E389" s="1"/>
      <c r="F389" s="1"/>
      <c r="G389" s="1"/>
      <c r="H389" s="1"/>
      <c r="I389" s="1"/>
      <c r="J389" s="1"/>
      <c r="K389" s="1"/>
      <c r="L389" s="1"/>
      <c r="M389" s="1"/>
      <c r="N389" s="1"/>
      <c r="O389" s="1"/>
      <c r="P389" s="1"/>
      <c r="Q389" s="1"/>
    </row>
    <row r="390" spans="1:17" ht="16.5">
      <c r="A390" s="1"/>
      <c r="B390" s="1"/>
      <c r="C390" s="1"/>
      <c r="D390" s="1"/>
      <c r="E390" s="1"/>
      <c r="F390" s="1"/>
      <c r="G390" s="1"/>
      <c r="H390" s="1"/>
      <c r="I390" s="1"/>
      <c r="J390" s="1"/>
      <c r="K390" s="1"/>
      <c r="L390" s="1"/>
      <c r="M390" s="1"/>
      <c r="N390" s="1"/>
      <c r="O390" s="1"/>
      <c r="P390" s="1"/>
      <c r="Q390" s="1"/>
    </row>
    <row r="391" spans="1:17" ht="16.5">
      <c r="A391" s="1"/>
      <c r="B391" s="1"/>
      <c r="C391" s="1"/>
      <c r="D391" s="1"/>
      <c r="E391" s="1"/>
      <c r="F391" s="1"/>
      <c r="G391" s="1"/>
      <c r="H391" s="1"/>
      <c r="I391" s="1"/>
      <c r="J391" s="1"/>
      <c r="K391" s="1"/>
      <c r="L391" s="1"/>
      <c r="M391" s="1"/>
      <c r="N391" s="1"/>
      <c r="O391" s="1"/>
      <c r="P391" s="1"/>
      <c r="Q391" s="1"/>
    </row>
    <row r="392" spans="1:17" ht="16.5">
      <c r="A392" s="1"/>
      <c r="B392" s="1"/>
      <c r="C392" s="1"/>
      <c r="D392" s="1"/>
      <c r="E392" s="1"/>
      <c r="F392" s="1"/>
      <c r="G392" s="1"/>
      <c r="H392" s="1"/>
      <c r="I392" s="1"/>
      <c r="J392" s="1"/>
      <c r="K392" s="1"/>
      <c r="L392" s="1"/>
      <c r="M392" s="1"/>
      <c r="N392" s="1"/>
      <c r="O392" s="1"/>
      <c r="P392" s="1"/>
      <c r="Q392" s="1"/>
    </row>
    <row r="393" spans="1:17" ht="16.5">
      <c r="A393" s="1"/>
      <c r="B393" s="1"/>
      <c r="C393" s="1"/>
      <c r="D393" s="1"/>
      <c r="E393" s="1"/>
      <c r="F393" s="1"/>
      <c r="G393" s="1"/>
      <c r="H393" s="1"/>
      <c r="I393" s="1"/>
      <c r="J393" s="1"/>
      <c r="K393" s="1"/>
      <c r="L393" s="1"/>
      <c r="M393" s="1"/>
      <c r="N393" s="1"/>
      <c r="O393" s="1"/>
      <c r="P393" s="1"/>
      <c r="Q393" s="1"/>
    </row>
    <row r="394" spans="1:17" ht="16.5">
      <c r="A394" s="1"/>
      <c r="B394" s="1"/>
      <c r="C394" s="1"/>
      <c r="D394" s="1"/>
      <c r="E394" s="1"/>
      <c r="F394" s="1"/>
      <c r="G394" s="1"/>
      <c r="H394" s="1"/>
      <c r="I394" s="1"/>
      <c r="J394" s="1"/>
      <c r="K394" s="1"/>
      <c r="L394" s="1"/>
      <c r="M394" s="1"/>
      <c r="N394" s="1"/>
      <c r="O394" s="1"/>
      <c r="P394" s="1"/>
      <c r="Q394" s="1"/>
    </row>
    <row r="395" spans="1:17" ht="16.5">
      <c r="A395" s="1"/>
      <c r="B395" s="1"/>
      <c r="C395" s="1"/>
      <c r="D395" s="1"/>
      <c r="E395" s="1"/>
      <c r="F395" s="1"/>
      <c r="G395" s="1"/>
      <c r="H395" s="1"/>
      <c r="I395" s="1"/>
      <c r="J395" s="1"/>
      <c r="K395" s="1"/>
      <c r="L395" s="1"/>
      <c r="M395" s="1"/>
      <c r="N395" s="1"/>
      <c r="O395" s="1"/>
      <c r="P395" s="1"/>
      <c r="Q395" s="1"/>
    </row>
    <row r="396" spans="1:17" ht="16.5">
      <c r="A396" s="1"/>
      <c r="B396" s="1"/>
      <c r="C396" s="1"/>
      <c r="D396" s="1"/>
      <c r="E396" s="1"/>
      <c r="F396" s="1"/>
      <c r="G396" s="1"/>
      <c r="H396" s="1"/>
      <c r="I396" s="1"/>
      <c r="J396" s="1"/>
      <c r="K396" s="1"/>
      <c r="L396" s="1"/>
      <c r="M396" s="1"/>
      <c r="N396" s="1"/>
      <c r="O396" s="1"/>
      <c r="P396" s="1"/>
      <c r="Q396" s="1"/>
    </row>
    <row r="397" spans="1:17" ht="16.5">
      <c r="A397" s="1"/>
      <c r="B397" s="1"/>
      <c r="C397" s="1"/>
      <c r="D397" s="1"/>
      <c r="E397" s="1"/>
      <c r="F397" s="1"/>
      <c r="G397" s="1"/>
      <c r="H397" s="1"/>
      <c r="I397" s="1"/>
      <c r="J397" s="1"/>
      <c r="K397" s="1"/>
      <c r="L397" s="1"/>
      <c r="M397" s="1"/>
      <c r="N397" s="1"/>
      <c r="O397" s="1"/>
      <c r="P397" s="1"/>
      <c r="Q397" s="1"/>
    </row>
    <row r="398" spans="1:17" ht="16.5">
      <c r="A398" s="1"/>
      <c r="B398" s="1"/>
      <c r="C398" s="1"/>
      <c r="D398" s="1"/>
      <c r="E398" s="1"/>
      <c r="F398" s="1"/>
      <c r="G398" s="1"/>
      <c r="H398" s="1"/>
      <c r="I398" s="1"/>
      <c r="J398" s="1"/>
      <c r="K398" s="1"/>
      <c r="L398" s="1"/>
      <c r="M398" s="1"/>
      <c r="N398" s="1"/>
      <c r="O398" s="1"/>
      <c r="P398" s="1"/>
      <c r="Q398" s="1"/>
    </row>
    <row r="399" spans="1:17" ht="16.5">
      <c r="A399" s="1"/>
      <c r="B399" s="1"/>
      <c r="C399" s="1"/>
      <c r="D399" s="1"/>
      <c r="E399" s="1"/>
      <c r="F399" s="1"/>
      <c r="G399" s="1"/>
      <c r="H399" s="1"/>
      <c r="I399" s="1"/>
      <c r="J399" s="1"/>
      <c r="K399" s="1"/>
      <c r="L399" s="1"/>
      <c r="M399" s="1"/>
      <c r="N399" s="1"/>
      <c r="O399" s="1"/>
      <c r="P399" s="1"/>
      <c r="Q399" s="1"/>
    </row>
    <row r="400" spans="1:17" ht="16.5">
      <c r="A400" s="1"/>
      <c r="B400" s="1"/>
      <c r="C400" s="1"/>
      <c r="D400" s="1"/>
      <c r="E400" s="1"/>
      <c r="F400" s="1"/>
      <c r="G400" s="1"/>
      <c r="H400" s="1"/>
      <c r="I400" s="1"/>
      <c r="J400" s="1"/>
      <c r="K400" s="1"/>
      <c r="L400" s="1"/>
      <c r="M400" s="1"/>
      <c r="N400" s="1"/>
      <c r="O400" s="1"/>
      <c r="P400" s="1"/>
      <c r="Q400" s="1"/>
    </row>
    <row r="401" spans="1:17" ht="16.5">
      <c r="A401" s="1"/>
      <c r="B401" s="1"/>
      <c r="C401" s="1"/>
      <c r="D401" s="1"/>
      <c r="E401" s="1"/>
      <c r="F401" s="1"/>
      <c r="G401" s="1"/>
      <c r="H401" s="1"/>
      <c r="I401" s="1"/>
      <c r="J401" s="1"/>
      <c r="K401" s="1"/>
      <c r="L401" s="1"/>
      <c r="M401" s="1"/>
      <c r="N401" s="1"/>
      <c r="O401" s="1"/>
      <c r="P401" s="1"/>
      <c r="Q401" s="1"/>
    </row>
    <row r="402" spans="1:17" ht="16.5">
      <c r="A402" s="1"/>
      <c r="B402" s="1"/>
      <c r="C402" s="1"/>
      <c r="D402" s="1"/>
      <c r="E402" s="1"/>
      <c r="F402" s="1"/>
      <c r="G402" s="1"/>
      <c r="H402" s="1"/>
      <c r="I402" s="1"/>
      <c r="J402" s="1"/>
      <c r="K402" s="1"/>
      <c r="L402" s="1"/>
      <c r="M402" s="1"/>
      <c r="N402" s="1"/>
      <c r="O402" s="1"/>
      <c r="P402" s="1"/>
      <c r="Q402" s="1"/>
    </row>
    <row r="403" spans="1:17" ht="16.5">
      <c r="A403" s="1"/>
      <c r="B403" s="1"/>
      <c r="C403" s="1"/>
      <c r="D403" s="1"/>
      <c r="E403" s="1"/>
      <c r="F403" s="1"/>
      <c r="G403" s="1"/>
      <c r="H403" s="1"/>
      <c r="I403" s="1"/>
      <c r="J403" s="1"/>
      <c r="K403" s="1"/>
      <c r="L403" s="1"/>
      <c r="M403" s="1"/>
      <c r="N403" s="1"/>
      <c r="O403" s="1"/>
      <c r="P403" s="1"/>
      <c r="Q403" s="1"/>
    </row>
    <row r="404" spans="1:17" ht="16.5">
      <c r="A404" s="1"/>
      <c r="B404" s="1"/>
      <c r="C404" s="1"/>
      <c r="D404" s="1"/>
      <c r="E404" s="1"/>
      <c r="F404" s="1"/>
      <c r="G404" s="1"/>
      <c r="H404" s="1"/>
      <c r="I404" s="1"/>
      <c r="J404" s="1"/>
      <c r="K404" s="1"/>
      <c r="L404" s="1"/>
      <c r="M404" s="1"/>
      <c r="N404" s="1"/>
      <c r="O404" s="1"/>
      <c r="P404" s="1"/>
      <c r="Q404" s="1"/>
    </row>
    <row r="405" spans="1:17" ht="16.5">
      <c r="A405" s="1"/>
      <c r="B405" s="1"/>
      <c r="C405" s="1"/>
      <c r="D405" s="1"/>
      <c r="E405" s="1"/>
      <c r="F405" s="1"/>
      <c r="G405" s="1"/>
      <c r="H405" s="1"/>
      <c r="I405" s="1"/>
      <c r="J405" s="1"/>
      <c r="K405" s="1"/>
      <c r="L405" s="1"/>
      <c r="M405" s="1"/>
      <c r="N405" s="1"/>
      <c r="O405" s="1"/>
      <c r="P405" s="1"/>
      <c r="Q405" s="1"/>
    </row>
    <row r="406" spans="1:17" ht="16.5">
      <c r="A406" s="1"/>
      <c r="B406" s="1"/>
      <c r="C406" s="1"/>
      <c r="D406" s="1"/>
      <c r="E406" s="1"/>
      <c r="F406" s="1"/>
      <c r="G406" s="1"/>
      <c r="H406" s="1"/>
      <c r="I406" s="1"/>
      <c r="J406" s="1"/>
      <c r="K406" s="1"/>
      <c r="L406" s="1"/>
      <c r="M406" s="1"/>
      <c r="N406" s="1"/>
      <c r="O406" s="1"/>
      <c r="P406" s="1"/>
      <c r="Q406" s="1"/>
    </row>
    <row r="407" spans="1:17" ht="16.5">
      <c r="A407" s="1"/>
      <c r="B407" s="1"/>
      <c r="C407" s="1"/>
      <c r="D407" s="1"/>
      <c r="E407" s="1"/>
      <c r="F407" s="1"/>
      <c r="G407" s="1"/>
      <c r="H407" s="1"/>
      <c r="I407" s="1"/>
      <c r="J407" s="1"/>
      <c r="K407" s="1"/>
      <c r="L407" s="1"/>
      <c r="M407" s="1"/>
      <c r="N407" s="1"/>
      <c r="O407" s="1"/>
      <c r="P407" s="1"/>
      <c r="Q407" s="1"/>
    </row>
    <row r="408" spans="1:17" ht="16.5">
      <c r="A408" s="1"/>
      <c r="B408" s="1"/>
      <c r="C408" s="1"/>
      <c r="D408" s="1"/>
      <c r="E408" s="1"/>
      <c r="F408" s="1"/>
      <c r="G408" s="1"/>
      <c r="H408" s="1"/>
      <c r="I408" s="1"/>
      <c r="J408" s="1"/>
      <c r="K408" s="1"/>
      <c r="L408" s="1"/>
      <c r="M408" s="1"/>
      <c r="N408" s="1"/>
      <c r="O408" s="1"/>
      <c r="P408" s="1"/>
      <c r="Q408" s="1"/>
    </row>
    <row r="409" spans="1:17" ht="16.5">
      <c r="A409" s="1"/>
      <c r="B409" s="1"/>
      <c r="C409" s="1"/>
      <c r="D409" s="1"/>
      <c r="E409" s="1"/>
      <c r="F409" s="1"/>
      <c r="G409" s="1"/>
      <c r="H409" s="1"/>
      <c r="I409" s="1"/>
      <c r="J409" s="1"/>
      <c r="K409" s="1"/>
      <c r="L409" s="1"/>
      <c r="M409" s="1"/>
      <c r="N409" s="1"/>
      <c r="O409" s="1"/>
      <c r="P409" s="1"/>
      <c r="Q409" s="1"/>
    </row>
    <row r="410" spans="1:17" ht="16.5">
      <c r="A410" s="1"/>
      <c r="B410" s="1"/>
      <c r="C410" s="1"/>
      <c r="D410" s="1"/>
      <c r="E410" s="1"/>
      <c r="F410" s="1"/>
      <c r="G410" s="1"/>
      <c r="H410" s="1"/>
      <c r="I410" s="1"/>
      <c r="J410" s="1"/>
      <c r="K410" s="1"/>
      <c r="L410" s="1"/>
      <c r="M410" s="1"/>
      <c r="N410" s="1"/>
      <c r="O410" s="1"/>
      <c r="P410" s="1"/>
      <c r="Q410" s="1"/>
    </row>
    <row r="411" spans="1:17" ht="16.5">
      <c r="A411" s="1"/>
      <c r="B411" s="1"/>
      <c r="C411" s="1"/>
      <c r="D411" s="1"/>
      <c r="E411" s="1"/>
      <c r="F411" s="1"/>
      <c r="G411" s="1"/>
      <c r="H411" s="1"/>
      <c r="I411" s="1"/>
      <c r="J411" s="1"/>
      <c r="K411" s="1"/>
      <c r="L411" s="1"/>
      <c r="M411" s="1"/>
      <c r="N411" s="1"/>
      <c r="O411" s="1"/>
      <c r="P411" s="1"/>
      <c r="Q411" s="1"/>
    </row>
    <row r="412" spans="1:17" ht="16.5">
      <c r="A412" s="1"/>
      <c r="B412" s="1"/>
      <c r="C412" s="1"/>
      <c r="D412" s="1"/>
      <c r="E412" s="1"/>
      <c r="F412" s="1"/>
      <c r="G412" s="1"/>
      <c r="H412" s="1"/>
      <c r="I412" s="1"/>
      <c r="J412" s="1"/>
      <c r="K412" s="1"/>
      <c r="L412" s="1"/>
      <c r="M412" s="1"/>
      <c r="N412" s="1"/>
      <c r="O412" s="1"/>
      <c r="P412" s="1"/>
      <c r="Q412" s="1"/>
    </row>
    <row r="413" spans="1:17" ht="16.5">
      <c r="A413" s="1"/>
      <c r="B413" s="1"/>
      <c r="C413" s="1"/>
      <c r="D413" s="1"/>
      <c r="E413" s="1"/>
      <c r="F413" s="1"/>
      <c r="G413" s="1"/>
      <c r="H413" s="1"/>
      <c r="I413" s="1"/>
      <c r="J413" s="1"/>
      <c r="K413" s="1"/>
      <c r="L413" s="1"/>
      <c r="M413" s="1"/>
      <c r="N413" s="1"/>
      <c r="O413" s="1"/>
      <c r="P413" s="1"/>
      <c r="Q413" s="1"/>
    </row>
    <row r="414" spans="1:17" ht="16.5">
      <c r="A414" s="1"/>
      <c r="B414" s="1"/>
      <c r="C414" s="1"/>
      <c r="D414" s="1"/>
      <c r="E414" s="1"/>
      <c r="F414" s="1"/>
      <c r="G414" s="1"/>
      <c r="H414" s="1"/>
      <c r="I414" s="1"/>
      <c r="J414" s="1"/>
      <c r="K414" s="1"/>
      <c r="L414" s="1"/>
      <c r="M414" s="1"/>
      <c r="N414" s="1"/>
      <c r="O414" s="1"/>
      <c r="P414" s="1"/>
      <c r="Q414" s="1"/>
    </row>
    <row r="415" spans="1:17" ht="16.5">
      <c r="A415" s="1"/>
      <c r="B415" s="1"/>
      <c r="C415" s="1"/>
      <c r="D415" s="1"/>
      <c r="E415" s="1"/>
      <c r="F415" s="1"/>
      <c r="G415" s="1"/>
      <c r="H415" s="1"/>
      <c r="I415" s="1"/>
      <c r="J415" s="1"/>
      <c r="K415" s="1"/>
      <c r="L415" s="1"/>
      <c r="M415" s="1"/>
      <c r="N415" s="1"/>
      <c r="O415" s="1"/>
      <c r="P415" s="1"/>
      <c r="Q415" s="1"/>
    </row>
    <row r="416" spans="1:17" ht="16.5">
      <c r="A416" s="1"/>
      <c r="B416" s="1"/>
      <c r="C416" s="1"/>
      <c r="D416" s="1"/>
      <c r="E416" s="1"/>
      <c r="F416" s="1"/>
      <c r="G416" s="1"/>
      <c r="H416" s="1"/>
      <c r="I416" s="1"/>
      <c r="J416" s="1"/>
      <c r="K416" s="1"/>
      <c r="L416" s="1"/>
      <c r="M416" s="1"/>
      <c r="N416" s="1"/>
      <c r="O416" s="1"/>
      <c r="P416" s="1"/>
      <c r="Q416" s="1"/>
    </row>
    <row r="417" spans="1:17" ht="16.5">
      <c r="A417" s="1"/>
      <c r="B417" s="1"/>
      <c r="C417" s="1"/>
      <c r="D417" s="1"/>
      <c r="E417" s="1"/>
      <c r="F417" s="1"/>
      <c r="G417" s="1"/>
      <c r="H417" s="1"/>
      <c r="I417" s="1"/>
      <c r="J417" s="1"/>
      <c r="K417" s="1"/>
      <c r="L417" s="1"/>
      <c r="M417" s="1"/>
      <c r="N417" s="1"/>
      <c r="O417" s="1"/>
      <c r="P417" s="1"/>
      <c r="Q417" s="1"/>
    </row>
    <row r="418" spans="1:17" ht="16.5">
      <c r="A418" s="1"/>
      <c r="B418" s="1"/>
      <c r="C418" s="1"/>
      <c r="D418" s="1"/>
      <c r="E418" s="1"/>
      <c r="F418" s="1"/>
      <c r="G418" s="1"/>
      <c r="H418" s="1"/>
      <c r="I418" s="1"/>
      <c r="J418" s="1"/>
      <c r="K418" s="1"/>
      <c r="L418" s="1"/>
      <c r="M418" s="1"/>
      <c r="N418" s="1"/>
      <c r="O418" s="1"/>
      <c r="P418" s="1"/>
      <c r="Q418" s="1"/>
    </row>
    <row r="419" spans="1:17" ht="16.5">
      <c r="A419" s="1"/>
      <c r="B419" s="1"/>
      <c r="C419" s="1"/>
      <c r="D419" s="1"/>
      <c r="E419" s="1"/>
      <c r="F419" s="1"/>
      <c r="G419" s="1"/>
      <c r="H419" s="1"/>
      <c r="I419" s="1"/>
      <c r="J419" s="1"/>
      <c r="K419" s="1"/>
      <c r="L419" s="1"/>
      <c r="M419" s="1"/>
      <c r="N419" s="1"/>
      <c r="O419" s="1"/>
      <c r="P419" s="1"/>
      <c r="Q419" s="1"/>
    </row>
    <row r="420" spans="1:17" ht="16.5">
      <c r="A420" s="1"/>
      <c r="B420" s="1"/>
      <c r="C420" s="1"/>
      <c r="D420" s="1"/>
      <c r="E420" s="1"/>
      <c r="F420" s="1"/>
      <c r="G420" s="1"/>
      <c r="H420" s="1"/>
      <c r="I420" s="1"/>
      <c r="J420" s="1"/>
      <c r="K420" s="1"/>
      <c r="L420" s="1"/>
      <c r="M420" s="1"/>
      <c r="N420" s="1"/>
      <c r="O420" s="1"/>
      <c r="P420" s="1"/>
      <c r="Q420" s="1"/>
    </row>
    <row r="421" spans="1:17" ht="16.5">
      <c r="A421" s="1"/>
      <c r="B421" s="1"/>
      <c r="C421" s="1"/>
      <c r="D421" s="1"/>
      <c r="E421" s="1"/>
      <c r="F421" s="1"/>
      <c r="G421" s="1"/>
      <c r="H421" s="1"/>
      <c r="I421" s="1"/>
      <c r="J421" s="1"/>
      <c r="K421" s="1"/>
      <c r="L421" s="1"/>
      <c r="M421" s="1"/>
      <c r="N421" s="1"/>
      <c r="O421" s="1"/>
      <c r="P421" s="1"/>
      <c r="Q421" s="1"/>
    </row>
    <row r="422" spans="1:17" ht="16.5">
      <c r="A422" s="1"/>
      <c r="B422" s="1"/>
      <c r="C422" s="1"/>
      <c r="D422" s="1"/>
      <c r="E422" s="1"/>
      <c r="F422" s="1"/>
      <c r="G422" s="1"/>
      <c r="H422" s="1"/>
      <c r="I422" s="1"/>
      <c r="J422" s="1"/>
      <c r="K422" s="1"/>
      <c r="L422" s="1"/>
      <c r="M422" s="1"/>
      <c r="N422" s="1"/>
      <c r="O422" s="1"/>
      <c r="P422" s="1"/>
      <c r="Q422" s="1"/>
    </row>
    <row r="423" spans="1:17" ht="16.5">
      <c r="A423" s="1"/>
      <c r="B423" s="1"/>
      <c r="C423" s="1"/>
      <c r="D423" s="1"/>
      <c r="E423" s="1"/>
      <c r="F423" s="1"/>
      <c r="G423" s="1"/>
      <c r="H423" s="1"/>
      <c r="I423" s="1"/>
      <c r="J423" s="1"/>
      <c r="K423" s="1"/>
      <c r="L423" s="1"/>
      <c r="M423" s="1"/>
      <c r="N423" s="1"/>
      <c r="O423" s="1"/>
      <c r="P423" s="1"/>
      <c r="Q423" s="1"/>
    </row>
    <row r="424" spans="1:17" ht="16.5">
      <c r="A424" s="1"/>
      <c r="B424" s="1"/>
      <c r="C424" s="1"/>
      <c r="D424" s="1"/>
      <c r="E424" s="1"/>
      <c r="F424" s="1"/>
      <c r="G424" s="1"/>
      <c r="H424" s="1"/>
      <c r="I424" s="1"/>
      <c r="J424" s="1"/>
      <c r="K424" s="1"/>
      <c r="L424" s="1"/>
      <c r="M424" s="1"/>
      <c r="N424" s="1"/>
      <c r="O424" s="1"/>
      <c r="P424" s="1"/>
      <c r="Q424" s="1"/>
    </row>
    <row r="425" spans="1:17" ht="16.5">
      <c r="A425" s="1"/>
      <c r="B425" s="1"/>
      <c r="C425" s="1"/>
      <c r="D425" s="1"/>
      <c r="E425" s="1"/>
      <c r="F425" s="1"/>
      <c r="G425" s="1"/>
      <c r="H425" s="1"/>
      <c r="I425" s="1"/>
      <c r="J425" s="1"/>
      <c r="K425" s="1"/>
      <c r="L425" s="1"/>
      <c r="M425" s="1"/>
      <c r="N425" s="1"/>
      <c r="O425" s="1"/>
      <c r="P425" s="1"/>
      <c r="Q425" s="1"/>
    </row>
    <row r="426" spans="1:17" ht="16.5">
      <c r="A426" s="1"/>
      <c r="B426" s="1"/>
      <c r="C426" s="1"/>
      <c r="D426" s="1"/>
      <c r="E426" s="1"/>
      <c r="F426" s="1"/>
      <c r="G426" s="1"/>
      <c r="H426" s="1"/>
      <c r="I426" s="1"/>
      <c r="J426" s="1"/>
      <c r="K426" s="1"/>
      <c r="L426" s="1"/>
      <c r="M426" s="1"/>
      <c r="N426" s="1"/>
      <c r="O426" s="1"/>
      <c r="P426" s="1"/>
      <c r="Q426" s="1"/>
    </row>
    <row r="427" spans="1:17" ht="16.5">
      <c r="A427" s="1"/>
      <c r="B427" s="1"/>
      <c r="C427" s="1"/>
      <c r="D427" s="1"/>
      <c r="E427" s="1"/>
      <c r="F427" s="1"/>
      <c r="G427" s="1"/>
      <c r="H427" s="1"/>
      <c r="I427" s="1"/>
      <c r="J427" s="1"/>
      <c r="K427" s="1"/>
      <c r="L427" s="1"/>
      <c r="M427" s="1"/>
      <c r="N427" s="1"/>
      <c r="O427" s="1"/>
      <c r="P427" s="1"/>
      <c r="Q427" s="1"/>
    </row>
    <row r="428" spans="1:17" ht="16.5">
      <c r="A428" s="1"/>
      <c r="B428" s="1"/>
      <c r="C428" s="1"/>
      <c r="D428" s="1"/>
      <c r="E428" s="1"/>
      <c r="F428" s="1"/>
      <c r="G428" s="1"/>
      <c r="H428" s="1"/>
      <c r="I428" s="1"/>
      <c r="J428" s="1"/>
      <c r="K428" s="1"/>
      <c r="L428" s="1"/>
      <c r="M428" s="1"/>
      <c r="N428" s="1"/>
      <c r="O428" s="1"/>
      <c r="P428" s="1"/>
      <c r="Q428" s="1"/>
    </row>
    <row r="429" spans="1:17" ht="16.5">
      <c r="A429" s="1"/>
      <c r="B429" s="1"/>
      <c r="C429" s="1"/>
      <c r="D429" s="1"/>
      <c r="E429" s="1"/>
      <c r="F429" s="1"/>
      <c r="G429" s="1"/>
      <c r="H429" s="1"/>
      <c r="I429" s="1"/>
      <c r="J429" s="1"/>
      <c r="K429" s="1"/>
      <c r="L429" s="1"/>
      <c r="M429" s="1"/>
      <c r="N429" s="1"/>
      <c r="O429" s="1"/>
      <c r="P429" s="1"/>
      <c r="Q429" s="1"/>
    </row>
    <row r="430" spans="1:17" ht="16.5">
      <c r="A430" s="1"/>
      <c r="B430" s="1"/>
      <c r="C430" s="1"/>
      <c r="D430" s="1"/>
      <c r="E430" s="1"/>
      <c r="F430" s="1"/>
      <c r="G430" s="1"/>
      <c r="H430" s="1"/>
      <c r="I430" s="1"/>
      <c r="J430" s="1"/>
      <c r="K430" s="1"/>
      <c r="L430" s="1"/>
      <c r="M430" s="1"/>
      <c r="N430" s="1"/>
      <c r="O430" s="1"/>
      <c r="P430" s="1"/>
      <c r="Q430" s="1"/>
    </row>
    <row r="431" spans="1:17" ht="16.5">
      <c r="A431" s="1"/>
      <c r="B431" s="1"/>
      <c r="C431" s="1"/>
      <c r="D431" s="1"/>
      <c r="E431" s="1"/>
      <c r="F431" s="1"/>
      <c r="G431" s="1"/>
      <c r="H431" s="1"/>
      <c r="I431" s="1"/>
      <c r="J431" s="1"/>
      <c r="K431" s="1"/>
      <c r="L431" s="1"/>
      <c r="M431" s="1"/>
      <c r="N431" s="1"/>
      <c r="O431" s="1"/>
      <c r="P431" s="1"/>
      <c r="Q431" s="1"/>
    </row>
    <row r="432" spans="1:17" ht="16.5">
      <c r="A432" s="1"/>
      <c r="B432" s="1"/>
      <c r="C432" s="1"/>
      <c r="D432" s="1"/>
      <c r="E432" s="1"/>
      <c r="F432" s="1"/>
      <c r="G432" s="1"/>
      <c r="H432" s="1"/>
      <c r="I432" s="1"/>
      <c r="J432" s="1"/>
      <c r="K432" s="1"/>
      <c r="L432" s="1"/>
      <c r="M432" s="1"/>
      <c r="N432" s="1"/>
      <c r="O432" s="1"/>
      <c r="P432" s="1"/>
      <c r="Q432" s="1"/>
    </row>
    <row r="433" spans="1:17" ht="16.5">
      <c r="A433" s="1"/>
      <c r="B433" s="1"/>
      <c r="C433" s="1"/>
      <c r="D433" s="1"/>
      <c r="E433" s="1"/>
      <c r="F433" s="1"/>
      <c r="G433" s="1"/>
      <c r="H433" s="1"/>
      <c r="I433" s="1"/>
      <c r="J433" s="1"/>
      <c r="K433" s="1"/>
      <c r="L433" s="1"/>
      <c r="M433" s="1"/>
      <c r="N433" s="1"/>
      <c r="O433" s="1"/>
      <c r="P433" s="1"/>
      <c r="Q433" s="1"/>
    </row>
    <row r="434" spans="1:17" ht="16.5">
      <c r="A434" s="1"/>
      <c r="B434" s="1"/>
      <c r="C434" s="1"/>
      <c r="D434" s="1"/>
      <c r="E434" s="1"/>
      <c r="F434" s="1"/>
      <c r="G434" s="1"/>
      <c r="H434" s="1"/>
      <c r="I434" s="1"/>
      <c r="J434" s="1"/>
      <c r="K434" s="1"/>
      <c r="L434" s="1"/>
      <c r="M434" s="1"/>
      <c r="N434" s="1"/>
      <c r="O434" s="1"/>
      <c r="P434" s="1"/>
      <c r="Q434" s="1"/>
    </row>
    <row r="435" spans="1:17" ht="16.5">
      <c r="A435" s="1"/>
      <c r="B435" s="1"/>
      <c r="C435" s="1"/>
      <c r="D435" s="1"/>
      <c r="E435" s="1"/>
      <c r="F435" s="1"/>
      <c r="G435" s="1"/>
      <c r="H435" s="1"/>
      <c r="I435" s="1"/>
      <c r="J435" s="1"/>
      <c r="K435" s="1"/>
      <c r="L435" s="1"/>
      <c r="M435" s="1"/>
      <c r="N435" s="1"/>
      <c r="O435" s="1"/>
      <c r="P435" s="1"/>
      <c r="Q435" s="1"/>
    </row>
    <row r="436" spans="1:17" ht="16.5">
      <c r="A436" s="1"/>
      <c r="B436" s="1"/>
      <c r="C436" s="1"/>
      <c r="D436" s="1"/>
      <c r="E436" s="1"/>
      <c r="F436" s="1"/>
      <c r="G436" s="1"/>
      <c r="H436" s="1"/>
      <c r="I436" s="1"/>
      <c r="J436" s="1"/>
      <c r="K436" s="1"/>
      <c r="L436" s="1"/>
      <c r="M436" s="1"/>
      <c r="N436" s="1"/>
      <c r="O436" s="1"/>
      <c r="P436" s="1"/>
      <c r="Q436" s="1"/>
    </row>
    <row r="437" spans="1:17" ht="16.5">
      <c r="A437" s="1"/>
      <c r="B437" s="1"/>
      <c r="C437" s="1"/>
      <c r="D437" s="1"/>
      <c r="E437" s="1"/>
      <c r="F437" s="1"/>
      <c r="G437" s="1"/>
      <c r="H437" s="1"/>
      <c r="I437" s="1"/>
      <c r="J437" s="1"/>
      <c r="K437" s="1"/>
      <c r="L437" s="1"/>
      <c r="M437" s="1"/>
      <c r="N437" s="1"/>
      <c r="O437" s="1"/>
      <c r="P437" s="1"/>
      <c r="Q437" s="1"/>
    </row>
    <row r="438" spans="1:17" ht="16.5">
      <c r="A438" s="1"/>
      <c r="B438" s="1"/>
      <c r="C438" s="1"/>
      <c r="D438" s="1"/>
      <c r="E438" s="1"/>
      <c r="F438" s="1"/>
      <c r="G438" s="1"/>
      <c r="H438" s="1"/>
      <c r="I438" s="1"/>
      <c r="J438" s="1"/>
      <c r="K438" s="1"/>
      <c r="L438" s="1"/>
      <c r="M438" s="1"/>
      <c r="N438" s="1"/>
      <c r="O438" s="1"/>
      <c r="P438" s="1"/>
      <c r="Q438" s="1"/>
    </row>
    <row r="439" spans="1:17" ht="16.5">
      <c r="A439" s="1"/>
      <c r="B439" s="1"/>
      <c r="C439" s="1"/>
      <c r="D439" s="1"/>
      <c r="E439" s="1"/>
      <c r="F439" s="1"/>
      <c r="G439" s="1"/>
      <c r="H439" s="1"/>
      <c r="I439" s="1"/>
      <c r="J439" s="1"/>
      <c r="K439" s="1"/>
      <c r="L439" s="1"/>
      <c r="M439" s="1"/>
      <c r="N439" s="1"/>
      <c r="O439" s="1"/>
      <c r="P439" s="1"/>
      <c r="Q439" s="1"/>
    </row>
    <row r="440" spans="1:17" ht="16.5">
      <c r="A440" s="1"/>
      <c r="B440" s="1"/>
      <c r="C440" s="1"/>
      <c r="D440" s="1"/>
      <c r="E440" s="1"/>
      <c r="F440" s="1"/>
      <c r="G440" s="1"/>
      <c r="H440" s="1"/>
      <c r="I440" s="1"/>
      <c r="J440" s="1"/>
      <c r="K440" s="1"/>
      <c r="L440" s="1"/>
      <c r="M440" s="1"/>
      <c r="N440" s="1"/>
      <c r="O440" s="1"/>
      <c r="P440" s="1"/>
      <c r="Q440" s="1"/>
    </row>
    <row r="441" spans="1:17" ht="16.5">
      <c r="A441" s="1"/>
      <c r="B441" s="1"/>
      <c r="C441" s="1"/>
      <c r="D441" s="1"/>
      <c r="E441" s="1"/>
      <c r="F441" s="1"/>
      <c r="G441" s="1"/>
      <c r="H441" s="1"/>
      <c r="I441" s="1"/>
      <c r="J441" s="1"/>
      <c r="K441" s="1"/>
      <c r="L441" s="1"/>
      <c r="M441" s="1"/>
      <c r="N441" s="1"/>
      <c r="O441" s="1"/>
      <c r="P441" s="1"/>
      <c r="Q441" s="1"/>
    </row>
    <row r="442" spans="1:17" ht="16.5">
      <c r="A442" s="1"/>
      <c r="B442" s="1"/>
      <c r="C442" s="1"/>
      <c r="D442" s="1"/>
      <c r="E442" s="1"/>
      <c r="F442" s="1"/>
      <c r="G442" s="1"/>
      <c r="H442" s="1"/>
      <c r="I442" s="1"/>
      <c r="J442" s="1"/>
      <c r="K442" s="1"/>
      <c r="L442" s="1"/>
      <c r="M442" s="1"/>
      <c r="N442" s="1"/>
      <c r="O442" s="1"/>
      <c r="P442" s="1"/>
      <c r="Q442" s="1"/>
    </row>
    <row r="443" spans="1:17" ht="16.5">
      <c r="A443" s="1"/>
      <c r="B443" s="1"/>
      <c r="C443" s="1"/>
      <c r="D443" s="1"/>
      <c r="E443" s="1"/>
      <c r="F443" s="1"/>
      <c r="G443" s="1"/>
      <c r="H443" s="1"/>
      <c r="I443" s="1"/>
      <c r="J443" s="1"/>
      <c r="K443" s="1"/>
      <c r="L443" s="1"/>
      <c r="M443" s="1"/>
      <c r="N443" s="1"/>
      <c r="O443" s="1"/>
      <c r="P443" s="1"/>
      <c r="Q443" s="1"/>
    </row>
    <row r="444" spans="1:17" ht="16.5">
      <c r="A444" s="1"/>
      <c r="B444" s="1"/>
      <c r="C444" s="1"/>
      <c r="D444" s="1"/>
      <c r="E444" s="1"/>
      <c r="F444" s="1"/>
      <c r="G444" s="1"/>
      <c r="H444" s="1"/>
      <c r="I444" s="1"/>
      <c r="J444" s="1"/>
      <c r="K444" s="1"/>
      <c r="L444" s="1"/>
      <c r="M444" s="1"/>
      <c r="N444" s="1"/>
      <c r="O444" s="1"/>
      <c r="P444" s="1"/>
      <c r="Q444" s="1"/>
    </row>
    <row r="445" spans="1:17" ht="16.5">
      <c r="A445" s="1"/>
      <c r="B445" s="1"/>
      <c r="C445" s="1"/>
      <c r="D445" s="1"/>
      <c r="E445" s="1"/>
      <c r="F445" s="1"/>
      <c r="G445" s="1"/>
      <c r="H445" s="1"/>
      <c r="I445" s="1"/>
      <c r="J445" s="1"/>
      <c r="K445" s="1"/>
      <c r="L445" s="1"/>
      <c r="M445" s="1"/>
      <c r="N445" s="1"/>
      <c r="O445" s="1"/>
      <c r="P445" s="1"/>
      <c r="Q445" s="1"/>
    </row>
    <row r="446" spans="1:17" ht="16.5">
      <c r="A446" s="1"/>
      <c r="B446" s="1"/>
      <c r="C446" s="1"/>
      <c r="D446" s="1"/>
      <c r="E446" s="1"/>
      <c r="F446" s="1"/>
      <c r="G446" s="1"/>
      <c r="H446" s="1"/>
      <c r="I446" s="1"/>
      <c r="J446" s="1"/>
      <c r="K446" s="1"/>
      <c r="L446" s="1"/>
      <c r="M446" s="1"/>
      <c r="N446" s="1"/>
      <c r="O446" s="1"/>
      <c r="P446" s="1"/>
      <c r="Q446" s="1"/>
    </row>
    <row r="447" spans="1:17" ht="16.5">
      <c r="A447" s="1"/>
      <c r="B447" s="1"/>
      <c r="C447" s="1"/>
      <c r="D447" s="1"/>
      <c r="E447" s="1"/>
      <c r="F447" s="1"/>
      <c r="G447" s="1"/>
      <c r="H447" s="1"/>
      <c r="I447" s="1"/>
      <c r="J447" s="1"/>
      <c r="K447" s="1"/>
      <c r="L447" s="1"/>
      <c r="M447" s="1"/>
      <c r="N447" s="1"/>
      <c r="O447" s="1"/>
      <c r="P447" s="1"/>
      <c r="Q447" s="1"/>
    </row>
    <row r="448" spans="1:17" ht="16.5">
      <c r="A448" s="1"/>
      <c r="B448" s="1"/>
      <c r="C448" s="1"/>
      <c r="D448" s="1"/>
      <c r="E448" s="1"/>
      <c r="F448" s="1"/>
      <c r="G448" s="1"/>
      <c r="H448" s="1"/>
      <c r="I448" s="1"/>
      <c r="J448" s="1"/>
      <c r="K448" s="1"/>
      <c r="L448" s="1"/>
      <c r="M448" s="1"/>
      <c r="N448" s="1"/>
      <c r="O448" s="1"/>
      <c r="P448" s="1"/>
      <c r="Q448" s="1"/>
    </row>
  </sheetData>
  <mergeCells count="7">
    <mergeCell ref="C2:D2"/>
    <mergeCell ref="E2:F2"/>
    <mergeCell ref="A24:G24"/>
    <mergeCell ref="A25:G25"/>
    <mergeCell ref="A2:A3"/>
    <mergeCell ref="B2:B3"/>
    <mergeCell ref="G2:G3"/>
  </mergeCells>
  <pageMargins left="0.69930555555555596" right="0.69930555555555596" top="0.75" bottom="0.75" header="0.3" footer="0.3"/>
  <pageSetup paperSize="9" orientation="portrait"/>
  <ignoredErrors>
    <ignoredError sqref="D23:E23" 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S316"/>
  <sheetViews>
    <sheetView workbookViewId="0">
      <selection activeCell="G25" sqref="G25"/>
    </sheetView>
  </sheetViews>
  <sheetFormatPr defaultColWidth="9" defaultRowHeight="15"/>
  <cols>
    <col min="1" max="1" width="6.140625" customWidth="1"/>
    <col min="2" max="2" width="17.140625" customWidth="1"/>
    <col min="3" max="3" width="9.5703125" customWidth="1"/>
    <col min="4" max="4" width="8.42578125" customWidth="1"/>
    <col min="5" max="5" width="9.5703125" customWidth="1"/>
    <col min="6" max="6" width="6.28515625" customWidth="1"/>
    <col min="7" max="7" width="9.5703125" customWidth="1"/>
    <col min="8" max="8" width="6.42578125" customWidth="1"/>
    <col min="13" max="13" width="9.7109375"/>
    <col min="15" max="15" width="9.7109375"/>
    <col min="17" max="17" width="9.7109375"/>
  </cols>
  <sheetData>
    <row r="2" spans="1:19" ht="18" customHeight="1">
      <c r="A2" s="1252" t="s">
        <v>0</v>
      </c>
      <c r="B2" s="1252" t="s">
        <v>309</v>
      </c>
      <c r="C2" s="1303" t="s">
        <v>310</v>
      </c>
      <c r="D2" s="1305"/>
      <c r="E2" s="1303" t="s">
        <v>311</v>
      </c>
      <c r="F2" s="1305"/>
      <c r="G2" s="1303" t="s">
        <v>40</v>
      </c>
      <c r="H2" s="1305"/>
      <c r="L2" s="660"/>
      <c r="M2" s="660"/>
      <c r="N2" s="660"/>
      <c r="O2" s="660"/>
      <c r="P2" s="660"/>
      <c r="Q2" s="660"/>
      <c r="R2" s="660"/>
    </row>
    <row r="3" spans="1:19">
      <c r="A3" s="1388"/>
      <c r="B3" s="1388"/>
      <c r="C3" s="185" t="s">
        <v>81</v>
      </c>
      <c r="D3" s="185" t="s">
        <v>39</v>
      </c>
      <c r="E3" s="185" t="s">
        <v>81</v>
      </c>
      <c r="F3" s="185" t="s">
        <v>39</v>
      </c>
      <c r="G3" s="185" t="s">
        <v>81</v>
      </c>
      <c r="H3" s="185" t="s">
        <v>39</v>
      </c>
      <c r="L3" s="661" t="s">
        <v>208</v>
      </c>
      <c r="M3" s="235"/>
      <c r="N3" s="235"/>
      <c r="O3" s="235"/>
      <c r="P3" s="235"/>
      <c r="Q3" s="235"/>
      <c r="R3" s="235"/>
    </row>
    <row r="4" spans="1:19">
      <c r="A4" s="792" t="s">
        <v>41</v>
      </c>
      <c r="B4" s="828" t="s">
        <v>312</v>
      </c>
      <c r="C4" s="829">
        <v>1405951</v>
      </c>
      <c r="D4" s="830">
        <f>C4/C15*100</f>
        <v>48.097417427608498</v>
      </c>
      <c r="E4" s="343">
        <v>398875</v>
      </c>
      <c r="F4" s="830">
        <f>E4/E15*100</f>
        <v>13.767474899274401</v>
      </c>
      <c r="G4" s="343">
        <f t="shared" ref="G4:G15" si="0">E4+C4</f>
        <v>1804826</v>
      </c>
      <c r="H4" s="830">
        <f>G4/G15*100</f>
        <v>31.008843268946102</v>
      </c>
      <c r="L4" s="661"/>
      <c r="M4" s="235"/>
      <c r="N4" s="235"/>
      <c r="O4" s="235"/>
      <c r="P4" s="235"/>
      <c r="Q4" s="235"/>
      <c r="R4" s="235"/>
    </row>
    <row r="5" spans="1:19">
      <c r="A5" s="800" t="s">
        <v>43</v>
      </c>
      <c r="B5" s="831" t="s">
        <v>313</v>
      </c>
      <c r="C5" s="832">
        <v>75</v>
      </c>
      <c r="D5" s="833">
        <f>C5/C15*100</f>
        <v>2.5657411297197699E-3</v>
      </c>
      <c r="E5" s="340">
        <v>0</v>
      </c>
      <c r="F5" s="833">
        <f>E5/E15*100</f>
        <v>0</v>
      </c>
      <c r="G5" s="340">
        <f t="shared" si="0"/>
        <v>75</v>
      </c>
      <c r="H5" s="833">
        <f>G5/G15*100</f>
        <v>1.2885803092214799E-3</v>
      </c>
      <c r="L5" s="1389" t="s">
        <v>0</v>
      </c>
      <c r="M5" s="1391" t="s">
        <v>309</v>
      </c>
      <c r="N5" s="1383" t="s">
        <v>310</v>
      </c>
      <c r="O5" s="1385"/>
      <c r="P5" s="1386" t="s">
        <v>311</v>
      </c>
      <c r="Q5" s="1387"/>
      <c r="R5" s="1383" t="s">
        <v>40</v>
      </c>
      <c r="S5" s="1384"/>
    </row>
    <row r="6" spans="1:19">
      <c r="A6" s="792" t="s">
        <v>45</v>
      </c>
      <c r="B6" s="828" t="s">
        <v>314</v>
      </c>
      <c r="C6" s="829">
        <v>0</v>
      </c>
      <c r="D6" s="830">
        <f>C6/C15*100</f>
        <v>0</v>
      </c>
      <c r="E6" s="343">
        <v>1224091</v>
      </c>
      <c r="F6" s="830">
        <f>E6/E15*100</f>
        <v>42.250434639743503</v>
      </c>
      <c r="G6" s="343">
        <f t="shared" si="0"/>
        <v>1224091</v>
      </c>
      <c r="H6" s="830">
        <f>G6/G15*100</f>
        <v>21.031194123936299</v>
      </c>
      <c r="L6" s="1390"/>
      <c r="M6" s="1392"/>
      <c r="N6" s="603" t="s">
        <v>81</v>
      </c>
      <c r="O6" s="603" t="s">
        <v>39</v>
      </c>
      <c r="P6" s="603" t="s">
        <v>81</v>
      </c>
      <c r="Q6" s="603" t="s">
        <v>39</v>
      </c>
      <c r="R6" s="866" t="s">
        <v>81</v>
      </c>
      <c r="S6" s="867" t="s">
        <v>39</v>
      </c>
    </row>
    <row r="7" spans="1:19" ht="16.5">
      <c r="A7" s="800" t="s">
        <v>47</v>
      </c>
      <c r="B7" s="831" t="s">
        <v>315</v>
      </c>
      <c r="C7" s="832">
        <v>1465537</v>
      </c>
      <c r="D7" s="833">
        <f>C7/C15*100</f>
        <v>50.135847440348201</v>
      </c>
      <c r="E7" s="340">
        <v>1218496</v>
      </c>
      <c r="F7" s="833">
        <f>E7/E15*100</f>
        <v>42.057318946703198</v>
      </c>
      <c r="G7" s="340">
        <f t="shared" si="0"/>
        <v>2684033</v>
      </c>
      <c r="H7" s="833">
        <f>G7/G15*100</f>
        <v>46.1145609746753</v>
      </c>
      <c r="L7" s="649" t="s">
        <v>316</v>
      </c>
      <c r="M7" s="606" t="s">
        <v>312</v>
      </c>
      <c r="N7" s="848">
        <v>131442</v>
      </c>
      <c r="O7" s="666">
        <f>N7/N18*100</f>
        <v>49.135910462156097</v>
      </c>
      <c r="P7" s="849">
        <v>35303</v>
      </c>
      <c r="Q7" s="666">
        <f>P7/P18*100</f>
        <v>13.2578986701918</v>
      </c>
      <c r="R7" s="849">
        <f>P7+N7</f>
        <v>166745</v>
      </c>
      <c r="S7" s="682">
        <f>R7/R18*100</f>
        <v>31.238174099732898</v>
      </c>
    </row>
    <row r="8" spans="1:19" ht="16.5">
      <c r="A8" s="792" t="s">
        <v>49</v>
      </c>
      <c r="B8" s="828" t="s">
        <v>317</v>
      </c>
      <c r="C8" s="829">
        <v>55</v>
      </c>
      <c r="D8" s="830">
        <f>C8/C15*100</f>
        <v>1.8815434951278301E-3</v>
      </c>
      <c r="E8" s="343">
        <v>30</v>
      </c>
      <c r="F8" s="830">
        <f>E8/E15*100</f>
        <v>1.0354728849344601E-3</v>
      </c>
      <c r="G8" s="343">
        <f t="shared" si="0"/>
        <v>85</v>
      </c>
      <c r="H8" s="830">
        <f>G8/G15*100</f>
        <v>1.46039101711767E-3</v>
      </c>
      <c r="L8" s="622" t="s">
        <v>318</v>
      </c>
      <c r="M8" s="609" t="s">
        <v>313</v>
      </c>
      <c r="N8" s="850">
        <v>4</v>
      </c>
      <c r="O8" s="669">
        <f>N8/N18*100</f>
        <v>1.4952879737726501E-3</v>
      </c>
      <c r="P8" s="851">
        <v>0</v>
      </c>
      <c r="Q8" s="669">
        <f>P8/P18*100</f>
        <v>0</v>
      </c>
      <c r="R8" s="851">
        <f t="shared" ref="R8:R17" si="1">P8+N8</f>
        <v>4</v>
      </c>
      <c r="S8" s="683">
        <f>R8/R18*100</f>
        <v>7.4936397732424602E-4</v>
      </c>
    </row>
    <row r="9" spans="1:19" ht="16.5">
      <c r="A9" s="800" t="s">
        <v>51</v>
      </c>
      <c r="B9" s="831" t="s">
        <v>319</v>
      </c>
      <c r="C9" s="832">
        <v>12543</v>
      </c>
      <c r="D9" s="833">
        <f>C9/C15*100</f>
        <v>0.42909454653433399</v>
      </c>
      <c r="E9" s="340">
        <v>10298</v>
      </c>
      <c r="F9" s="833">
        <f>E9/E15*100</f>
        <v>0.35544332563516801</v>
      </c>
      <c r="G9" s="340">
        <f t="shared" si="0"/>
        <v>22841</v>
      </c>
      <c r="H9" s="833">
        <f>G9/G15*100</f>
        <v>0.39243283790570299</v>
      </c>
      <c r="L9" s="623" t="s">
        <v>320</v>
      </c>
      <c r="M9" s="612" t="s">
        <v>314</v>
      </c>
      <c r="N9" s="852">
        <v>0</v>
      </c>
      <c r="O9" s="672">
        <f>N9/N18*100</f>
        <v>0</v>
      </c>
      <c r="P9" s="853">
        <v>117049</v>
      </c>
      <c r="Q9" s="672">
        <f>P9/P18*100</f>
        <v>43.957277892736599</v>
      </c>
      <c r="R9" s="853">
        <f t="shared" si="1"/>
        <v>117049</v>
      </c>
      <c r="S9" s="684">
        <f>R9/R18*100</f>
        <v>21.9280760454564</v>
      </c>
    </row>
    <row r="10" spans="1:19" ht="16.5">
      <c r="A10" s="792" t="s">
        <v>53</v>
      </c>
      <c r="B10" s="828" t="s">
        <v>321</v>
      </c>
      <c r="C10" s="829">
        <v>673</v>
      </c>
      <c r="D10" s="830">
        <f>C10/C15*100</f>
        <v>2.3023250404018699E-2</v>
      </c>
      <c r="E10" s="343">
        <v>6592</v>
      </c>
      <c r="F10" s="830">
        <f>E10/E15*100</f>
        <v>0.22752790858293101</v>
      </c>
      <c r="G10" s="343">
        <f t="shared" si="0"/>
        <v>7265</v>
      </c>
      <c r="H10" s="830">
        <f>G10/G15*100</f>
        <v>0.124820479286587</v>
      </c>
      <c r="L10" s="622" t="s">
        <v>322</v>
      </c>
      <c r="M10" s="609" t="s">
        <v>315</v>
      </c>
      <c r="N10" s="850">
        <v>130875</v>
      </c>
      <c r="O10" s="669">
        <f>N10/N18*100</f>
        <v>48.923953391873901</v>
      </c>
      <c r="P10" s="851">
        <v>107775</v>
      </c>
      <c r="Q10" s="669">
        <f>P10/P18*100</f>
        <v>40.474464753134903</v>
      </c>
      <c r="R10" s="851">
        <f t="shared" si="1"/>
        <v>238650</v>
      </c>
      <c r="S10" s="683">
        <f>R10/R18*100</f>
        <v>44.708928297107803</v>
      </c>
    </row>
    <row r="11" spans="1:19" ht="16.5">
      <c r="A11" s="800" t="s">
        <v>55</v>
      </c>
      <c r="B11" s="831" t="s">
        <v>323</v>
      </c>
      <c r="C11" s="832">
        <v>1804</v>
      </c>
      <c r="D11" s="833">
        <f>C11/C15*100</f>
        <v>6.1714626640192803E-2</v>
      </c>
      <c r="E11" s="340">
        <v>15109</v>
      </c>
      <c r="F11" s="833">
        <f>E11/E15*100</f>
        <v>0.52149866061582295</v>
      </c>
      <c r="G11" s="340">
        <f t="shared" si="0"/>
        <v>16913</v>
      </c>
      <c r="H11" s="833">
        <f>G11/G15*100</f>
        <v>0.29058345026483801</v>
      </c>
      <c r="L11" s="623" t="s">
        <v>324</v>
      </c>
      <c r="M11" s="612" t="s">
        <v>317</v>
      </c>
      <c r="N11" s="852">
        <v>1</v>
      </c>
      <c r="O11" s="672">
        <f>N11/N18*100</f>
        <v>3.7382199344316197E-4</v>
      </c>
      <c r="P11" s="853">
        <v>2</v>
      </c>
      <c r="Q11" s="672">
        <f>P11/P18*100</f>
        <v>7.5109189984940599E-4</v>
      </c>
      <c r="R11" s="853">
        <f t="shared" si="1"/>
        <v>3</v>
      </c>
      <c r="S11" s="684">
        <f>R11/R18*100</f>
        <v>5.6202298299318405E-4</v>
      </c>
    </row>
    <row r="12" spans="1:19" ht="16.5">
      <c r="A12" s="792" t="s">
        <v>57</v>
      </c>
      <c r="B12" s="828" t="s">
        <v>325</v>
      </c>
      <c r="C12" s="829">
        <v>31717</v>
      </c>
      <c r="D12" s="830">
        <f>C12/C15*100</f>
        <v>1.08503481881762</v>
      </c>
      <c r="E12" s="343">
        <v>20377</v>
      </c>
      <c r="F12" s="830">
        <f>E12/E15*100</f>
        <v>0.70332769921031402</v>
      </c>
      <c r="G12" s="343">
        <f t="shared" si="0"/>
        <v>52094</v>
      </c>
      <c r="H12" s="830">
        <f>G12/G15*100</f>
        <v>0.89503070171444699</v>
      </c>
      <c r="L12" s="622" t="s">
        <v>326</v>
      </c>
      <c r="M12" s="609" t="s">
        <v>319</v>
      </c>
      <c r="N12" s="850">
        <v>1871</v>
      </c>
      <c r="O12" s="669">
        <f>N12/N18*100</f>
        <v>0.69942094973215696</v>
      </c>
      <c r="P12" s="851">
        <v>1483</v>
      </c>
      <c r="Q12" s="669">
        <f>P12/P18*100</f>
        <v>0.55693464373833501</v>
      </c>
      <c r="R12" s="851">
        <f t="shared" si="1"/>
        <v>3354</v>
      </c>
      <c r="S12" s="683">
        <f>R12/R18*100</f>
        <v>0.62834169498638004</v>
      </c>
    </row>
    <row r="13" spans="1:19" ht="16.5">
      <c r="A13" s="834" t="s">
        <v>59</v>
      </c>
      <c r="B13" s="835" t="s">
        <v>327</v>
      </c>
      <c r="C13" s="836">
        <v>10</v>
      </c>
      <c r="D13" s="837">
        <f>C13/C15*100</f>
        <v>3.4209881729596901E-4</v>
      </c>
      <c r="E13" s="838">
        <v>18</v>
      </c>
      <c r="F13" s="837">
        <f>E13/E15*100</f>
        <v>6.2128373096067397E-4</v>
      </c>
      <c r="G13" s="838">
        <f t="shared" si="0"/>
        <v>28</v>
      </c>
      <c r="H13" s="837">
        <f>G13/G15*100</f>
        <v>4.8106998210935102E-4</v>
      </c>
      <c r="L13" s="623" t="s">
        <v>328</v>
      </c>
      <c r="M13" s="612" t="s">
        <v>321</v>
      </c>
      <c r="N13" s="852">
        <v>79</v>
      </c>
      <c r="O13" s="672">
        <f>N13/N18*100</f>
        <v>2.9531937482009801E-2</v>
      </c>
      <c r="P13" s="853">
        <v>734</v>
      </c>
      <c r="Q13" s="672">
        <f>P13/P18*100</f>
        <v>0.275650727244732</v>
      </c>
      <c r="R13" s="853">
        <f t="shared" si="1"/>
        <v>813</v>
      </c>
      <c r="S13" s="684">
        <f>R13/R18*100</f>
        <v>0.15230822839115299</v>
      </c>
    </row>
    <row r="14" spans="1:19" ht="16.5">
      <c r="A14" s="802" t="s">
        <v>61</v>
      </c>
      <c r="B14" s="839" t="s">
        <v>329</v>
      </c>
      <c r="C14" s="840">
        <v>4767</v>
      </c>
      <c r="D14" s="841">
        <f>C14/C15*100</f>
        <v>0.16307850620498801</v>
      </c>
      <c r="E14" s="842">
        <v>3341</v>
      </c>
      <c r="F14" s="841">
        <f>E14/E15*100</f>
        <v>0.115317163618867</v>
      </c>
      <c r="G14" s="842">
        <f t="shared" si="0"/>
        <v>8108</v>
      </c>
      <c r="H14" s="841">
        <f>G14/G15*100</f>
        <v>0.13930412196223599</v>
      </c>
      <c r="L14" s="622" t="s">
        <v>330</v>
      </c>
      <c r="M14" s="609" t="s">
        <v>323</v>
      </c>
      <c r="N14" s="850">
        <v>231</v>
      </c>
      <c r="O14" s="669">
        <f>N14/N18*100</f>
        <v>8.6352880485370501E-2</v>
      </c>
      <c r="P14" s="851">
        <v>2031</v>
      </c>
      <c r="Q14" s="669">
        <f>P14/P18*100</f>
        <v>0.76273382429707204</v>
      </c>
      <c r="R14" s="851">
        <f t="shared" si="1"/>
        <v>2262</v>
      </c>
      <c r="S14" s="683">
        <f>R14/R18*100</f>
        <v>0.42376532917686099</v>
      </c>
    </row>
    <row r="15" spans="1:19" ht="16.5">
      <c r="A15" s="843"/>
      <c r="B15" s="257" t="s">
        <v>249</v>
      </c>
      <c r="C15" s="844">
        <f>SUM(C4:C14)</f>
        <v>2923132</v>
      </c>
      <c r="D15" s="258">
        <f>C15/C15*100</f>
        <v>100</v>
      </c>
      <c r="E15" s="258">
        <f>SUM(E4:E14)</f>
        <v>2897227</v>
      </c>
      <c r="F15" s="258">
        <f>E15/E15*100</f>
        <v>100</v>
      </c>
      <c r="G15" s="258">
        <f t="shared" si="0"/>
        <v>5820359</v>
      </c>
      <c r="H15" s="258">
        <f>G15/G15*100</f>
        <v>100</v>
      </c>
      <c r="L15" s="623" t="s">
        <v>331</v>
      </c>
      <c r="M15" s="612" t="s">
        <v>325</v>
      </c>
      <c r="N15" s="852">
        <v>2855</v>
      </c>
      <c r="O15" s="672">
        <f t="shared" ref="O15" si="2">N15/N18*100</f>
        <v>1.06726179128023</v>
      </c>
      <c r="P15" s="853">
        <v>1730</v>
      </c>
      <c r="Q15" s="672">
        <f>P15/P18*100</f>
        <v>0.64969449336973595</v>
      </c>
      <c r="R15" s="853">
        <f t="shared" si="1"/>
        <v>4585</v>
      </c>
      <c r="S15" s="684">
        <f>R15/R18*100</f>
        <v>0.85895845900791701</v>
      </c>
    </row>
    <row r="16" spans="1:19" ht="8.1" customHeight="1">
      <c r="A16" s="281"/>
      <c r="B16" s="281"/>
      <c r="C16" s="845"/>
      <c r="D16" s="846"/>
      <c r="E16" s="847"/>
      <c r="F16" s="282"/>
      <c r="G16" s="282"/>
      <c r="H16" s="281"/>
      <c r="L16" s="622" t="s">
        <v>332</v>
      </c>
      <c r="M16" s="609" t="s">
        <v>327</v>
      </c>
      <c r="N16" s="850">
        <v>2</v>
      </c>
      <c r="O16" s="669">
        <f>N16/N18*100</f>
        <v>7.4764398688632395E-4</v>
      </c>
      <c r="P16" s="851">
        <v>0</v>
      </c>
      <c r="Q16" s="669">
        <f>P16/P18*100</f>
        <v>0</v>
      </c>
      <c r="R16" s="851">
        <f t="shared" si="1"/>
        <v>2</v>
      </c>
      <c r="S16" s="683">
        <f>R16/R18*100</f>
        <v>3.7468198866212301E-4</v>
      </c>
    </row>
    <row r="17" spans="1:19" ht="11.1" customHeight="1">
      <c r="A17" s="81" t="s">
        <v>98</v>
      </c>
      <c r="B17" s="66"/>
      <c r="C17" s="66"/>
      <c r="D17" s="66"/>
      <c r="E17" s="66"/>
      <c r="F17" s="281"/>
      <c r="G17" s="281"/>
      <c r="H17" s="281"/>
      <c r="L17" s="854">
        <v>11</v>
      </c>
      <c r="M17" s="609" t="s">
        <v>329</v>
      </c>
      <c r="N17" s="850">
        <v>147</v>
      </c>
      <c r="O17" s="669">
        <f>N17/N18*100</f>
        <v>5.4951833036144801E-2</v>
      </c>
      <c r="P17" s="851">
        <v>172</v>
      </c>
      <c r="Q17" s="669">
        <f>P17/P18*100</f>
        <v>6.4593903387048901E-2</v>
      </c>
      <c r="R17" s="851">
        <f t="shared" si="1"/>
        <v>319</v>
      </c>
      <c r="S17" s="683">
        <f>R17/R18*100</f>
        <v>5.9761777191608599E-2</v>
      </c>
    </row>
    <row r="18" spans="1:19">
      <c r="L18" s="625"/>
      <c r="M18" s="618" t="s">
        <v>333</v>
      </c>
      <c r="N18" s="855">
        <f>SUM(N7:N17)</f>
        <v>267507</v>
      </c>
      <c r="O18" s="676">
        <f>N18/N18*100</f>
        <v>100</v>
      </c>
      <c r="P18" s="856">
        <f>SUM(P7:P17)</f>
        <v>266279</v>
      </c>
      <c r="Q18" s="676">
        <f>P18/P18*100</f>
        <v>100</v>
      </c>
      <c r="R18" s="856">
        <f>SUM(R7:R17)</f>
        <v>533786</v>
      </c>
      <c r="S18" s="686">
        <f>R18/R18*100</f>
        <v>100</v>
      </c>
    </row>
    <row r="19" spans="1:19">
      <c r="I19" s="857"/>
      <c r="J19" s="857"/>
      <c r="K19" s="857"/>
      <c r="L19" s="857"/>
      <c r="M19" s="857"/>
      <c r="N19" s="857"/>
      <c r="O19" s="857"/>
      <c r="P19" s="857"/>
      <c r="Q19" s="857"/>
      <c r="R19" s="857"/>
      <c r="S19" s="857"/>
    </row>
    <row r="20" spans="1:19">
      <c r="L20" t="s">
        <v>210</v>
      </c>
    </row>
    <row r="21" spans="1:19">
      <c r="L21" s="1389" t="s">
        <v>0</v>
      </c>
      <c r="M21" s="1391" t="s">
        <v>309</v>
      </c>
      <c r="N21" s="1383" t="s">
        <v>310</v>
      </c>
      <c r="O21" s="1385"/>
      <c r="P21" s="1386" t="s">
        <v>311</v>
      </c>
      <c r="Q21" s="1387"/>
      <c r="R21" s="1383" t="s">
        <v>40</v>
      </c>
      <c r="S21" s="1384"/>
    </row>
    <row r="22" spans="1:19" ht="16.5">
      <c r="B22" s="606" t="s">
        <v>312</v>
      </c>
      <c r="C22" s="816">
        <f>N7+N23+N40+N57+N73+N89+N106+N123+N140+N157+N173+N190+N207+N223+N239+N255+N272+N289+N305</f>
        <v>1405951</v>
      </c>
      <c r="E22" s="816">
        <f>P7+P23+P40+P57+P73+P89+P106+P123+P140+P157+P173+P190+P207+P223+P239+P255+P272+P289+P305</f>
        <v>398875</v>
      </c>
      <c r="L22" s="1390"/>
      <c r="M22" s="1392"/>
      <c r="N22" s="603" t="s">
        <v>81</v>
      </c>
      <c r="O22" s="603" t="s">
        <v>39</v>
      </c>
      <c r="P22" s="603" t="s">
        <v>81</v>
      </c>
      <c r="Q22" s="603" t="s">
        <v>39</v>
      </c>
      <c r="R22" s="866" t="s">
        <v>81</v>
      </c>
      <c r="S22" s="867" t="s">
        <v>39</v>
      </c>
    </row>
    <row r="23" spans="1:19" ht="16.5">
      <c r="B23" s="609" t="s">
        <v>313</v>
      </c>
      <c r="C23">
        <f t="shared" ref="C23:C32" si="3">N8+N24+N41+N58+N74+N90+N107+N124+N141+N158+N174+N191+N208+N224+N240+N256+N273+N290+N306</f>
        <v>75</v>
      </c>
      <c r="E23">
        <f t="shared" ref="E23:E32" si="4">P8+P24+P41+P58+P74+P90+P107+P124+P141+P158+P174+P191+P208+P224+P240+P256+P273+P290+P306</f>
        <v>0</v>
      </c>
      <c r="L23" s="649" t="s">
        <v>316</v>
      </c>
      <c r="M23" s="606" t="s">
        <v>312</v>
      </c>
      <c r="N23" s="848">
        <v>99886</v>
      </c>
      <c r="O23" s="666">
        <f>N23/N34*100</f>
        <v>48.2121826431123</v>
      </c>
      <c r="P23" s="849">
        <v>28282</v>
      </c>
      <c r="Q23" s="666">
        <f>P23/P34*100</f>
        <v>13.7361276378737</v>
      </c>
      <c r="R23" s="849">
        <f>P23+N23</f>
        <v>128168</v>
      </c>
      <c r="S23" s="682">
        <f>R23/R34*100</f>
        <v>31.027779458935999</v>
      </c>
    </row>
    <row r="24" spans="1:19" ht="16.5">
      <c r="B24" s="612" t="s">
        <v>314</v>
      </c>
      <c r="C24">
        <f t="shared" si="3"/>
        <v>0</v>
      </c>
      <c r="E24">
        <f t="shared" si="4"/>
        <v>1224091</v>
      </c>
      <c r="L24" s="622" t="s">
        <v>318</v>
      </c>
      <c r="M24" s="609" t="s">
        <v>313</v>
      </c>
      <c r="N24" s="850">
        <v>1</v>
      </c>
      <c r="O24" s="669">
        <f>N24/N34*100</f>
        <v>4.8267207259387998E-4</v>
      </c>
      <c r="P24" s="851">
        <v>0</v>
      </c>
      <c r="Q24" s="669">
        <f>P24/P34*100</f>
        <v>0</v>
      </c>
      <c r="R24" s="851">
        <f t="shared" ref="R24:R31" si="5">P24+N24</f>
        <v>1</v>
      </c>
      <c r="S24" s="683">
        <f>R24/R34*100</f>
        <v>2.42086788113539E-4</v>
      </c>
    </row>
    <row r="25" spans="1:19" ht="16.5">
      <c r="B25" s="609" t="s">
        <v>315</v>
      </c>
      <c r="C25">
        <f t="shared" si="3"/>
        <v>1465537</v>
      </c>
      <c r="E25">
        <f t="shared" si="4"/>
        <v>1218496</v>
      </c>
      <c r="L25" s="623" t="s">
        <v>320</v>
      </c>
      <c r="M25" s="612" t="s">
        <v>314</v>
      </c>
      <c r="N25" s="852">
        <v>0</v>
      </c>
      <c r="O25" s="672">
        <f>N25/N34*100</f>
        <v>0</v>
      </c>
      <c r="P25" s="853">
        <v>88293</v>
      </c>
      <c r="Q25" s="672">
        <f>P25/P34*100</f>
        <v>42.882537215570999</v>
      </c>
      <c r="R25" s="853">
        <f t="shared" si="5"/>
        <v>88293</v>
      </c>
      <c r="S25" s="684">
        <f>R25/R34*100</f>
        <v>21.3745687829087</v>
      </c>
    </row>
    <row r="26" spans="1:19" ht="16.5">
      <c r="B26" s="612" t="s">
        <v>317</v>
      </c>
      <c r="C26">
        <f t="shared" si="3"/>
        <v>55</v>
      </c>
      <c r="E26">
        <f t="shared" si="4"/>
        <v>30</v>
      </c>
      <c r="L26" s="622" t="s">
        <v>322</v>
      </c>
      <c r="M26" s="609" t="s">
        <v>315</v>
      </c>
      <c r="N26" s="850">
        <v>104431</v>
      </c>
      <c r="O26" s="669">
        <f>N26/N34*100</f>
        <v>50.405927213051399</v>
      </c>
      <c r="P26" s="851">
        <v>85778</v>
      </c>
      <c r="Q26" s="669">
        <f>P26/P34*100</f>
        <v>41.661040821778101</v>
      </c>
      <c r="R26" s="851">
        <f t="shared" si="5"/>
        <v>190209</v>
      </c>
      <c r="S26" s="683">
        <f>R26/R34*100</f>
        <v>46.047085880288101</v>
      </c>
    </row>
    <row r="27" spans="1:19" ht="16.5">
      <c r="B27" s="609" t="s">
        <v>319</v>
      </c>
      <c r="C27">
        <f t="shared" si="3"/>
        <v>12543</v>
      </c>
      <c r="E27">
        <f t="shared" si="4"/>
        <v>10298</v>
      </c>
      <c r="L27" s="623" t="s">
        <v>324</v>
      </c>
      <c r="M27" s="612" t="s">
        <v>317</v>
      </c>
      <c r="N27" s="852">
        <v>1</v>
      </c>
      <c r="O27" s="672">
        <f>N27/N34*100</f>
        <v>4.8267207259387998E-4</v>
      </c>
      <c r="P27" s="853">
        <v>3</v>
      </c>
      <c r="Q27" s="672">
        <f>P27/P34*100</f>
        <v>1.45705335243692E-3</v>
      </c>
      <c r="R27" s="853">
        <f t="shared" si="5"/>
        <v>4</v>
      </c>
      <c r="S27" s="684">
        <f>R27/R34*100</f>
        <v>9.6834715245415503E-4</v>
      </c>
    </row>
    <row r="28" spans="1:19" ht="16.5">
      <c r="B28" s="612" t="s">
        <v>321</v>
      </c>
      <c r="C28">
        <f t="shared" si="3"/>
        <v>673</v>
      </c>
      <c r="E28">
        <f t="shared" si="4"/>
        <v>6592</v>
      </c>
      <c r="L28" s="622" t="s">
        <v>326</v>
      </c>
      <c r="M28" s="609" t="s">
        <v>319</v>
      </c>
      <c r="N28" s="850">
        <v>739</v>
      </c>
      <c r="O28" s="669">
        <f>N28/N34*100</f>
        <v>0.35669466164687702</v>
      </c>
      <c r="P28" s="851">
        <v>673</v>
      </c>
      <c r="Q28" s="669">
        <f>P28/P34*100</f>
        <v>0.32686563539668301</v>
      </c>
      <c r="R28" s="851">
        <f t="shared" si="5"/>
        <v>1412</v>
      </c>
      <c r="S28" s="683">
        <f>R28/R34*100</f>
        <v>0.34182654481631702</v>
      </c>
    </row>
    <row r="29" spans="1:19" ht="16.5">
      <c r="B29" s="609" t="s">
        <v>323</v>
      </c>
      <c r="C29">
        <f t="shared" si="3"/>
        <v>1804</v>
      </c>
      <c r="E29">
        <f t="shared" si="4"/>
        <v>15109</v>
      </c>
      <c r="L29" s="623" t="s">
        <v>328</v>
      </c>
      <c r="M29" s="612" t="s">
        <v>321</v>
      </c>
      <c r="N29" s="852">
        <v>31</v>
      </c>
      <c r="O29" s="672">
        <f>N29/N34*100</f>
        <v>1.49628342504103E-2</v>
      </c>
      <c r="P29" s="853">
        <v>440</v>
      </c>
      <c r="Q29" s="672">
        <f>P29/P34*100</f>
        <v>0.21370115835741499</v>
      </c>
      <c r="R29" s="853">
        <f t="shared" si="5"/>
        <v>471</v>
      </c>
      <c r="S29" s="684">
        <f>R29/R34*100</f>
        <v>0.114022877201477</v>
      </c>
    </row>
    <row r="30" spans="1:19" ht="16.5">
      <c r="B30" s="612" t="s">
        <v>325</v>
      </c>
      <c r="C30">
        <f t="shared" si="3"/>
        <v>31717</v>
      </c>
      <c r="E30">
        <f t="shared" si="4"/>
        <v>20377</v>
      </c>
      <c r="L30" s="622" t="s">
        <v>330</v>
      </c>
      <c r="M30" s="609" t="s">
        <v>323</v>
      </c>
      <c r="N30" s="850">
        <v>106</v>
      </c>
      <c r="O30" s="669">
        <f>N30/N34*100</f>
        <v>5.11632396949512E-2</v>
      </c>
      <c r="P30" s="851">
        <v>1177</v>
      </c>
      <c r="Q30" s="669">
        <f>P30/P34*100</f>
        <v>0.57165059860608602</v>
      </c>
      <c r="R30" s="851">
        <f t="shared" si="5"/>
        <v>1283</v>
      </c>
      <c r="S30" s="683">
        <f>R30/R34*100</f>
        <v>0.31059734914967002</v>
      </c>
    </row>
    <row r="31" spans="1:19" ht="16.5">
      <c r="B31" s="609" t="s">
        <v>327</v>
      </c>
      <c r="C31">
        <f t="shared" si="3"/>
        <v>10</v>
      </c>
      <c r="E31">
        <f t="shared" si="4"/>
        <v>18</v>
      </c>
      <c r="L31" s="623" t="s">
        <v>331</v>
      </c>
      <c r="M31" s="612" t="s">
        <v>325</v>
      </c>
      <c r="N31" s="852">
        <v>1793</v>
      </c>
      <c r="O31" s="672">
        <f>N31/N34*100</f>
        <v>0.86543102616082601</v>
      </c>
      <c r="P31" s="853">
        <v>1082</v>
      </c>
      <c r="Q31" s="672">
        <f>P31/P34*100</f>
        <v>0.52551057577891602</v>
      </c>
      <c r="R31" s="853">
        <f t="shared" si="5"/>
        <v>2875</v>
      </c>
      <c r="S31" s="684">
        <f>R31/R34*100</f>
        <v>0.69599951582642405</v>
      </c>
    </row>
    <row r="32" spans="1:19" ht="16.5">
      <c r="B32" s="609" t="s">
        <v>329</v>
      </c>
      <c r="C32">
        <f t="shared" si="3"/>
        <v>4767</v>
      </c>
      <c r="E32">
        <f t="shared" si="4"/>
        <v>3341</v>
      </c>
      <c r="L32" s="623">
        <v>10</v>
      </c>
      <c r="M32" s="612" t="s">
        <v>327</v>
      </c>
      <c r="N32" s="852">
        <v>0</v>
      </c>
      <c r="O32" s="672">
        <f>N32/N34*100</f>
        <v>0</v>
      </c>
      <c r="P32" s="853">
        <v>0</v>
      </c>
      <c r="Q32" s="672">
        <f>P32/P34*100</f>
        <v>0</v>
      </c>
      <c r="R32" s="853">
        <f>SUM(N32+P32)</f>
        <v>0</v>
      </c>
      <c r="S32" s="684">
        <f>R32/R34*100</f>
        <v>0</v>
      </c>
    </row>
    <row r="33" spans="3:19" ht="16.5">
      <c r="C33" s="816">
        <f>SUM(C22:C32)</f>
        <v>2923132</v>
      </c>
      <c r="E33" s="816">
        <f>SUM(E22:E32)</f>
        <v>2897227</v>
      </c>
      <c r="G33" s="816">
        <f>SUM(C33:E33)</f>
        <v>5820359</v>
      </c>
      <c r="L33" s="622">
        <v>11</v>
      </c>
      <c r="M33" s="609" t="s">
        <v>329</v>
      </c>
      <c r="N33" s="850">
        <v>192</v>
      </c>
      <c r="O33" s="669">
        <f>N33/N34*100</f>
        <v>9.2673037938024894E-2</v>
      </c>
      <c r="P33" s="851">
        <v>167</v>
      </c>
      <c r="Q33" s="669">
        <f>P33/P34*100</f>
        <v>8.1109303285655299E-2</v>
      </c>
      <c r="R33" s="851">
        <f>P33+N33</f>
        <v>359</v>
      </c>
      <c r="S33" s="683">
        <f>R33/R34*100</f>
        <v>8.6909156932760398E-2</v>
      </c>
    </row>
    <row r="34" spans="3:19">
      <c r="L34" s="625"/>
      <c r="M34" s="618" t="s">
        <v>333</v>
      </c>
      <c r="N34" s="855">
        <f>SUM(N23:N33)</f>
        <v>207180</v>
      </c>
      <c r="O34" s="676">
        <f>N34/N34*100</f>
        <v>100</v>
      </c>
      <c r="P34" s="856">
        <f>SUM(P23:P33)</f>
        <v>205895</v>
      </c>
      <c r="Q34" s="676">
        <f>P34/P34*100</f>
        <v>100</v>
      </c>
      <c r="R34" s="856">
        <f>SUM(R23:R33)</f>
        <v>413075</v>
      </c>
      <c r="S34" s="686">
        <f>R34/R34*100</f>
        <v>100</v>
      </c>
    </row>
    <row r="37" spans="3:19">
      <c r="L37" t="s">
        <v>211</v>
      </c>
    </row>
    <row r="38" spans="3:19">
      <c r="L38" s="1389" t="s">
        <v>0</v>
      </c>
      <c r="M38" s="1391" t="s">
        <v>309</v>
      </c>
      <c r="N38" s="1383" t="s">
        <v>310</v>
      </c>
      <c r="O38" s="1385"/>
      <c r="P38" s="1386" t="s">
        <v>311</v>
      </c>
      <c r="Q38" s="1387"/>
      <c r="R38" s="1383" t="s">
        <v>40</v>
      </c>
      <c r="S38" s="1384"/>
    </row>
    <row r="39" spans="3:19">
      <c r="L39" s="1390"/>
      <c r="M39" s="1392"/>
      <c r="N39" s="603" t="s">
        <v>81</v>
      </c>
      <c r="O39" s="603" t="s">
        <v>39</v>
      </c>
      <c r="P39" s="603" t="s">
        <v>81</v>
      </c>
      <c r="Q39" s="603" t="s">
        <v>39</v>
      </c>
      <c r="R39" s="866" t="s">
        <v>81</v>
      </c>
      <c r="S39" s="867" t="s">
        <v>39</v>
      </c>
    </row>
    <row r="40" spans="3:19" ht="16.5">
      <c r="L40" s="649" t="s">
        <v>316</v>
      </c>
      <c r="M40" s="606" t="s">
        <v>312</v>
      </c>
      <c r="N40" s="848">
        <v>61669</v>
      </c>
      <c r="O40" s="666">
        <f>N40/N51*100</f>
        <v>49.464996149897303</v>
      </c>
      <c r="P40" s="849">
        <v>14437</v>
      </c>
      <c r="Q40" s="666">
        <f>P40/P51*100</f>
        <v>11.7707968137235</v>
      </c>
      <c r="R40" s="849">
        <f>P40+N40</f>
        <v>76106</v>
      </c>
      <c r="S40" s="682">
        <f>R40/R51*100</f>
        <v>30.771905564787801</v>
      </c>
    </row>
    <row r="41" spans="3:19" ht="16.5">
      <c r="L41" s="622" t="s">
        <v>318</v>
      </c>
      <c r="M41" s="609" t="s">
        <v>313</v>
      </c>
      <c r="N41" s="850">
        <v>1</v>
      </c>
      <c r="O41" s="669">
        <f>N41/N51*100</f>
        <v>8.0210472279260798E-4</v>
      </c>
      <c r="P41" s="851">
        <v>0</v>
      </c>
      <c r="Q41" s="669">
        <f>P41/P51*100</f>
        <v>0</v>
      </c>
      <c r="R41" s="851">
        <f t="shared" ref="R41:R48" si="6">P41+N41</f>
        <v>1</v>
      </c>
      <c r="S41" s="683">
        <f>R41/R51*100</f>
        <v>4.0432956093852998E-4</v>
      </c>
    </row>
    <row r="42" spans="3:19" ht="16.5">
      <c r="L42" s="623" t="s">
        <v>320</v>
      </c>
      <c r="M42" s="612" t="s">
        <v>314</v>
      </c>
      <c r="N42" s="852">
        <v>0</v>
      </c>
      <c r="O42" s="672">
        <f>N42/N51*100</f>
        <v>0</v>
      </c>
      <c r="P42" s="853">
        <v>55381</v>
      </c>
      <c r="Q42" s="672">
        <f>P42/P51*100</f>
        <v>45.15332121222</v>
      </c>
      <c r="R42" s="853">
        <f t="shared" si="6"/>
        <v>55381</v>
      </c>
      <c r="S42" s="684">
        <f>R42/R51*100</f>
        <v>22.392175414336698</v>
      </c>
    </row>
    <row r="43" spans="3:19" ht="16.5">
      <c r="L43" s="622" t="s">
        <v>322</v>
      </c>
      <c r="M43" s="609" t="s">
        <v>315</v>
      </c>
      <c r="N43" s="850">
        <v>61391</v>
      </c>
      <c r="O43" s="669">
        <f>N43/N51*100</f>
        <v>49.242011036961003</v>
      </c>
      <c r="P43" s="851">
        <v>51178</v>
      </c>
      <c r="Q43" s="669">
        <f>P43/P51*100</f>
        <v>41.726524855076597</v>
      </c>
      <c r="R43" s="851">
        <f t="shared" si="6"/>
        <v>112569</v>
      </c>
      <c r="S43" s="683">
        <f>R43/R51*100</f>
        <v>45.514974345289403</v>
      </c>
    </row>
    <row r="44" spans="3:19" ht="16.5">
      <c r="L44" s="623" t="s">
        <v>324</v>
      </c>
      <c r="M44" s="612" t="s">
        <v>317</v>
      </c>
      <c r="N44" s="852">
        <v>1</v>
      </c>
      <c r="O44" s="672">
        <f>N44/N51*100</f>
        <v>8.0210472279260798E-4</v>
      </c>
      <c r="P44" s="853">
        <v>0</v>
      </c>
      <c r="Q44" s="672">
        <f>P44/P51*100</f>
        <v>0</v>
      </c>
      <c r="R44" s="853">
        <f t="shared" si="6"/>
        <v>1</v>
      </c>
      <c r="S44" s="684">
        <f>R44/R51*100</f>
        <v>4.0432956093852998E-4</v>
      </c>
    </row>
    <row r="45" spans="3:19" ht="16.5">
      <c r="L45" s="622" t="s">
        <v>326</v>
      </c>
      <c r="M45" s="609" t="s">
        <v>319</v>
      </c>
      <c r="N45" s="850">
        <v>488</v>
      </c>
      <c r="O45" s="669">
        <f>N45/N51*100</f>
        <v>0.39142710472279302</v>
      </c>
      <c r="P45" s="851">
        <v>351</v>
      </c>
      <c r="Q45" s="669">
        <f>P45/P51*100</f>
        <v>0.28617785423681802</v>
      </c>
      <c r="R45" s="851">
        <f t="shared" si="6"/>
        <v>839</v>
      </c>
      <c r="S45" s="683">
        <f>R45/R51*100</f>
        <v>0.33923250162742602</v>
      </c>
    </row>
    <row r="46" spans="3:19" ht="16.5">
      <c r="L46" s="623" t="s">
        <v>328</v>
      </c>
      <c r="M46" s="612" t="s">
        <v>321</v>
      </c>
      <c r="N46" s="852">
        <v>21</v>
      </c>
      <c r="O46" s="672">
        <f>N46/N51*100</f>
        <v>1.6844199178644801E-2</v>
      </c>
      <c r="P46" s="853">
        <v>170</v>
      </c>
      <c r="Q46" s="672">
        <f>P46/P51*100</f>
        <v>0.13860465874717701</v>
      </c>
      <c r="R46" s="853">
        <f t="shared" si="6"/>
        <v>191</v>
      </c>
      <c r="S46" s="684">
        <f>R46/R51*100</f>
        <v>7.7226946139259206E-2</v>
      </c>
    </row>
    <row r="47" spans="3:19" ht="16.5">
      <c r="L47" s="622" t="s">
        <v>330</v>
      </c>
      <c r="M47" s="609" t="s">
        <v>323</v>
      </c>
      <c r="N47" s="850">
        <v>72</v>
      </c>
      <c r="O47" s="669">
        <f>N47/N51*100</f>
        <v>5.7751540041067799E-2</v>
      </c>
      <c r="P47" s="851">
        <v>538</v>
      </c>
      <c r="Q47" s="669">
        <f>P47/P51*100</f>
        <v>0.43864297885871301</v>
      </c>
      <c r="R47" s="851">
        <f t="shared" si="6"/>
        <v>610</v>
      </c>
      <c r="S47" s="683">
        <f>R47/R51*100</f>
        <v>0.24664103217250299</v>
      </c>
    </row>
    <row r="48" spans="3:19" ht="16.5">
      <c r="L48" s="623" t="s">
        <v>331</v>
      </c>
      <c r="M48" s="612" t="s">
        <v>325</v>
      </c>
      <c r="N48" s="852">
        <v>1004</v>
      </c>
      <c r="O48" s="672">
        <f>N48/N51*100</f>
        <v>0.80531314168377799</v>
      </c>
      <c r="P48" s="853">
        <v>554</v>
      </c>
      <c r="Q48" s="672">
        <f>P48/P51*100</f>
        <v>0.45168812321138802</v>
      </c>
      <c r="R48" s="853">
        <f t="shared" si="6"/>
        <v>1558</v>
      </c>
      <c r="S48" s="684">
        <f>R48/R51*100</f>
        <v>0.62994545594222895</v>
      </c>
    </row>
    <row r="49" spans="12:19" ht="16.5">
      <c r="L49" s="858">
        <v>10</v>
      </c>
      <c r="M49" s="859" t="s">
        <v>327</v>
      </c>
      <c r="N49" s="860">
        <v>0</v>
      </c>
      <c r="O49" s="861">
        <f>N49/N51*100</f>
        <v>0</v>
      </c>
      <c r="P49" s="862">
        <v>0</v>
      </c>
      <c r="Q49" s="861">
        <f>P49/P51*100</f>
        <v>0</v>
      </c>
      <c r="R49" s="862">
        <f>SUM(N49+P49)</f>
        <v>0</v>
      </c>
      <c r="S49" s="868">
        <f>R49/R51*100</f>
        <v>0</v>
      </c>
    </row>
    <row r="50" spans="12:19" ht="16.5">
      <c r="L50" s="624">
        <v>11</v>
      </c>
      <c r="M50" s="615" t="s">
        <v>329</v>
      </c>
      <c r="N50" s="863">
        <v>25</v>
      </c>
      <c r="O50" s="864">
        <f>N50/N51*100</f>
        <v>2.00526180698152E-2</v>
      </c>
      <c r="P50" s="865">
        <v>42</v>
      </c>
      <c r="Q50" s="864">
        <f>P50/P51*100</f>
        <v>3.4243503925773099E-2</v>
      </c>
      <c r="R50" s="865">
        <f>P50+N50</f>
        <v>67</v>
      </c>
      <c r="S50" s="869">
        <f>R50/R51*100</f>
        <v>2.7090080582881499E-2</v>
      </c>
    </row>
    <row r="51" spans="12:19">
      <c r="L51" s="625"/>
      <c r="M51" s="618" t="s">
        <v>333</v>
      </c>
      <c r="N51" s="855">
        <f>SUM(N40:N50)</f>
        <v>124672</v>
      </c>
      <c r="O51" s="676">
        <f>N51/N51*100</f>
        <v>100</v>
      </c>
      <c r="P51" s="856">
        <f>SUM(P40:P50)</f>
        <v>122651</v>
      </c>
      <c r="Q51" s="676">
        <f>P51/P51*100</f>
        <v>100</v>
      </c>
      <c r="R51" s="856">
        <f>P51+N51</f>
        <v>247323</v>
      </c>
      <c r="S51" s="686">
        <f>R51/R51*100</f>
        <v>100</v>
      </c>
    </row>
    <row r="53" spans="12:19">
      <c r="L53" t="s">
        <v>212</v>
      </c>
    </row>
    <row r="55" spans="12:19">
      <c r="L55" s="1389" t="s">
        <v>0</v>
      </c>
      <c r="M55" s="1391" t="s">
        <v>309</v>
      </c>
      <c r="N55" s="1383" t="s">
        <v>310</v>
      </c>
      <c r="O55" s="1385"/>
      <c r="P55" s="1386" t="s">
        <v>311</v>
      </c>
      <c r="Q55" s="1387"/>
      <c r="R55" s="1383" t="s">
        <v>40</v>
      </c>
      <c r="S55" s="1384"/>
    </row>
    <row r="56" spans="12:19">
      <c r="L56" s="1390"/>
      <c r="M56" s="1392"/>
      <c r="N56" s="603" t="s">
        <v>81</v>
      </c>
      <c r="O56" s="603" t="s">
        <v>39</v>
      </c>
      <c r="P56" s="603" t="s">
        <v>81</v>
      </c>
      <c r="Q56" s="603" t="s">
        <v>39</v>
      </c>
      <c r="R56" s="866" t="s">
        <v>81</v>
      </c>
      <c r="S56" s="867" t="s">
        <v>39</v>
      </c>
    </row>
    <row r="57" spans="12:19" ht="16.5">
      <c r="L57" s="649" t="s">
        <v>316</v>
      </c>
      <c r="M57" s="606" t="s">
        <v>312</v>
      </c>
      <c r="N57" s="848">
        <v>95075</v>
      </c>
      <c r="O57" s="666">
        <f>N57/N68*100</f>
        <v>49.644149483324902</v>
      </c>
      <c r="P57" s="849">
        <v>30766</v>
      </c>
      <c r="Q57" s="666">
        <f>P57/P68*100</f>
        <v>16.0942870146107</v>
      </c>
      <c r="R57" s="849">
        <f>P57+N57</f>
        <v>125841</v>
      </c>
      <c r="S57" s="682">
        <f>R57/R68*100</f>
        <v>32.884648552031202</v>
      </c>
    </row>
    <row r="58" spans="12:19" ht="16.5">
      <c r="L58" s="622" t="s">
        <v>318</v>
      </c>
      <c r="M58" s="609" t="s">
        <v>313</v>
      </c>
      <c r="N58" s="850">
        <v>1</v>
      </c>
      <c r="O58" s="669">
        <f>N58/N68*100</f>
        <v>5.2215776474704096E-4</v>
      </c>
      <c r="P58" s="851">
        <v>0</v>
      </c>
      <c r="Q58" s="669">
        <f>P58/P68*100</f>
        <v>0</v>
      </c>
      <c r="R58" s="851">
        <f t="shared" ref="R58:R68" si="7">P58+N58</f>
        <v>1</v>
      </c>
      <c r="S58" s="683">
        <f>R58/R68*100</f>
        <v>2.6131903395579503E-4</v>
      </c>
    </row>
    <row r="59" spans="12:19" ht="16.5">
      <c r="L59" s="623" t="s">
        <v>320</v>
      </c>
      <c r="M59" s="612" t="s">
        <v>314</v>
      </c>
      <c r="N59" s="852">
        <v>0</v>
      </c>
      <c r="O59" s="672">
        <f>N59/N68*100</f>
        <v>0</v>
      </c>
      <c r="P59" s="853">
        <v>79583</v>
      </c>
      <c r="Q59" s="672">
        <f>P59/P68*100</f>
        <v>41.6313997101919</v>
      </c>
      <c r="R59" s="853">
        <f t="shared" si="7"/>
        <v>79583</v>
      </c>
      <c r="S59" s="684">
        <f>R59/R68*100</f>
        <v>20.796552679304099</v>
      </c>
    </row>
    <row r="60" spans="12:19" ht="16.5">
      <c r="L60" s="622" t="s">
        <v>322</v>
      </c>
      <c r="M60" s="609" t="s">
        <v>315</v>
      </c>
      <c r="N60" s="850">
        <v>93215</v>
      </c>
      <c r="O60" s="669">
        <f>N60/N68*100</f>
        <v>48.672936040895401</v>
      </c>
      <c r="P60" s="851">
        <v>76614</v>
      </c>
      <c r="Q60" s="669">
        <f>P60/P68*100</f>
        <v>40.078258640622302</v>
      </c>
      <c r="R60" s="851">
        <f t="shared" si="7"/>
        <v>169829</v>
      </c>
      <c r="S60" s="683">
        <f>R60/R68*100</f>
        <v>44.379550217678798</v>
      </c>
    </row>
    <row r="61" spans="12:19" ht="16.5">
      <c r="L61" s="623" t="s">
        <v>324</v>
      </c>
      <c r="M61" s="612" t="s">
        <v>317</v>
      </c>
      <c r="N61" s="852">
        <v>5</v>
      </c>
      <c r="O61" s="672">
        <f>N61/N68*100</f>
        <v>2.6107888237352E-3</v>
      </c>
      <c r="P61" s="853">
        <v>3</v>
      </c>
      <c r="Q61" s="672">
        <f>P61/P68*100</f>
        <v>1.56935776649003E-3</v>
      </c>
      <c r="R61" s="853">
        <f t="shared" si="7"/>
        <v>8</v>
      </c>
      <c r="S61" s="684">
        <f>R61/R68*100</f>
        <v>2.0905522716463602E-3</v>
      </c>
    </row>
    <row r="62" spans="12:19" ht="16.5">
      <c r="L62" s="622" t="s">
        <v>326</v>
      </c>
      <c r="M62" s="609" t="s">
        <v>319</v>
      </c>
      <c r="N62" s="850">
        <v>1027</v>
      </c>
      <c r="O62" s="669">
        <f>N62/N68*100</f>
        <v>0.53625602439521103</v>
      </c>
      <c r="P62" s="851">
        <v>795</v>
      </c>
      <c r="Q62" s="669">
        <f>P62/P68*100</f>
        <v>0.41587980811985698</v>
      </c>
      <c r="R62" s="851">
        <f t="shared" si="7"/>
        <v>1822</v>
      </c>
      <c r="S62" s="683">
        <f>R62/R68*100</f>
        <v>0.476123279867459</v>
      </c>
    </row>
    <row r="63" spans="12:19" ht="16.5">
      <c r="L63" s="623" t="s">
        <v>328</v>
      </c>
      <c r="M63" s="612" t="s">
        <v>321</v>
      </c>
      <c r="N63" s="852">
        <v>46</v>
      </c>
      <c r="O63" s="672">
        <f>N63/N68*100</f>
        <v>2.4019257178363899E-2</v>
      </c>
      <c r="P63" s="853">
        <v>528</v>
      </c>
      <c r="Q63" s="672">
        <f>P63/P68*100</f>
        <v>0.276206966902245</v>
      </c>
      <c r="R63" s="853">
        <f t="shared" si="7"/>
        <v>574</v>
      </c>
      <c r="S63" s="684">
        <f>R63/R68*100</f>
        <v>0.14999712549062599</v>
      </c>
    </row>
    <row r="64" spans="12:19" ht="16.5">
      <c r="L64" s="622" t="s">
        <v>330</v>
      </c>
      <c r="M64" s="609" t="s">
        <v>323</v>
      </c>
      <c r="N64" s="850">
        <v>211</v>
      </c>
      <c r="O64" s="669">
        <f>N64/N68*100</f>
        <v>0.110175288361626</v>
      </c>
      <c r="P64" s="851">
        <v>1532</v>
      </c>
      <c r="Q64" s="669">
        <f>P64/P68*100</f>
        <v>0.80141869942090704</v>
      </c>
      <c r="R64" s="851">
        <f t="shared" si="7"/>
        <v>1743</v>
      </c>
      <c r="S64" s="683">
        <f>R64/R68*100</f>
        <v>0.45547907618495098</v>
      </c>
    </row>
    <row r="65" spans="12:19" ht="16.5">
      <c r="L65" s="623" t="s">
        <v>331</v>
      </c>
      <c r="M65" s="612" t="s">
        <v>325</v>
      </c>
      <c r="N65" s="852">
        <v>1851</v>
      </c>
      <c r="O65" s="672">
        <f t="shared" ref="O65" si="8">N65/N68*100</f>
        <v>0.96651402254677199</v>
      </c>
      <c r="P65" s="853">
        <v>1271</v>
      </c>
      <c r="Q65" s="672">
        <f t="shared" ref="Q65" si="9">P65/P68*100</f>
        <v>0.66488457373627496</v>
      </c>
      <c r="R65" s="853">
        <f t="shared" si="7"/>
        <v>3122</v>
      </c>
      <c r="S65" s="684">
        <f t="shared" ref="S65" si="10">R65/R68*100</f>
        <v>0.81583802400999295</v>
      </c>
    </row>
    <row r="66" spans="12:19" ht="16.5">
      <c r="L66" s="870">
        <v>10</v>
      </c>
      <c r="M66" s="871" t="s">
        <v>327</v>
      </c>
      <c r="N66" s="872">
        <v>2</v>
      </c>
      <c r="O66" s="873">
        <f>N66/N68*100</f>
        <v>1.04431552949408E-3</v>
      </c>
      <c r="P66" s="874">
        <v>0</v>
      </c>
      <c r="Q66" s="873">
        <f>P66/P68*100</f>
        <v>0</v>
      </c>
      <c r="R66" s="874">
        <f t="shared" si="7"/>
        <v>2</v>
      </c>
      <c r="S66" s="875">
        <f>R66/R68*100</f>
        <v>5.2263806791159103E-4</v>
      </c>
    </row>
    <row r="67" spans="12:19" ht="16.5">
      <c r="L67" s="624">
        <v>11</v>
      </c>
      <c r="M67" s="615" t="s">
        <v>329</v>
      </c>
      <c r="N67" s="863">
        <v>80</v>
      </c>
      <c r="O67" s="864">
        <f>N67/N68*100</f>
        <v>4.1772621179763297E-2</v>
      </c>
      <c r="P67" s="865">
        <v>69</v>
      </c>
      <c r="Q67" s="864">
        <f>P67/P68*100</f>
        <v>3.6095228629270601E-2</v>
      </c>
      <c r="R67" s="865">
        <f t="shared" si="7"/>
        <v>149</v>
      </c>
      <c r="S67" s="869">
        <f>R67/R68*100</f>
        <v>3.8936536059413503E-2</v>
      </c>
    </row>
    <row r="68" spans="12:19">
      <c r="L68" s="625"/>
      <c r="M68" s="618" t="s">
        <v>333</v>
      </c>
      <c r="N68" s="855">
        <f>SUM(N57:N67)</f>
        <v>191513</v>
      </c>
      <c r="O68" s="676">
        <f>N68/N68*100</f>
        <v>100</v>
      </c>
      <c r="P68" s="856">
        <f>SUM(P57:P67)</f>
        <v>191161</v>
      </c>
      <c r="Q68" s="676">
        <f>P68/P68*100</f>
        <v>100</v>
      </c>
      <c r="R68" s="856">
        <f t="shared" si="7"/>
        <v>382674</v>
      </c>
      <c r="S68" s="686">
        <f>R68/R68*100</f>
        <v>100</v>
      </c>
    </row>
    <row r="70" spans="12:19">
      <c r="L70" t="s">
        <v>334</v>
      </c>
    </row>
    <row r="71" spans="12:19">
      <c r="L71" s="1389" t="s">
        <v>0</v>
      </c>
      <c r="M71" s="1391" t="s">
        <v>309</v>
      </c>
      <c r="N71" s="1383" t="s">
        <v>310</v>
      </c>
      <c r="O71" s="1385"/>
      <c r="P71" s="1386" t="s">
        <v>311</v>
      </c>
      <c r="Q71" s="1387"/>
      <c r="R71" s="1383" t="s">
        <v>40</v>
      </c>
      <c r="S71" s="1384"/>
    </row>
    <row r="72" spans="12:19">
      <c r="L72" s="1390"/>
      <c r="M72" s="1392"/>
      <c r="N72" s="603" t="s">
        <v>81</v>
      </c>
      <c r="O72" s="603" t="s">
        <v>39</v>
      </c>
      <c r="P72" s="603" t="s">
        <v>81</v>
      </c>
      <c r="Q72" s="603" t="s">
        <v>39</v>
      </c>
      <c r="R72" s="866" t="s">
        <v>81</v>
      </c>
      <c r="S72" s="867" t="s">
        <v>39</v>
      </c>
    </row>
    <row r="73" spans="12:19" ht="16.5">
      <c r="L73" s="649" t="s">
        <v>316</v>
      </c>
      <c r="M73" s="606" t="s">
        <v>312</v>
      </c>
      <c r="N73" s="848">
        <v>103405</v>
      </c>
      <c r="O73" s="666">
        <f>N73/N84*100</f>
        <v>44.838800598399899</v>
      </c>
      <c r="P73" s="849">
        <v>38375</v>
      </c>
      <c r="Q73" s="666">
        <f>P73/P84*100</f>
        <v>16.853685851687601</v>
      </c>
      <c r="R73" s="849">
        <f>P73+N73</f>
        <v>141780</v>
      </c>
      <c r="S73" s="682">
        <f>R73/R84*100</f>
        <v>30.935393074556501</v>
      </c>
    </row>
    <row r="74" spans="12:19" ht="16.5">
      <c r="L74" s="622" t="s">
        <v>318</v>
      </c>
      <c r="M74" s="609" t="s">
        <v>313</v>
      </c>
      <c r="N74" s="850">
        <v>2</v>
      </c>
      <c r="O74" s="669">
        <f>N74/N84*100</f>
        <v>8.6724627626130096E-4</v>
      </c>
      <c r="P74" s="851">
        <v>0</v>
      </c>
      <c r="Q74" s="669">
        <f>P74/P84*100</f>
        <v>0</v>
      </c>
      <c r="R74" s="851">
        <f t="shared" ref="R74:R81" si="11">P74+N74</f>
        <v>2</v>
      </c>
      <c r="S74" s="683">
        <f>R74/R84*100</f>
        <v>4.3638585237066598E-4</v>
      </c>
    </row>
    <row r="75" spans="12:19" ht="16.5">
      <c r="L75" s="623" t="s">
        <v>320</v>
      </c>
      <c r="M75" s="612" t="s">
        <v>314</v>
      </c>
      <c r="N75" s="852">
        <v>0</v>
      </c>
      <c r="O75" s="672">
        <f>N75/N84*100</f>
        <v>0</v>
      </c>
      <c r="P75" s="853">
        <v>87355</v>
      </c>
      <c r="Q75" s="672">
        <f>P75/P84*100</f>
        <v>38.364917982388697</v>
      </c>
      <c r="R75" s="853">
        <f t="shared" si="11"/>
        <v>87355</v>
      </c>
      <c r="S75" s="684">
        <f>R75/R84*100</f>
        <v>19.060243066919799</v>
      </c>
    </row>
    <row r="76" spans="12:19" ht="16.5">
      <c r="L76" s="622" t="s">
        <v>322</v>
      </c>
      <c r="M76" s="609" t="s">
        <v>315</v>
      </c>
      <c r="N76" s="850">
        <v>122065</v>
      </c>
      <c r="O76" s="669">
        <f>N76/N84*100</f>
        <v>52.930208355917898</v>
      </c>
      <c r="P76" s="851">
        <v>96575</v>
      </c>
      <c r="Q76" s="669">
        <f>P76/P84*100</f>
        <v>42.414194426755103</v>
      </c>
      <c r="R76" s="851">
        <f t="shared" si="11"/>
        <v>218640</v>
      </c>
      <c r="S76" s="683">
        <f>R76/R84*100</f>
        <v>47.705701381161198</v>
      </c>
    </row>
    <row r="77" spans="12:19" ht="16.5">
      <c r="L77" s="623" t="s">
        <v>324</v>
      </c>
      <c r="M77" s="612" t="s">
        <v>317</v>
      </c>
      <c r="N77" s="852">
        <v>7</v>
      </c>
      <c r="O77" s="672">
        <f>N77/N84*100</f>
        <v>3.03536196691455E-3</v>
      </c>
      <c r="P77" s="853">
        <v>4</v>
      </c>
      <c r="Q77" s="672">
        <f>P77/P84*100</f>
        <v>1.7567359845407199E-3</v>
      </c>
      <c r="R77" s="853">
        <f t="shared" si="11"/>
        <v>11</v>
      </c>
      <c r="S77" s="684">
        <f>R77/R84*100</f>
        <v>2.4001221880386599E-3</v>
      </c>
    </row>
    <row r="78" spans="12:19" ht="16.5">
      <c r="L78" s="622" t="s">
        <v>326</v>
      </c>
      <c r="M78" s="609" t="s">
        <v>319</v>
      </c>
      <c r="N78" s="850">
        <v>1745</v>
      </c>
      <c r="O78" s="669">
        <f>N78/N84*100</f>
        <v>0.75667237603798498</v>
      </c>
      <c r="P78" s="851">
        <v>1397</v>
      </c>
      <c r="Q78" s="669">
        <f>P78/P84*100</f>
        <v>0.61354004260084805</v>
      </c>
      <c r="R78" s="851">
        <f t="shared" si="11"/>
        <v>3142</v>
      </c>
      <c r="S78" s="683">
        <f>R78/R84*100</f>
        <v>0.68556217407431697</v>
      </c>
    </row>
    <row r="79" spans="12:19" ht="16.5">
      <c r="L79" s="623" t="s">
        <v>328</v>
      </c>
      <c r="M79" s="612" t="s">
        <v>321</v>
      </c>
      <c r="N79" s="852">
        <v>51</v>
      </c>
      <c r="O79" s="672">
        <f>N79/N84*100</f>
        <v>2.2114780044663201E-2</v>
      </c>
      <c r="P79" s="853">
        <v>588</v>
      </c>
      <c r="Q79" s="672">
        <f>P79/P84*100</f>
        <v>0.25824018972748602</v>
      </c>
      <c r="R79" s="853">
        <f t="shared" si="11"/>
        <v>639</v>
      </c>
      <c r="S79" s="684">
        <f>R79/R84*100</f>
        <v>0.139425279832428</v>
      </c>
    </row>
    <row r="80" spans="12:19" ht="16.5">
      <c r="L80" s="622" t="s">
        <v>330</v>
      </c>
      <c r="M80" s="609" t="s">
        <v>323</v>
      </c>
      <c r="N80" s="850">
        <v>146</v>
      </c>
      <c r="O80" s="669">
        <f>N80/N84*100</f>
        <v>6.3308978167074995E-2</v>
      </c>
      <c r="P80" s="851">
        <v>1517</v>
      </c>
      <c r="Q80" s="669">
        <f>P80/P84*100</f>
        <v>0.66624212213706901</v>
      </c>
      <c r="R80" s="851">
        <f t="shared" si="11"/>
        <v>1663</v>
      </c>
      <c r="S80" s="683">
        <f>R80/R84*100</f>
        <v>0.36285483624620901</v>
      </c>
    </row>
    <row r="81" spans="12:19" ht="16.5">
      <c r="L81" s="623" t="s">
        <v>331</v>
      </c>
      <c r="M81" s="612" t="s">
        <v>325</v>
      </c>
      <c r="N81" s="852">
        <v>3082</v>
      </c>
      <c r="O81" s="672">
        <f>N81/N84*100</f>
        <v>1.33642651171867</v>
      </c>
      <c r="P81" s="853">
        <v>1769</v>
      </c>
      <c r="Q81" s="672">
        <f>P81/P84*100</f>
        <v>0.77691648916313505</v>
      </c>
      <c r="R81" s="853">
        <f t="shared" si="11"/>
        <v>4851</v>
      </c>
      <c r="S81" s="684">
        <f>R81/R84*100</f>
        <v>1.05845388492505</v>
      </c>
    </row>
    <row r="82" spans="12:19" ht="16.5">
      <c r="L82" s="623">
        <v>10</v>
      </c>
      <c r="M82" s="612" t="s">
        <v>327</v>
      </c>
      <c r="N82" s="852">
        <v>1</v>
      </c>
      <c r="O82" s="672">
        <f>N82/N84*100</f>
        <v>4.3362313813065102E-4</v>
      </c>
      <c r="P82" s="853">
        <v>1</v>
      </c>
      <c r="Q82" s="672">
        <f>P82/P84*100</f>
        <v>4.3918399613518101E-4</v>
      </c>
      <c r="R82" s="853">
        <f>SUM(N82+P82)</f>
        <v>2</v>
      </c>
      <c r="S82" s="684">
        <f>R82/R84*100</f>
        <v>4.3638585237066598E-4</v>
      </c>
    </row>
    <row r="83" spans="12:19" ht="16.5">
      <c r="L83" s="622">
        <v>11</v>
      </c>
      <c r="M83" s="609" t="s">
        <v>329</v>
      </c>
      <c r="N83" s="850">
        <v>111</v>
      </c>
      <c r="O83" s="669">
        <f>N83/N84*100</f>
        <v>4.8132168332502202E-2</v>
      </c>
      <c r="P83" s="851">
        <v>114</v>
      </c>
      <c r="Q83" s="669">
        <f>P83/P84*100</f>
        <v>5.0066975559410601E-2</v>
      </c>
      <c r="R83" s="851">
        <f>P83+N83</f>
        <v>225</v>
      </c>
      <c r="S83" s="683">
        <f>R83/R84*100</f>
        <v>4.90934083916999E-2</v>
      </c>
    </row>
    <row r="84" spans="12:19">
      <c r="L84" s="625"/>
      <c r="M84" s="618" t="s">
        <v>333</v>
      </c>
      <c r="N84" s="855">
        <f>SUM(N73:N83)</f>
        <v>230615</v>
      </c>
      <c r="O84" s="676">
        <f>N84/N84*100</f>
        <v>100</v>
      </c>
      <c r="P84" s="856">
        <f>SUM(P73:P83)</f>
        <v>227695</v>
      </c>
      <c r="Q84" s="676">
        <f>P84/P84*100</f>
        <v>100</v>
      </c>
      <c r="R84" s="856">
        <f>P84+N84</f>
        <v>458310</v>
      </c>
      <c r="S84" s="686">
        <f>R84/R84*100</f>
        <v>100</v>
      </c>
    </row>
    <row r="86" spans="12:19">
      <c r="L86" t="s">
        <v>214</v>
      </c>
    </row>
    <row r="87" spans="12:19">
      <c r="L87" s="1389" t="s">
        <v>0</v>
      </c>
      <c r="M87" s="1391" t="s">
        <v>309</v>
      </c>
      <c r="N87" s="1383" t="s">
        <v>310</v>
      </c>
      <c r="O87" s="1385"/>
      <c r="P87" s="1386" t="s">
        <v>311</v>
      </c>
      <c r="Q87" s="1387"/>
      <c r="R87" s="1383" t="s">
        <v>40</v>
      </c>
      <c r="S87" s="1384"/>
    </row>
    <row r="88" spans="12:19">
      <c r="L88" s="1390"/>
      <c r="M88" s="1392"/>
      <c r="N88" s="603" t="s">
        <v>81</v>
      </c>
      <c r="O88" s="603" t="s">
        <v>39</v>
      </c>
      <c r="P88" s="603" t="s">
        <v>81</v>
      </c>
      <c r="Q88" s="603" t="s">
        <v>39</v>
      </c>
      <c r="R88" s="866" t="s">
        <v>81</v>
      </c>
      <c r="S88" s="867" t="s">
        <v>39</v>
      </c>
    </row>
    <row r="89" spans="12:19" ht="16.5">
      <c r="L89" s="649" t="s">
        <v>316</v>
      </c>
      <c r="M89" s="606" t="s">
        <v>312</v>
      </c>
      <c r="N89" s="848">
        <v>123790</v>
      </c>
      <c r="O89" s="666">
        <f>N89/N100*100</f>
        <v>46.285286969527</v>
      </c>
      <c r="P89" s="849">
        <v>40768</v>
      </c>
      <c r="Q89" s="666">
        <f>P89/P100*100</f>
        <v>15.3376171916149</v>
      </c>
      <c r="R89" s="849">
        <f>P89+N89</f>
        <v>164558</v>
      </c>
      <c r="S89" s="682">
        <f>R89/R100*100</f>
        <v>30.859215308277101</v>
      </c>
    </row>
    <row r="90" spans="12:19" ht="16.5">
      <c r="L90" s="622" t="s">
        <v>318</v>
      </c>
      <c r="M90" s="609" t="s">
        <v>313</v>
      </c>
      <c r="N90" s="850">
        <v>2</v>
      </c>
      <c r="O90" s="669">
        <f>N90/N100*100</f>
        <v>7.4780332772480802E-4</v>
      </c>
      <c r="P90" s="851">
        <v>0</v>
      </c>
      <c r="Q90" s="669">
        <f>P90/P100*100</f>
        <v>0</v>
      </c>
      <c r="R90" s="851">
        <f t="shared" ref="R90:R97" si="12">P90+N90</f>
        <v>2</v>
      </c>
      <c r="S90" s="683">
        <f>R90/R100*100</f>
        <v>3.7505578954869498E-4</v>
      </c>
    </row>
    <row r="91" spans="12:19" ht="16.5">
      <c r="L91" s="623" t="s">
        <v>320</v>
      </c>
      <c r="M91" s="612" t="s">
        <v>314</v>
      </c>
      <c r="N91" s="852">
        <v>0</v>
      </c>
      <c r="O91" s="672">
        <f>N91/N100*100</f>
        <v>0</v>
      </c>
      <c r="P91" s="853">
        <v>106707</v>
      </c>
      <c r="Q91" s="672">
        <f>P91/P100*100</f>
        <v>40.144994055770397</v>
      </c>
      <c r="R91" s="853">
        <f t="shared" si="12"/>
        <v>106707</v>
      </c>
      <c r="S91" s="684">
        <f>R91/R100*100</f>
        <v>20.010539067686299</v>
      </c>
    </row>
    <row r="92" spans="12:19" ht="16.5">
      <c r="L92" s="622" t="s">
        <v>322</v>
      </c>
      <c r="M92" s="609" t="s">
        <v>315</v>
      </c>
      <c r="N92" s="850">
        <v>139653</v>
      </c>
      <c r="O92" s="669">
        <f>N92/N100*100</f>
        <v>52.216489063376301</v>
      </c>
      <c r="P92" s="851">
        <v>113142</v>
      </c>
      <c r="Q92" s="669">
        <f>P92/P100*100</f>
        <v>42.565950851003002</v>
      </c>
      <c r="R92" s="851">
        <f t="shared" si="12"/>
        <v>252795</v>
      </c>
      <c r="S92" s="683">
        <f>R92/R100*100</f>
        <v>47.406114159481199</v>
      </c>
    </row>
    <row r="93" spans="12:19" ht="16.5">
      <c r="L93" s="623" t="s">
        <v>324</v>
      </c>
      <c r="M93" s="612" t="s">
        <v>317</v>
      </c>
      <c r="N93" s="852">
        <v>5</v>
      </c>
      <c r="O93" s="672">
        <f>N93/N100*100</f>
        <v>1.8695083193120199E-3</v>
      </c>
      <c r="P93" s="853">
        <v>1</v>
      </c>
      <c r="Q93" s="672">
        <f>P93/P100*100</f>
        <v>3.7621706219620498E-4</v>
      </c>
      <c r="R93" s="853">
        <f t="shared" si="12"/>
        <v>6</v>
      </c>
      <c r="S93" s="684">
        <f>R93/R100*100</f>
        <v>1.1251673686460901E-3</v>
      </c>
    </row>
    <row r="94" spans="12:19" ht="16.5">
      <c r="L94" s="622" t="s">
        <v>326</v>
      </c>
      <c r="M94" s="609" t="s">
        <v>319</v>
      </c>
      <c r="N94" s="850">
        <v>1119</v>
      </c>
      <c r="O94" s="669">
        <f>N94/N100*100</f>
        <v>0.41839596186202999</v>
      </c>
      <c r="P94" s="851">
        <v>925</v>
      </c>
      <c r="Q94" s="669">
        <f>P94/P100*100</f>
        <v>0.34800078253148897</v>
      </c>
      <c r="R94" s="851">
        <f t="shared" si="12"/>
        <v>2044</v>
      </c>
      <c r="S94" s="683">
        <f>R94/R100*100</f>
        <v>0.38330701691876701</v>
      </c>
    </row>
    <row r="95" spans="12:19" ht="16.5">
      <c r="L95" s="623" t="s">
        <v>328</v>
      </c>
      <c r="M95" s="612" t="s">
        <v>321</v>
      </c>
      <c r="N95" s="852">
        <v>74</v>
      </c>
      <c r="O95" s="672">
        <f>N95/N100*100</f>
        <v>2.76687231258179E-2</v>
      </c>
      <c r="P95" s="853">
        <v>783</v>
      </c>
      <c r="Q95" s="672">
        <f>P95/P100*100</f>
        <v>0.29457795969962802</v>
      </c>
      <c r="R95" s="853">
        <f t="shared" si="12"/>
        <v>857</v>
      </c>
      <c r="S95" s="684">
        <f>R95/R100*100</f>
        <v>0.160711405821616</v>
      </c>
    </row>
    <row r="96" spans="12:19" ht="16.5">
      <c r="L96" s="622" t="s">
        <v>330</v>
      </c>
      <c r="M96" s="609" t="s">
        <v>323</v>
      </c>
      <c r="N96" s="850">
        <v>194</v>
      </c>
      <c r="O96" s="669">
        <f>N96/N100*100</f>
        <v>7.2536922789306402E-2</v>
      </c>
      <c r="P96" s="851">
        <v>1750</v>
      </c>
      <c r="Q96" s="669">
        <f>P96/P100*100</f>
        <v>0.65837985884335803</v>
      </c>
      <c r="R96" s="851">
        <f t="shared" si="12"/>
        <v>1944</v>
      </c>
      <c r="S96" s="683">
        <f>R96/R100*100</f>
        <v>0.36455422744133198</v>
      </c>
    </row>
    <row r="97" spans="12:19" ht="16.5">
      <c r="L97" s="623" t="s">
        <v>331</v>
      </c>
      <c r="M97" s="612" t="s">
        <v>325</v>
      </c>
      <c r="N97" s="852">
        <v>2444</v>
      </c>
      <c r="O97" s="672">
        <f>N97/N100*100</f>
        <v>0.91381566647971602</v>
      </c>
      <c r="P97" s="853">
        <v>1568</v>
      </c>
      <c r="Q97" s="672">
        <f t="shared" ref="Q97" si="13">P97/P100*100</f>
        <v>0.58990835352364901</v>
      </c>
      <c r="R97" s="853">
        <f t="shared" si="12"/>
        <v>4012</v>
      </c>
      <c r="S97" s="684">
        <f>R97/R100*100</f>
        <v>0.75236191383468298</v>
      </c>
    </row>
    <row r="98" spans="12:19" ht="16.5">
      <c r="L98" s="623">
        <v>10</v>
      </c>
      <c r="M98" s="612" t="s">
        <v>327</v>
      </c>
      <c r="N98" s="852">
        <v>1</v>
      </c>
      <c r="O98" s="672">
        <f>N98/N100*100</f>
        <v>3.7390166386240401E-4</v>
      </c>
      <c r="P98" s="853">
        <v>1</v>
      </c>
      <c r="Q98" s="672">
        <f>P98/P100*100</f>
        <v>3.7621706219620498E-4</v>
      </c>
      <c r="R98" s="853">
        <f>SUM(N98+P98)</f>
        <v>2</v>
      </c>
      <c r="S98" s="684">
        <f>R98/R100*100</f>
        <v>3.7505578954869498E-4</v>
      </c>
    </row>
    <row r="99" spans="12:19" ht="16.5">
      <c r="L99" s="622">
        <v>11</v>
      </c>
      <c r="M99" s="609" t="s">
        <v>329</v>
      </c>
      <c r="N99" s="850">
        <v>168</v>
      </c>
      <c r="O99" s="669">
        <f>N99/N100*100</f>
        <v>6.2815479528883902E-2</v>
      </c>
      <c r="P99" s="851">
        <v>159</v>
      </c>
      <c r="Q99" s="669">
        <f>P99/P100*100</f>
        <v>5.9818512889196603E-2</v>
      </c>
      <c r="R99" s="851">
        <f>P99+N99</f>
        <v>327</v>
      </c>
      <c r="S99" s="683">
        <f>R99/R100*100</f>
        <v>6.1321621591211697E-2</v>
      </c>
    </row>
    <row r="100" spans="12:19">
      <c r="L100" s="625"/>
      <c r="M100" s="618" t="s">
        <v>333</v>
      </c>
      <c r="N100" s="855">
        <f>SUM(N89:N99)</f>
        <v>267450</v>
      </c>
      <c r="O100" s="676">
        <f>N100/N100*100</f>
        <v>100</v>
      </c>
      <c r="P100" s="856">
        <f>SUM(P89:P99)</f>
        <v>265804</v>
      </c>
      <c r="Q100" s="676">
        <f>P100/P100*100</f>
        <v>100</v>
      </c>
      <c r="R100" s="856">
        <f>P100+N100</f>
        <v>533254</v>
      </c>
      <c r="S100" s="686">
        <f>R100/R100*100</f>
        <v>100</v>
      </c>
    </row>
    <row r="102" spans="12:19">
      <c r="L102" t="s">
        <v>215</v>
      </c>
    </row>
    <row r="104" spans="12:19">
      <c r="L104" s="1389" t="s">
        <v>0</v>
      </c>
      <c r="M104" s="1391" t="s">
        <v>309</v>
      </c>
      <c r="N104" s="1383" t="s">
        <v>310</v>
      </c>
      <c r="O104" s="1385"/>
      <c r="P104" s="1386" t="s">
        <v>311</v>
      </c>
      <c r="Q104" s="1387"/>
      <c r="R104" s="1383" t="s">
        <v>40</v>
      </c>
      <c r="S104" s="1384"/>
    </row>
    <row r="105" spans="12:19">
      <c r="L105" s="1390"/>
      <c r="M105" s="1392"/>
      <c r="N105" s="603" t="s">
        <v>81</v>
      </c>
      <c r="O105" s="603" t="s">
        <v>39</v>
      </c>
      <c r="P105" s="603" t="s">
        <v>81</v>
      </c>
      <c r="Q105" s="603" t="s">
        <v>39</v>
      </c>
      <c r="R105" s="866" t="s">
        <v>81</v>
      </c>
      <c r="S105" s="867" t="s">
        <v>39</v>
      </c>
    </row>
    <row r="106" spans="12:19" ht="16.5">
      <c r="L106" s="649" t="s">
        <v>316</v>
      </c>
      <c r="M106" s="606" t="s">
        <v>312</v>
      </c>
      <c r="N106" s="848">
        <v>100022</v>
      </c>
      <c r="O106" s="666">
        <f>N106/N117*100</f>
        <v>49.767141009055599</v>
      </c>
      <c r="P106" s="849">
        <v>34339</v>
      </c>
      <c r="Q106" s="666">
        <f>P106/P117*100</f>
        <v>17.0156782684532</v>
      </c>
      <c r="R106" s="849">
        <f>P106+N106</f>
        <v>134361</v>
      </c>
      <c r="S106" s="682">
        <f>R106/R117*100</f>
        <v>33.357746506847299</v>
      </c>
    </row>
    <row r="107" spans="12:19" ht="16.5">
      <c r="L107" s="622" t="s">
        <v>318</v>
      </c>
      <c r="M107" s="609" t="s">
        <v>313</v>
      </c>
      <c r="N107" s="850">
        <v>0</v>
      </c>
      <c r="O107" s="669">
        <f>N107/N117*100</f>
        <v>0</v>
      </c>
      <c r="P107" s="851">
        <v>0</v>
      </c>
      <c r="Q107" s="669">
        <f>P107/P117*100</f>
        <v>0</v>
      </c>
      <c r="R107" s="851">
        <f t="shared" ref="R107:R117" si="14">P107+N107</f>
        <v>0</v>
      </c>
      <c r="S107" s="683">
        <f>R107/R117*100</f>
        <v>0</v>
      </c>
    </row>
    <row r="108" spans="12:19" ht="16.5">
      <c r="L108" s="623" t="s">
        <v>320</v>
      </c>
      <c r="M108" s="612" t="s">
        <v>314</v>
      </c>
      <c r="N108" s="852">
        <v>0</v>
      </c>
      <c r="O108" s="672">
        <f>N108/N117*100</f>
        <v>0</v>
      </c>
      <c r="P108" s="853">
        <v>84907</v>
      </c>
      <c r="Q108" s="672">
        <f>P108/P117*100</f>
        <v>42.073158645841602</v>
      </c>
      <c r="R108" s="853">
        <f t="shared" si="14"/>
        <v>84907</v>
      </c>
      <c r="S108" s="684">
        <f>R108/R117*100</f>
        <v>21.079823629303799</v>
      </c>
    </row>
    <row r="109" spans="12:19" ht="16.5">
      <c r="L109" s="622" t="s">
        <v>322</v>
      </c>
      <c r="M109" s="609" t="s">
        <v>315</v>
      </c>
      <c r="N109" s="850">
        <v>96430</v>
      </c>
      <c r="O109" s="669">
        <f>N109/N117*100</f>
        <v>47.979898497362903</v>
      </c>
      <c r="P109" s="851">
        <v>79431</v>
      </c>
      <c r="Q109" s="669">
        <f>P109/P117*100</f>
        <v>39.359688416712899</v>
      </c>
      <c r="R109" s="851">
        <f t="shared" si="14"/>
        <v>175861</v>
      </c>
      <c r="S109" s="683">
        <f>R109/R117*100</f>
        <v>43.660933294934303</v>
      </c>
    </row>
    <row r="110" spans="12:19" ht="16.5">
      <c r="L110" s="623" t="s">
        <v>324</v>
      </c>
      <c r="M110" s="612" t="s">
        <v>317</v>
      </c>
      <c r="N110" s="852">
        <v>0</v>
      </c>
      <c r="O110" s="672">
        <f>N110/N117*100</f>
        <v>0</v>
      </c>
      <c r="P110" s="853">
        <v>1</v>
      </c>
      <c r="Q110" s="672">
        <f>P110/P117*100</f>
        <v>4.9552049472766199E-4</v>
      </c>
      <c r="R110" s="853">
        <f t="shared" si="14"/>
        <v>1</v>
      </c>
      <c r="S110" s="684">
        <f>R110/R117*100</f>
        <v>2.48269561158724E-4</v>
      </c>
    </row>
    <row r="111" spans="12:19" ht="16.5">
      <c r="L111" s="622" t="s">
        <v>326</v>
      </c>
      <c r="M111" s="609" t="s">
        <v>319</v>
      </c>
      <c r="N111" s="850">
        <v>759</v>
      </c>
      <c r="O111" s="669">
        <f>N111/N117*100</f>
        <v>0.37764951736491198</v>
      </c>
      <c r="P111" s="851">
        <v>653</v>
      </c>
      <c r="Q111" s="669">
        <f>P111/P117*100</f>
        <v>0.32357488305716298</v>
      </c>
      <c r="R111" s="851">
        <f t="shared" si="14"/>
        <v>1412</v>
      </c>
      <c r="S111" s="683">
        <f>R111/R117*100</f>
        <v>0.35055662035611801</v>
      </c>
    </row>
    <row r="112" spans="12:19" ht="16.5">
      <c r="L112" s="623" t="s">
        <v>328</v>
      </c>
      <c r="M112" s="612" t="s">
        <v>321</v>
      </c>
      <c r="N112" s="852">
        <v>31</v>
      </c>
      <c r="O112" s="672">
        <f>N112/N117*100</f>
        <v>1.5424420340332401E-2</v>
      </c>
      <c r="P112" s="853">
        <v>436</v>
      </c>
      <c r="Q112" s="672">
        <f>P112/P117*100</f>
        <v>0.21604693570126099</v>
      </c>
      <c r="R112" s="853">
        <f t="shared" si="14"/>
        <v>467</v>
      </c>
      <c r="S112" s="684">
        <f>R112/R117*100</f>
        <v>0.115941885061124</v>
      </c>
    </row>
    <row r="113" spans="12:19" ht="16.5">
      <c r="L113" s="622" t="s">
        <v>330</v>
      </c>
      <c r="M113" s="609" t="s">
        <v>323</v>
      </c>
      <c r="N113" s="850">
        <v>111</v>
      </c>
      <c r="O113" s="669">
        <f>N113/N117*100</f>
        <v>5.5229376057319098E-2</v>
      </c>
      <c r="P113" s="851">
        <v>1079</v>
      </c>
      <c r="Q113" s="669">
        <f>P113/P117*100</f>
        <v>0.534666613811147</v>
      </c>
      <c r="R113" s="851">
        <f t="shared" si="14"/>
        <v>1190</v>
      </c>
      <c r="S113" s="683">
        <f>R113/R117*100</f>
        <v>0.295440777778881</v>
      </c>
    </row>
    <row r="114" spans="12:19" ht="16.5">
      <c r="L114" s="623" t="s">
        <v>331</v>
      </c>
      <c r="M114" s="612" t="s">
        <v>325</v>
      </c>
      <c r="N114" s="852">
        <v>2731</v>
      </c>
      <c r="O114" s="672">
        <f>N114/N117*100</f>
        <v>1.3588416757886399</v>
      </c>
      <c r="P114" s="853">
        <v>841</v>
      </c>
      <c r="Q114" s="672">
        <f>P114/P117*100</f>
        <v>0.416732736065964</v>
      </c>
      <c r="R114" s="853">
        <f t="shared" si="14"/>
        <v>3572</v>
      </c>
      <c r="S114" s="684">
        <f>R114/R117*100</f>
        <v>0.88681887245896096</v>
      </c>
    </row>
    <row r="115" spans="12:19" ht="16.5">
      <c r="L115" s="622">
        <v>10</v>
      </c>
      <c r="M115" s="609" t="s">
        <v>327</v>
      </c>
      <c r="N115" s="850">
        <v>0</v>
      </c>
      <c r="O115" s="669">
        <f>N115/N117*100</f>
        <v>0</v>
      </c>
      <c r="P115" s="851">
        <v>0</v>
      </c>
      <c r="Q115" s="669">
        <f>P115/P117*100</f>
        <v>0</v>
      </c>
      <c r="R115" s="851">
        <f t="shared" si="14"/>
        <v>0</v>
      </c>
      <c r="S115" s="683">
        <f>R115/R117*100</f>
        <v>0</v>
      </c>
    </row>
    <row r="116" spans="12:19" ht="16.5">
      <c r="L116" s="623">
        <v>11</v>
      </c>
      <c r="M116" s="612" t="s">
        <v>329</v>
      </c>
      <c r="N116" s="852">
        <v>896</v>
      </c>
      <c r="O116" s="672">
        <f>N116/N117*100</f>
        <v>0.445815504030252</v>
      </c>
      <c r="P116" s="853">
        <v>121</v>
      </c>
      <c r="Q116" s="672">
        <f>P116/P117*100</f>
        <v>5.9957979862047102E-2</v>
      </c>
      <c r="R116" s="853">
        <f t="shared" si="14"/>
        <v>1017</v>
      </c>
      <c r="S116" s="684">
        <f>R116/R117*100</f>
        <v>0.25249014369842199</v>
      </c>
    </row>
    <row r="117" spans="12:19">
      <c r="L117" s="625"/>
      <c r="M117" s="618" t="s">
        <v>333</v>
      </c>
      <c r="N117" s="855">
        <f>SUM(N106:N116)</f>
        <v>200980</v>
      </c>
      <c r="O117" s="676">
        <f>N117/N117*100</f>
        <v>100</v>
      </c>
      <c r="P117" s="856">
        <f>SUM(P106:P116)</f>
        <v>201808</v>
      </c>
      <c r="Q117" s="676">
        <f>P117/P117*100</f>
        <v>100</v>
      </c>
      <c r="R117" s="856">
        <f t="shared" si="14"/>
        <v>402788</v>
      </c>
      <c r="S117" s="686">
        <f>R117/R117*100</f>
        <v>100</v>
      </c>
    </row>
    <row r="119" spans="12:19">
      <c r="L119" t="s">
        <v>216</v>
      </c>
    </row>
    <row r="121" spans="12:19">
      <c r="L121" s="1389" t="s">
        <v>0</v>
      </c>
      <c r="M121" s="1391" t="s">
        <v>309</v>
      </c>
      <c r="N121" s="1383" t="s">
        <v>310</v>
      </c>
      <c r="O121" s="1385"/>
      <c r="P121" s="1386" t="s">
        <v>311</v>
      </c>
      <c r="Q121" s="1387"/>
      <c r="R121" s="1383" t="s">
        <v>40</v>
      </c>
      <c r="S121" s="1384"/>
    </row>
    <row r="122" spans="12:19">
      <c r="L122" s="1390"/>
      <c r="M122" s="1392"/>
      <c r="N122" s="603" t="s">
        <v>81</v>
      </c>
      <c r="O122" s="603" t="s">
        <v>39</v>
      </c>
      <c r="P122" s="603" t="s">
        <v>81</v>
      </c>
      <c r="Q122" s="603" t="s">
        <v>39</v>
      </c>
      <c r="R122" s="866" t="s">
        <v>81</v>
      </c>
      <c r="S122" s="867" t="s">
        <v>39</v>
      </c>
    </row>
    <row r="123" spans="12:19" ht="16.5">
      <c r="L123" s="649" t="s">
        <v>316</v>
      </c>
      <c r="M123" s="606" t="s">
        <v>312</v>
      </c>
      <c r="N123" s="848">
        <v>73656</v>
      </c>
      <c r="O123" s="666">
        <f>N123/N134*100</f>
        <v>46.713513787767297</v>
      </c>
      <c r="P123" s="849">
        <v>20488</v>
      </c>
      <c r="Q123" s="666">
        <f>P123/P134*100</f>
        <v>13.119793034112201</v>
      </c>
      <c r="R123" s="849">
        <f>P123+N123</f>
        <v>94144</v>
      </c>
      <c r="S123" s="682">
        <f>R123/R134*100</f>
        <v>29.997737679113701</v>
      </c>
    </row>
    <row r="124" spans="12:19" ht="16.5">
      <c r="L124" s="622" t="s">
        <v>318</v>
      </c>
      <c r="M124" s="609" t="s">
        <v>313</v>
      </c>
      <c r="N124" s="850">
        <v>0</v>
      </c>
      <c r="O124" s="669">
        <f>N124/N134*100</f>
        <v>0</v>
      </c>
      <c r="P124" s="851">
        <v>0</v>
      </c>
      <c r="Q124" s="669">
        <f>P124/P134*100</f>
        <v>0</v>
      </c>
      <c r="R124" s="851">
        <f t="shared" ref="R124:R133" si="15">P124+N124</f>
        <v>0</v>
      </c>
      <c r="S124" s="683">
        <f>R124/R134*100</f>
        <v>0</v>
      </c>
    </row>
    <row r="125" spans="12:19" ht="16.5">
      <c r="L125" s="623" t="s">
        <v>320</v>
      </c>
      <c r="M125" s="612" t="s">
        <v>314</v>
      </c>
      <c r="N125" s="852">
        <v>0</v>
      </c>
      <c r="O125" s="672">
        <f>N125/N134*100</f>
        <v>0</v>
      </c>
      <c r="P125" s="853">
        <v>65228</v>
      </c>
      <c r="Q125" s="672">
        <f>P125/P134*100</f>
        <v>41.769712027971103</v>
      </c>
      <c r="R125" s="853">
        <f t="shared" si="15"/>
        <v>65228</v>
      </c>
      <c r="S125" s="684">
        <f>R125/R134*100</f>
        <v>20.784037573644898</v>
      </c>
    </row>
    <row r="126" spans="12:19" ht="16.5">
      <c r="L126" s="622" t="s">
        <v>322</v>
      </c>
      <c r="M126" s="609" t="s">
        <v>315</v>
      </c>
      <c r="N126" s="850">
        <v>82318</v>
      </c>
      <c r="O126" s="669">
        <f>N126/N134*100</f>
        <v>52.207057510337599</v>
      </c>
      <c r="P126" s="851">
        <v>68677</v>
      </c>
      <c r="Q126" s="669">
        <f>P126/P134*100</f>
        <v>43.978330056800402</v>
      </c>
      <c r="R126" s="851">
        <f t="shared" si="15"/>
        <v>150995</v>
      </c>
      <c r="S126" s="683">
        <f>R126/R134*100</f>
        <v>48.112555243645602</v>
      </c>
    </row>
    <row r="127" spans="12:19" ht="16.5">
      <c r="L127" s="623" t="s">
        <v>324</v>
      </c>
      <c r="M127" s="612" t="s">
        <v>317</v>
      </c>
      <c r="N127" s="852">
        <v>0</v>
      </c>
      <c r="O127" s="672">
        <f>N127/N134*100</f>
        <v>0</v>
      </c>
      <c r="P127" s="853">
        <v>2</v>
      </c>
      <c r="Q127" s="672">
        <f>P127/P134*100</f>
        <v>1.28072950352521E-3</v>
      </c>
      <c r="R127" s="853">
        <f t="shared" si="15"/>
        <v>2</v>
      </c>
      <c r="S127" s="684">
        <f>R127/R134*100</f>
        <v>6.3727348910421605E-4</v>
      </c>
    </row>
    <row r="128" spans="12:19" ht="16.5">
      <c r="L128" s="622" t="s">
        <v>326</v>
      </c>
      <c r="M128" s="609" t="s">
        <v>319</v>
      </c>
      <c r="N128" s="850">
        <v>621</v>
      </c>
      <c r="O128" s="669">
        <f>N128/N134*100</f>
        <v>0.39384560744818498</v>
      </c>
      <c r="P128" s="851">
        <v>504</v>
      </c>
      <c r="Q128" s="669">
        <f>P128/P134*100</f>
        <v>0.32274383488835201</v>
      </c>
      <c r="R128" s="851">
        <f t="shared" si="15"/>
        <v>1125</v>
      </c>
      <c r="S128" s="683">
        <f>R128/R134*100</f>
        <v>0.35846633762112201</v>
      </c>
    </row>
    <row r="129" spans="12:19" ht="16.5">
      <c r="L129" s="623" t="s">
        <v>328</v>
      </c>
      <c r="M129" s="612" t="s">
        <v>321</v>
      </c>
      <c r="N129" s="852">
        <v>23</v>
      </c>
      <c r="O129" s="672">
        <f>N129/N134*100</f>
        <v>1.4586874349932799E-2</v>
      </c>
      <c r="P129" s="853">
        <v>221</v>
      </c>
      <c r="Q129" s="672">
        <f>P129/P134*100</f>
        <v>0.14152061013953501</v>
      </c>
      <c r="R129" s="853">
        <f t="shared" si="15"/>
        <v>244</v>
      </c>
      <c r="S129" s="684">
        <f>R129/R134*100</f>
        <v>7.77473656707144E-2</v>
      </c>
    </row>
    <row r="130" spans="12:19" ht="16.5">
      <c r="L130" s="622" t="s">
        <v>330</v>
      </c>
      <c r="M130" s="609" t="s">
        <v>323</v>
      </c>
      <c r="N130" s="850">
        <v>37</v>
      </c>
      <c r="O130" s="669">
        <f>N130/N134*100</f>
        <v>2.3465841345544001E-2</v>
      </c>
      <c r="P130" s="851">
        <v>303</v>
      </c>
      <c r="Q130" s="669">
        <f>P130/P134*100</f>
        <v>0.19403051978406899</v>
      </c>
      <c r="R130" s="851">
        <f t="shared" si="15"/>
        <v>340</v>
      </c>
      <c r="S130" s="683">
        <f>R130/R134*100</f>
        <v>0.108336493147717</v>
      </c>
    </row>
    <row r="131" spans="12:19" ht="16.5">
      <c r="L131" s="623" t="s">
        <v>331</v>
      </c>
      <c r="M131" s="612" t="s">
        <v>325</v>
      </c>
      <c r="N131" s="852">
        <v>966</v>
      </c>
      <c r="O131" s="672">
        <f>N131/N134*100</f>
        <v>0.61264872269717696</v>
      </c>
      <c r="P131" s="853">
        <v>659</v>
      </c>
      <c r="Q131" s="672">
        <f>P131/P134*100</f>
        <v>0.422000371411556</v>
      </c>
      <c r="R131" s="853">
        <f t="shared" si="15"/>
        <v>1625</v>
      </c>
      <c r="S131" s="684">
        <f>R131/R134*100</f>
        <v>0.51778470989717595</v>
      </c>
    </row>
    <row r="132" spans="12:19" ht="16.5">
      <c r="L132" s="622">
        <v>10</v>
      </c>
      <c r="M132" s="609" t="s">
        <v>327</v>
      </c>
      <c r="N132" s="850">
        <v>1</v>
      </c>
      <c r="O132" s="669">
        <f>N132/N134*100</f>
        <v>6.3421192825794705E-4</v>
      </c>
      <c r="P132" s="851">
        <v>1</v>
      </c>
      <c r="Q132" s="669">
        <f>P132/P134*100</f>
        <v>6.4036475176260403E-4</v>
      </c>
      <c r="R132" s="851">
        <f t="shared" si="15"/>
        <v>2</v>
      </c>
      <c r="S132" s="683">
        <f>R132/R134*100</f>
        <v>6.3727348910421605E-4</v>
      </c>
    </row>
    <row r="133" spans="12:19" ht="16.5">
      <c r="L133" s="623">
        <v>11</v>
      </c>
      <c r="M133" s="612" t="s">
        <v>329</v>
      </c>
      <c r="N133" s="852">
        <v>54</v>
      </c>
      <c r="O133" s="672">
        <f>N133/N134*100</f>
        <v>3.4247444125929102E-2</v>
      </c>
      <c r="P133" s="853">
        <v>78</v>
      </c>
      <c r="Q133" s="672">
        <f>P133/P134*100</f>
        <v>4.9948450637483099E-2</v>
      </c>
      <c r="R133" s="853">
        <f t="shared" si="15"/>
        <v>132</v>
      </c>
      <c r="S133" s="684">
        <f>R133/R134*100</f>
        <v>4.2060050280878301E-2</v>
      </c>
    </row>
    <row r="134" spans="12:19">
      <c r="L134" s="625"/>
      <c r="M134" s="618" t="s">
        <v>333</v>
      </c>
      <c r="N134" s="855">
        <f>SUM(N123:N133)</f>
        <v>157676</v>
      </c>
      <c r="O134" s="676">
        <f>N134/N134*100</f>
        <v>100</v>
      </c>
      <c r="P134" s="856">
        <f>SUM(P123:P133)</f>
        <v>156161</v>
      </c>
      <c r="Q134" s="676">
        <f>P134/P134*100</f>
        <v>100</v>
      </c>
      <c r="R134" s="856">
        <f>SUM(R123:R133)</f>
        <v>313837</v>
      </c>
      <c r="S134" s="686">
        <f>R134/R134*100</f>
        <v>100</v>
      </c>
    </row>
    <row r="136" spans="12:19">
      <c r="L136" t="s">
        <v>335</v>
      </c>
    </row>
    <row r="138" spans="12:19">
      <c r="L138" s="1389" t="s">
        <v>0</v>
      </c>
      <c r="M138" s="1391" t="s">
        <v>309</v>
      </c>
      <c r="N138" s="1383" t="s">
        <v>310</v>
      </c>
      <c r="O138" s="1385"/>
      <c r="P138" s="1386" t="s">
        <v>311</v>
      </c>
      <c r="Q138" s="1387"/>
      <c r="R138" s="1383" t="s">
        <v>40</v>
      </c>
      <c r="S138" s="1384"/>
    </row>
    <row r="139" spans="12:19">
      <c r="L139" s="1390"/>
      <c r="M139" s="1392"/>
      <c r="N139" s="603" t="s">
        <v>81</v>
      </c>
      <c r="O139" s="603" t="s">
        <v>39</v>
      </c>
      <c r="P139" s="603" t="s">
        <v>81</v>
      </c>
      <c r="Q139" s="603" t="s">
        <v>39</v>
      </c>
      <c r="R139" s="866" t="s">
        <v>81</v>
      </c>
      <c r="S139" s="867" t="s">
        <v>39</v>
      </c>
    </row>
    <row r="140" spans="12:19" ht="16.5">
      <c r="L140" s="649" t="s">
        <v>316</v>
      </c>
      <c r="M140" s="606" t="s">
        <v>312</v>
      </c>
      <c r="N140" s="848">
        <v>23275</v>
      </c>
      <c r="O140" s="666">
        <f>N140/N151*100</f>
        <v>45.7880862448851</v>
      </c>
      <c r="P140" s="849">
        <v>4464</v>
      </c>
      <c r="Q140" s="666">
        <f>P140/P151*100</f>
        <v>9.4968620359536207</v>
      </c>
      <c r="R140" s="849">
        <f>P140+N140</f>
        <v>27739</v>
      </c>
      <c r="S140" s="682">
        <f>R140/R151*100</f>
        <v>28.352259370176899</v>
      </c>
    </row>
    <row r="141" spans="12:19" ht="16.5">
      <c r="L141" s="622" t="s">
        <v>318</v>
      </c>
      <c r="M141" s="609" t="s">
        <v>313</v>
      </c>
      <c r="N141" s="850">
        <v>0</v>
      </c>
      <c r="O141" s="669">
        <f>N141/N151*100</f>
        <v>0</v>
      </c>
      <c r="P141" s="851">
        <v>0</v>
      </c>
      <c r="Q141" s="669">
        <f>P141/P151*100</f>
        <v>0</v>
      </c>
      <c r="R141" s="851">
        <f t="shared" ref="R141:R151" si="16">P141+N141</f>
        <v>0</v>
      </c>
      <c r="S141" s="683">
        <f>R141/R151*100</f>
        <v>0</v>
      </c>
    </row>
    <row r="142" spans="12:19" ht="16.5">
      <c r="L142" s="623" t="s">
        <v>320</v>
      </c>
      <c r="M142" s="612" t="s">
        <v>314</v>
      </c>
      <c r="N142" s="852">
        <v>0</v>
      </c>
      <c r="O142" s="672">
        <f>N142/N151*100</f>
        <v>0</v>
      </c>
      <c r="P142" s="853">
        <v>20446</v>
      </c>
      <c r="Q142" s="672">
        <f>P142/P151*100</f>
        <v>43.497500265929197</v>
      </c>
      <c r="R142" s="853">
        <f t="shared" si="16"/>
        <v>20446</v>
      </c>
      <c r="S142" s="684">
        <f>R142/R151*100</f>
        <v>20.898024264848701</v>
      </c>
    </row>
    <row r="143" spans="12:19" ht="16.5">
      <c r="L143" s="622" t="s">
        <v>322</v>
      </c>
      <c r="M143" s="609" t="s">
        <v>315</v>
      </c>
      <c r="N143" s="850">
        <v>26882</v>
      </c>
      <c r="O143" s="669">
        <f>N143/N151*100</f>
        <v>52.884010072395299</v>
      </c>
      <c r="P143" s="851">
        <v>21423</v>
      </c>
      <c r="Q143" s="669">
        <f>P143/P151*100</f>
        <v>45.576002552919903</v>
      </c>
      <c r="R143" s="851">
        <f t="shared" si="16"/>
        <v>48305</v>
      </c>
      <c r="S143" s="683">
        <f>R143/R151*100</f>
        <v>49.372936619070501</v>
      </c>
    </row>
    <row r="144" spans="12:19" ht="16.5">
      <c r="L144" s="623" t="s">
        <v>324</v>
      </c>
      <c r="M144" s="612" t="s">
        <v>317</v>
      </c>
      <c r="N144" s="852">
        <v>0</v>
      </c>
      <c r="O144" s="672">
        <f>N144/N151*100</f>
        <v>0</v>
      </c>
      <c r="P144" s="853">
        <v>0</v>
      </c>
      <c r="Q144" s="672">
        <f>P144/P151*100</f>
        <v>0</v>
      </c>
      <c r="R144" s="853">
        <f t="shared" si="16"/>
        <v>0</v>
      </c>
      <c r="S144" s="684">
        <f>R144/R151*100</f>
        <v>0</v>
      </c>
    </row>
    <row r="145" spans="12:19" ht="16.5">
      <c r="L145" s="622" t="s">
        <v>326</v>
      </c>
      <c r="M145" s="609" t="s">
        <v>319</v>
      </c>
      <c r="N145" s="850">
        <v>177</v>
      </c>
      <c r="O145" s="669">
        <f>N145/N151*100</f>
        <v>0.34820585457979197</v>
      </c>
      <c r="P145" s="851">
        <v>127</v>
      </c>
      <c r="Q145" s="669">
        <f>P145/P151*100</f>
        <v>0.27018402297627903</v>
      </c>
      <c r="R145" s="851">
        <f t="shared" si="16"/>
        <v>304</v>
      </c>
      <c r="S145" s="683">
        <f>R145/R151*100</f>
        <v>0.31072089291372401</v>
      </c>
    </row>
    <row r="146" spans="12:19" ht="16.5">
      <c r="L146" s="623" t="s">
        <v>328</v>
      </c>
      <c r="M146" s="612" t="s">
        <v>321</v>
      </c>
      <c r="N146" s="852">
        <v>7</v>
      </c>
      <c r="O146" s="672">
        <f>N146/N151*100</f>
        <v>1.37708530059805E-2</v>
      </c>
      <c r="P146" s="853">
        <v>28</v>
      </c>
      <c r="Q146" s="672">
        <f>P146/P151*100</f>
        <v>5.9568131049888298E-2</v>
      </c>
      <c r="R146" s="853">
        <f t="shared" si="16"/>
        <v>35</v>
      </c>
      <c r="S146" s="684">
        <f>R146/R151*100</f>
        <v>3.5773787013093201E-2</v>
      </c>
    </row>
    <row r="147" spans="12:19" ht="16.5">
      <c r="L147" s="622" t="s">
        <v>330</v>
      </c>
      <c r="M147" s="609" t="s">
        <v>323</v>
      </c>
      <c r="N147" s="850">
        <v>0</v>
      </c>
      <c r="O147" s="669">
        <f>N147/N151*100</f>
        <v>0</v>
      </c>
      <c r="P147" s="851">
        <v>13</v>
      </c>
      <c r="Q147" s="669">
        <f>P147/P151*100</f>
        <v>2.7656632273162399E-2</v>
      </c>
      <c r="R147" s="851">
        <f t="shared" si="16"/>
        <v>13</v>
      </c>
      <c r="S147" s="683">
        <f>R147/R151*100</f>
        <v>1.3287406604863199E-2</v>
      </c>
    </row>
    <row r="148" spans="12:19" ht="16.5">
      <c r="L148" s="623" t="s">
        <v>331</v>
      </c>
      <c r="M148" s="612" t="s">
        <v>325</v>
      </c>
      <c r="N148" s="852">
        <v>471</v>
      </c>
      <c r="O148" s="672">
        <f>N148/N151*100</f>
        <v>0.92658168083097303</v>
      </c>
      <c r="P148" s="853">
        <v>471</v>
      </c>
      <c r="Q148" s="672">
        <f>P148/P151*100</f>
        <v>1.00202106158919</v>
      </c>
      <c r="R148" s="853">
        <f t="shared" si="16"/>
        <v>942</v>
      </c>
      <c r="S148" s="684">
        <f>R148/R151*100</f>
        <v>0.96282592475239404</v>
      </c>
    </row>
    <row r="149" spans="12:19" ht="16.5">
      <c r="L149" s="622">
        <v>10</v>
      </c>
      <c r="M149" s="609" t="s">
        <v>327</v>
      </c>
      <c r="N149" s="850">
        <v>0</v>
      </c>
      <c r="O149" s="669">
        <f>N149/N151*100</f>
        <v>0</v>
      </c>
      <c r="P149" s="851">
        <v>0</v>
      </c>
      <c r="Q149" s="669">
        <f>P149/P151*100</f>
        <v>0</v>
      </c>
      <c r="R149" s="851">
        <f t="shared" si="16"/>
        <v>0</v>
      </c>
      <c r="S149" s="683">
        <f>R149/R151*100</f>
        <v>0</v>
      </c>
    </row>
    <row r="150" spans="12:19" ht="16.5">
      <c r="L150" s="623">
        <v>11</v>
      </c>
      <c r="M150" s="612" t="s">
        <v>329</v>
      </c>
      <c r="N150" s="852">
        <v>20</v>
      </c>
      <c r="O150" s="672">
        <f>N150/N151*100</f>
        <v>3.9345294302801398E-2</v>
      </c>
      <c r="P150" s="853">
        <v>33</v>
      </c>
      <c r="Q150" s="672">
        <f>P150/P151*100</f>
        <v>7.0205297308796905E-2</v>
      </c>
      <c r="R150" s="853">
        <f t="shared" si="16"/>
        <v>53</v>
      </c>
      <c r="S150" s="684">
        <f>R150/R151*100</f>
        <v>5.4171734619826897E-2</v>
      </c>
    </row>
    <row r="151" spans="12:19">
      <c r="L151" s="625"/>
      <c r="M151" s="687" t="s">
        <v>333</v>
      </c>
      <c r="N151" s="855">
        <f>SUM(N140:N150)</f>
        <v>50832</v>
      </c>
      <c r="O151" s="676">
        <f>N151/N151*100</f>
        <v>100</v>
      </c>
      <c r="P151" s="856">
        <f>SUM(P140:P150)</f>
        <v>47005</v>
      </c>
      <c r="Q151" s="676">
        <f>P151/P151*100</f>
        <v>100</v>
      </c>
      <c r="R151" s="856">
        <f t="shared" si="16"/>
        <v>97837</v>
      </c>
      <c r="S151" s="686">
        <f>R151/R151*100</f>
        <v>100</v>
      </c>
    </row>
    <row r="153" spans="12:19">
      <c r="L153" t="s">
        <v>336</v>
      </c>
    </row>
    <row r="155" spans="12:19">
      <c r="L155" s="1389" t="s">
        <v>0</v>
      </c>
      <c r="M155" s="1391" t="s">
        <v>309</v>
      </c>
      <c r="N155" s="1383" t="s">
        <v>310</v>
      </c>
      <c r="O155" s="1385"/>
      <c r="P155" s="1386" t="s">
        <v>311</v>
      </c>
      <c r="Q155" s="1387"/>
      <c r="R155" s="1383" t="s">
        <v>40</v>
      </c>
      <c r="S155" s="1384"/>
    </row>
    <row r="156" spans="12:19">
      <c r="L156" s="1390"/>
      <c r="M156" s="1392"/>
      <c r="N156" s="603" t="s">
        <v>81</v>
      </c>
      <c r="O156" s="603" t="s">
        <v>39</v>
      </c>
      <c r="P156" s="603" t="s">
        <v>81</v>
      </c>
      <c r="Q156" s="603" t="s">
        <v>39</v>
      </c>
      <c r="R156" s="866" t="s">
        <v>81</v>
      </c>
      <c r="S156" s="867" t="s">
        <v>39</v>
      </c>
    </row>
    <row r="157" spans="12:19" ht="16.5">
      <c r="L157" s="649" t="s">
        <v>316</v>
      </c>
      <c r="M157" s="606" t="s">
        <v>312</v>
      </c>
      <c r="N157" s="848">
        <v>63285</v>
      </c>
      <c r="O157" s="666">
        <f>N157/N168*100</f>
        <v>51.458750060984499</v>
      </c>
      <c r="P157" s="849">
        <v>12653</v>
      </c>
      <c r="Q157" s="666">
        <f>P157/P168*100</f>
        <v>10.6140424461035</v>
      </c>
      <c r="R157" s="849">
        <f>P157+N157</f>
        <v>75938</v>
      </c>
      <c r="S157" s="682">
        <f>R157/R168*100</f>
        <v>31.354462575147</v>
      </c>
    </row>
    <row r="158" spans="12:19" ht="16.5">
      <c r="L158" s="622" t="s">
        <v>318</v>
      </c>
      <c r="M158" s="609" t="s">
        <v>313</v>
      </c>
      <c r="N158" s="850">
        <v>0</v>
      </c>
      <c r="O158" s="669">
        <f>N158/N168*100</f>
        <v>0</v>
      </c>
      <c r="P158" s="851">
        <v>0</v>
      </c>
      <c r="Q158" s="669">
        <f>P158/P168*100</f>
        <v>0</v>
      </c>
      <c r="R158" s="851">
        <f t="shared" ref="R158:R168" si="17">P158+N158</f>
        <v>0</v>
      </c>
      <c r="S158" s="683">
        <f>R158/R168*100</f>
        <v>0</v>
      </c>
    </row>
    <row r="159" spans="12:19" ht="16.5">
      <c r="L159" s="623" t="s">
        <v>320</v>
      </c>
      <c r="M159" s="612" t="s">
        <v>314</v>
      </c>
      <c r="N159" s="852">
        <v>0</v>
      </c>
      <c r="O159" s="672">
        <f>N159/N168*100</f>
        <v>0</v>
      </c>
      <c r="P159" s="853">
        <v>56049</v>
      </c>
      <c r="Q159" s="672">
        <f>P159/P168*100</f>
        <v>47.017028772754003</v>
      </c>
      <c r="R159" s="853">
        <f t="shared" si="17"/>
        <v>56049</v>
      </c>
      <c r="S159" s="684">
        <f>R159/R168*100</f>
        <v>23.142382902820898</v>
      </c>
    </row>
    <row r="160" spans="12:19" ht="16.5">
      <c r="L160" s="622" t="s">
        <v>322</v>
      </c>
      <c r="M160" s="609" t="s">
        <v>315</v>
      </c>
      <c r="N160" s="850">
        <v>58482</v>
      </c>
      <c r="O160" s="669">
        <f>N160/N168*100</f>
        <v>47.5533004829975</v>
      </c>
      <c r="P160" s="851">
        <v>49236</v>
      </c>
      <c r="Q160" s="669">
        <f>P160/P168*100</f>
        <v>41.3019042026676</v>
      </c>
      <c r="R160" s="851">
        <f t="shared" si="17"/>
        <v>107718</v>
      </c>
      <c r="S160" s="683">
        <f>R160/R168*100</f>
        <v>44.476283279381597</v>
      </c>
    </row>
    <row r="161" spans="12:19" ht="16.5">
      <c r="L161" s="623" t="s">
        <v>324</v>
      </c>
      <c r="M161" s="612" t="s">
        <v>317</v>
      </c>
      <c r="N161" s="852">
        <v>1</v>
      </c>
      <c r="O161" s="672">
        <f>N161/N168*100</f>
        <v>8.1312712429461201E-4</v>
      </c>
      <c r="P161" s="853">
        <v>0</v>
      </c>
      <c r="Q161" s="672">
        <f>P161/P168*100</f>
        <v>0</v>
      </c>
      <c r="R161" s="853">
        <f t="shared" si="17"/>
        <v>1</v>
      </c>
      <c r="S161" s="684">
        <f>R161/R168*100</f>
        <v>4.12895553940675E-4</v>
      </c>
    </row>
    <row r="162" spans="12:19" ht="16.5">
      <c r="L162" s="622" t="s">
        <v>326</v>
      </c>
      <c r="M162" s="609" t="s">
        <v>319</v>
      </c>
      <c r="N162" s="850">
        <v>294</v>
      </c>
      <c r="O162" s="669">
        <f>N162/N168*100</f>
        <v>0.239059374542616</v>
      </c>
      <c r="P162" s="851">
        <v>208</v>
      </c>
      <c r="Q162" s="669">
        <f>P162/P168*100</f>
        <v>0.174482006543075</v>
      </c>
      <c r="R162" s="851">
        <f t="shared" si="17"/>
        <v>502</v>
      </c>
      <c r="S162" s="683">
        <f>R162/R168*100</f>
        <v>0.20727356807821901</v>
      </c>
    </row>
    <row r="163" spans="12:19" ht="16.5">
      <c r="L163" s="623" t="s">
        <v>328</v>
      </c>
      <c r="M163" s="612" t="s">
        <v>321</v>
      </c>
      <c r="N163" s="852">
        <v>39</v>
      </c>
      <c r="O163" s="672">
        <f>N163/N168*100</f>
        <v>3.1711957847489897E-2</v>
      </c>
      <c r="P163" s="853">
        <v>214</v>
      </c>
      <c r="Q163" s="672">
        <f>P163/P168*100</f>
        <v>0.17951514134720201</v>
      </c>
      <c r="R163" s="853">
        <f t="shared" si="17"/>
        <v>253</v>
      </c>
      <c r="S163" s="684">
        <f>R163/R168*100</f>
        <v>0.104462575146991</v>
      </c>
    </row>
    <row r="164" spans="12:19" ht="16.5">
      <c r="L164" s="622" t="s">
        <v>330</v>
      </c>
      <c r="M164" s="609" t="s">
        <v>323</v>
      </c>
      <c r="N164" s="850">
        <v>41</v>
      </c>
      <c r="O164" s="669">
        <f>N164/N168*100</f>
        <v>3.3338212096079102E-2</v>
      </c>
      <c r="P164" s="851">
        <v>286</v>
      </c>
      <c r="Q164" s="669">
        <f>P164/P168*100</f>
        <v>0.23991275899672801</v>
      </c>
      <c r="R164" s="851">
        <f t="shared" si="17"/>
        <v>327</v>
      </c>
      <c r="S164" s="683">
        <f>R164/R168*100</f>
        <v>0.13501684613860099</v>
      </c>
    </row>
    <row r="165" spans="12:19" ht="16.5">
      <c r="L165" s="623" t="s">
        <v>331</v>
      </c>
      <c r="M165" s="612" t="s">
        <v>325</v>
      </c>
      <c r="N165" s="852">
        <v>801</v>
      </c>
      <c r="O165" s="672">
        <f>N165/N168*100</f>
        <v>0.65131482655998396</v>
      </c>
      <c r="P165" s="853">
        <v>503</v>
      </c>
      <c r="Q165" s="672">
        <f>P165/P168*100</f>
        <v>0.42194446774599398</v>
      </c>
      <c r="R165" s="853">
        <f t="shared" si="17"/>
        <v>1304</v>
      </c>
      <c r="S165" s="684">
        <f>R165/R168*100</f>
        <v>0.53841580233863995</v>
      </c>
    </row>
    <row r="166" spans="12:19" ht="16.5">
      <c r="L166" s="622">
        <v>10</v>
      </c>
      <c r="M166" s="609" t="s">
        <v>327</v>
      </c>
      <c r="N166" s="850">
        <v>0</v>
      </c>
      <c r="O166" s="669">
        <f>N166/N168*100</f>
        <v>0</v>
      </c>
      <c r="P166" s="851">
        <v>1</v>
      </c>
      <c r="Q166" s="669">
        <f>P166/P168*100</f>
        <v>8.3885580068786205E-4</v>
      </c>
      <c r="R166" s="851">
        <f t="shared" si="17"/>
        <v>1</v>
      </c>
      <c r="S166" s="683">
        <f>R166/R168*100</f>
        <v>4.12895553940675E-4</v>
      </c>
    </row>
    <row r="167" spans="12:19" ht="16.5">
      <c r="L167" s="623">
        <v>11</v>
      </c>
      <c r="M167" s="612" t="s">
        <v>329</v>
      </c>
      <c r="N167" s="852">
        <v>39</v>
      </c>
      <c r="O167" s="672">
        <f>N167/N168*100</f>
        <v>3.1711957847489897E-2</v>
      </c>
      <c r="P167" s="853">
        <v>60</v>
      </c>
      <c r="Q167" s="672">
        <f>P167/P168*100</f>
        <v>5.0331348041271699E-2</v>
      </c>
      <c r="R167" s="853">
        <f t="shared" si="17"/>
        <v>99</v>
      </c>
      <c r="S167" s="684">
        <f>R167/R168*100</f>
        <v>4.0876659840126797E-2</v>
      </c>
    </row>
    <row r="168" spans="12:19">
      <c r="L168" s="625"/>
      <c r="M168" s="618" t="s">
        <v>333</v>
      </c>
      <c r="N168" s="855">
        <f>SUM(N157:N167)</f>
        <v>122982</v>
      </c>
      <c r="O168" s="676">
        <f>N168/N168*100</f>
        <v>100</v>
      </c>
      <c r="P168" s="856">
        <f>SUM(P157:P167)</f>
        <v>119210</v>
      </c>
      <c r="Q168" s="676">
        <f>P168/P168*100</f>
        <v>100</v>
      </c>
      <c r="R168" s="856">
        <f t="shared" si="17"/>
        <v>242192</v>
      </c>
      <c r="S168" s="686">
        <f>R168/R168*100</f>
        <v>100</v>
      </c>
    </row>
    <row r="170" spans="12:19">
      <c r="L170" t="s">
        <v>337</v>
      </c>
    </row>
    <row r="171" spans="12:19">
      <c r="L171" s="1389" t="s">
        <v>0</v>
      </c>
      <c r="M171" s="1391" t="s">
        <v>309</v>
      </c>
      <c r="N171" s="1383" t="s">
        <v>310</v>
      </c>
      <c r="O171" s="1385"/>
      <c r="P171" s="1386" t="s">
        <v>311</v>
      </c>
      <c r="Q171" s="1387"/>
      <c r="R171" s="1383" t="s">
        <v>40</v>
      </c>
      <c r="S171" s="1384"/>
    </row>
    <row r="172" spans="12:19">
      <c r="L172" s="1390"/>
      <c r="M172" s="1392"/>
      <c r="N172" s="603" t="s">
        <v>81</v>
      </c>
      <c r="O172" s="603" t="s">
        <v>39</v>
      </c>
      <c r="P172" s="603" t="s">
        <v>81</v>
      </c>
      <c r="Q172" s="603" t="s">
        <v>39</v>
      </c>
      <c r="R172" s="866" t="s">
        <v>81</v>
      </c>
      <c r="S172" s="867" t="s">
        <v>39</v>
      </c>
    </row>
    <row r="173" spans="12:19" ht="16.5">
      <c r="L173" s="649" t="s">
        <v>316</v>
      </c>
      <c r="M173" s="606" t="s">
        <v>312</v>
      </c>
      <c r="N173" s="848">
        <v>44798</v>
      </c>
      <c r="O173" s="666">
        <f>N173/N184*100</f>
        <v>48.653814824870999</v>
      </c>
      <c r="P173" s="849">
        <v>10359</v>
      </c>
      <c r="Q173" s="666">
        <f>P173/P184*100</f>
        <v>11.5807713806596</v>
      </c>
      <c r="R173" s="849">
        <f>P173+N173</f>
        <v>55157</v>
      </c>
      <c r="S173" s="682">
        <f>R173/R184*100</f>
        <v>30.385346371023299</v>
      </c>
    </row>
    <row r="174" spans="12:19" ht="16.5">
      <c r="L174" s="622" t="s">
        <v>318</v>
      </c>
      <c r="M174" s="609" t="s">
        <v>313</v>
      </c>
      <c r="N174" s="850">
        <v>0</v>
      </c>
      <c r="O174" s="669">
        <f>N174/N184*100</f>
        <v>0</v>
      </c>
      <c r="P174" s="851">
        <v>0</v>
      </c>
      <c r="Q174" s="669">
        <f>P174/P184*100</f>
        <v>0</v>
      </c>
      <c r="R174" s="851">
        <f t="shared" ref="R174:R184" si="18">P174+N174</f>
        <v>0</v>
      </c>
      <c r="S174" s="683">
        <f>R174/R184*100</f>
        <v>0</v>
      </c>
    </row>
    <row r="175" spans="12:19" ht="16.5">
      <c r="L175" s="623" t="s">
        <v>320</v>
      </c>
      <c r="M175" s="612" t="s">
        <v>314</v>
      </c>
      <c r="N175" s="852">
        <v>0</v>
      </c>
      <c r="O175" s="672">
        <f>N175/N184*100</f>
        <v>0</v>
      </c>
      <c r="P175" s="853">
        <v>39876</v>
      </c>
      <c r="Q175" s="672">
        <f>P175/P184*100</f>
        <v>44.579094466182198</v>
      </c>
      <c r="R175" s="853">
        <f t="shared" si="18"/>
        <v>39876</v>
      </c>
      <c r="S175" s="684">
        <f>R175/R184*100</f>
        <v>21.96722214571</v>
      </c>
    </row>
    <row r="176" spans="12:19" ht="16.5">
      <c r="L176" s="622" t="s">
        <v>322</v>
      </c>
      <c r="M176" s="609" t="s">
        <v>315</v>
      </c>
      <c r="N176" s="850">
        <v>44666</v>
      </c>
      <c r="O176" s="669">
        <f>N176/N184*100</f>
        <v>48.510453434699997</v>
      </c>
      <c r="P176" s="851">
        <v>37065</v>
      </c>
      <c r="Q176" s="669">
        <f>P176/P184*100</f>
        <v>41.436556735606501</v>
      </c>
      <c r="R176" s="851">
        <f t="shared" si="18"/>
        <v>81731</v>
      </c>
      <c r="S176" s="683">
        <f>R176/R184*100</f>
        <v>45.024652251756002</v>
      </c>
    </row>
    <row r="177" spans="12:19" ht="16.5">
      <c r="L177" s="623" t="s">
        <v>324</v>
      </c>
      <c r="M177" s="612" t="s">
        <v>317</v>
      </c>
      <c r="N177" s="852">
        <v>0</v>
      </c>
      <c r="O177" s="672">
        <f>N177/N184*100</f>
        <v>0</v>
      </c>
      <c r="P177" s="853">
        <v>1</v>
      </c>
      <c r="Q177" s="672">
        <f>P177/P184*100</f>
        <v>1.1179429849077699E-3</v>
      </c>
      <c r="R177" s="853">
        <f t="shared" si="18"/>
        <v>1</v>
      </c>
      <c r="S177" s="684">
        <f>R177/R184*100</f>
        <v>5.5088830739567502E-4</v>
      </c>
    </row>
    <row r="178" spans="12:19" ht="16.5">
      <c r="L178" s="622" t="s">
        <v>326</v>
      </c>
      <c r="M178" s="609" t="s">
        <v>319</v>
      </c>
      <c r="N178" s="850">
        <v>301</v>
      </c>
      <c r="O178" s="669">
        <f>N178/N184*100</f>
        <v>0.32690741243551502</v>
      </c>
      <c r="P178" s="851">
        <v>240</v>
      </c>
      <c r="Q178" s="669">
        <f>P178/P184*100</f>
        <v>0.26830631637786501</v>
      </c>
      <c r="R178" s="851">
        <f t="shared" si="18"/>
        <v>541</v>
      </c>
      <c r="S178" s="683">
        <f>R178/R184*100</f>
        <v>0.298030574301061</v>
      </c>
    </row>
    <row r="179" spans="12:19" ht="16.5">
      <c r="L179" s="623" t="s">
        <v>328</v>
      </c>
      <c r="M179" s="612" t="s">
        <v>321</v>
      </c>
      <c r="N179" s="852">
        <v>16</v>
      </c>
      <c r="O179" s="672">
        <f>N179/N184*100</f>
        <v>1.7377138202552302E-2</v>
      </c>
      <c r="P179" s="853">
        <v>103</v>
      </c>
      <c r="Q179" s="672">
        <f>P179/P184*100</f>
        <v>0.1151481274455</v>
      </c>
      <c r="R179" s="853">
        <f t="shared" si="18"/>
        <v>119</v>
      </c>
      <c r="S179" s="684">
        <f>R179/R184*100</f>
        <v>6.5555708580085401E-2</v>
      </c>
    </row>
    <row r="180" spans="12:19" ht="16.5">
      <c r="L180" s="622" t="s">
        <v>330</v>
      </c>
      <c r="M180" s="609" t="s">
        <v>323</v>
      </c>
      <c r="N180" s="850">
        <v>30</v>
      </c>
      <c r="O180" s="669">
        <f>N180/N184*100</f>
        <v>3.25821341297855E-2</v>
      </c>
      <c r="P180" s="851">
        <v>182</v>
      </c>
      <c r="Q180" s="669">
        <f>P180/P184*100</f>
        <v>0.20346562325321399</v>
      </c>
      <c r="R180" s="851">
        <f t="shared" si="18"/>
        <v>212</v>
      </c>
      <c r="S180" s="683">
        <f>R180/R184*100</f>
        <v>0.116788321167883</v>
      </c>
    </row>
    <row r="181" spans="12:19" ht="16.5">
      <c r="L181" s="623" t="s">
        <v>331</v>
      </c>
      <c r="M181" s="612" t="s">
        <v>325</v>
      </c>
      <c r="N181" s="852">
        <v>302</v>
      </c>
      <c r="O181" s="672">
        <f>N181/N184*100</f>
        <v>0.32799348357317398</v>
      </c>
      <c r="P181" s="853">
        <v>218</v>
      </c>
      <c r="Q181" s="672">
        <f>P181/P184*100</f>
        <v>0.24371157070989399</v>
      </c>
      <c r="R181" s="853">
        <f t="shared" si="18"/>
        <v>520</v>
      </c>
      <c r="S181" s="684">
        <f>R181/R184*100</f>
        <v>0.28646191984575098</v>
      </c>
    </row>
    <row r="182" spans="12:19" ht="16.5">
      <c r="L182" s="622">
        <v>10</v>
      </c>
      <c r="M182" s="609" t="s">
        <v>327</v>
      </c>
      <c r="N182" s="850">
        <v>0</v>
      </c>
      <c r="O182" s="669">
        <f>N182/N184*100</f>
        <v>0</v>
      </c>
      <c r="P182" s="851">
        <v>0</v>
      </c>
      <c r="Q182" s="669">
        <f>P182/P184*100</f>
        <v>0</v>
      </c>
      <c r="R182" s="851">
        <f t="shared" si="18"/>
        <v>0</v>
      </c>
      <c r="S182" s="683">
        <f>R182/R184*100</f>
        <v>0</v>
      </c>
    </row>
    <row r="183" spans="12:19" ht="16.5">
      <c r="L183" s="623">
        <v>11</v>
      </c>
      <c r="M183" s="612" t="s">
        <v>329</v>
      </c>
      <c r="N183" s="852">
        <v>1962</v>
      </c>
      <c r="O183" s="672">
        <f>N183/N184*100</f>
        <v>2.1308715720879698</v>
      </c>
      <c r="P183" s="853">
        <v>1406</v>
      </c>
      <c r="Q183" s="672">
        <f>P183/P184*100</f>
        <v>1.57182783678032</v>
      </c>
      <c r="R183" s="853">
        <f t="shared" si="18"/>
        <v>3368</v>
      </c>
      <c r="S183" s="684">
        <f>R183/R184*100</f>
        <v>1.8553918193086401</v>
      </c>
    </row>
    <row r="184" spans="12:19">
      <c r="L184" s="625"/>
      <c r="M184" s="618" t="s">
        <v>333</v>
      </c>
      <c r="N184" s="855">
        <f>SUM(N173:N183)</f>
        <v>92075</v>
      </c>
      <c r="O184" s="676">
        <f>N184/N184*100</f>
        <v>100</v>
      </c>
      <c r="P184" s="856">
        <f>SUM(P173:P183)</f>
        <v>89450</v>
      </c>
      <c r="Q184" s="676">
        <f>P184/P184*100</f>
        <v>100</v>
      </c>
      <c r="R184" s="856">
        <f t="shared" si="18"/>
        <v>181525</v>
      </c>
      <c r="S184" s="686">
        <f>R184/R184*100</f>
        <v>100</v>
      </c>
    </row>
    <row r="186" spans="12:19">
      <c r="L186" t="s">
        <v>338</v>
      </c>
    </row>
    <row r="188" spans="12:19">
      <c r="L188" s="1389" t="s">
        <v>0</v>
      </c>
      <c r="M188" s="1391" t="s">
        <v>309</v>
      </c>
      <c r="N188" s="1383" t="s">
        <v>310</v>
      </c>
      <c r="O188" s="1385"/>
      <c r="P188" s="1386" t="s">
        <v>311</v>
      </c>
      <c r="Q188" s="1387"/>
      <c r="R188" s="1383" t="s">
        <v>40</v>
      </c>
      <c r="S188" s="1384"/>
    </row>
    <row r="189" spans="12:19">
      <c r="L189" s="1390"/>
      <c r="M189" s="1392"/>
      <c r="N189" s="603" t="s">
        <v>81</v>
      </c>
      <c r="O189" s="603" t="s">
        <v>39</v>
      </c>
      <c r="P189" s="603" t="s">
        <v>81</v>
      </c>
      <c r="Q189" s="603" t="s">
        <v>39</v>
      </c>
      <c r="R189" s="866" t="s">
        <v>81</v>
      </c>
      <c r="S189" s="867" t="s">
        <v>39</v>
      </c>
    </row>
    <row r="190" spans="12:19" ht="16.5">
      <c r="L190" s="649" t="s">
        <v>316</v>
      </c>
      <c r="M190" s="606" t="s">
        <v>312</v>
      </c>
      <c r="N190" s="848">
        <v>106846</v>
      </c>
      <c r="O190" s="666">
        <f>N190/N201*100</f>
        <v>46.749098673387202</v>
      </c>
      <c r="P190" s="849">
        <v>26636</v>
      </c>
      <c r="Q190" s="666">
        <f>P190/P201*100</f>
        <v>11.8119210114368</v>
      </c>
      <c r="R190" s="849">
        <f>P190+N190</f>
        <v>133482</v>
      </c>
      <c r="S190" s="682">
        <f>R190/R201*100</f>
        <v>29.397889673672498</v>
      </c>
    </row>
    <row r="191" spans="12:19" ht="16.5">
      <c r="L191" s="622" t="s">
        <v>318</v>
      </c>
      <c r="M191" s="609" t="s">
        <v>313</v>
      </c>
      <c r="N191" s="850">
        <v>1</v>
      </c>
      <c r="O191" s="669">
        <f>N191/N201*100</f>
        <v>4.37537190661206E-4</v>
      </c>
      <c r="P191" s="851">
        <v>0</v>
      </c>
      <c r="Q191" s="669">
        <f>P191/P201*100</f>
        <v>0</v>
      </c>
      <c r="R191" s="851">
        <f t="shared" ref="R191:R201" si="19">P191+N191</f>
        <v>1</v>
      </c>
      <c r="S191" s="683">
        <f>R191/R201*100</f>
        <v>2.20238606506289E-4</v>
      </c>
    </row>
    <row r="192" spans="12:19" ht="16.5">
      <c r="L192" s="623" t="s">
        <v>320</v>
      </c>
      <c r="M192" s="612" t="s">
        <v>314</v>
      </c>
      <c r="N192" s="852">
        <v>0</v>
      </c>
      <c r="O192" s="672">
        <f>N192/N201*100</f>
        <v>0</v>
      </c>
      <c r="P192" s="853">
        <v>95884</v>
      </c>
      <c r="Q192" s="672">
        <f>P192/P201*100</f>
        <v>42.520432281896802</v>
      </c>
      <c r="R192" s="853">
        <f t="shared" si="19"/>
        <v>95884</v>
      </c>
      <c r="S192" s="684">
        <f>R192/R201*100</f>
        <v>21.117358546249001</v>
      </c>
    </row>
    <row r="193" spans="12:19" ht="16.5">
      <c r="L193" s="622" t="s">
        <v>322</v>
      </c>
      <c r="M193" s="609" t="s">
        <v>315</v>
      </c>
      <c r="N193" s="850">
        <v>119523</v>
      </c>
      <c r="O193" s="669">
        <f>N193/N201*100</f>
        <v>52.295757639399397</v>
      </c>
      <c r="P193" s="851">
        <v>100796</v>
      </c>
      <c r="Q193" s="669">
        <f>P193/P201*100</f>
        <v>44.698693132181198</v>
      </c>
      <c r="R193" s="851">
        <f t="shared" si="19"/>
        <v>220319</v>
      </c>
      <c r="S193" s="683">
        <f>R193/R201*100</f>
        <v>48.522749546859103</v>
      </c>
    </row>
    <row r="194" spans="12:19" ht="16.5">
      <c r="L194" s="623" t="s">
        <v>324</v>
      </c>
      <c r="M194" s="612" t="s">
        <v>317</v>
      </c>
      <c r="N194" s="852">
        <v>0</v>
      </c>
      <c r="O194" s="672">
        <f>N194/N201*100</f>
        <v>0</v>
      </c>
      <c r="P194" s="853">
        <v>0</v>
      </c>
      <c r="Q194" s="672">
        <f>P194/P201*100</f>
        <v>0</v>
      </c>
      <c r="R194" s="853">
        <f t="shared" si="19"/>
        <v>0</v>
      </c>
      <c r="S194" s="684">
        <f>R194/R201*100</f>
        <v>0</v>
      </c>
    </row>
    <row r="195" spans="12:19" ht="16.5">
      <c r="L195" s="622" t="s">
        <v>326</v>
      </c>
      <c r="M195" s="609" t="s">
        <v>319</v>
      </c>
      <c r="N195" s="850">
        <v>571</v>
      </c>
      <c r="O195" s="669">
        <f>N195/N201*100</f>
        <v>0.24983373586754901</v>
      </c>
      <c r="P195" s="851">
        <v>484</v>
      </c>
      <c r="Q195" s="669">
        <f>P195/P201*100</f>
        <v>0.21463319453128801</v>
      </c>
      <c r="R195" s="851">
        <f t="shared" si="19"/>
        <v>1055</v>
      </c>
      <c r="S195" s="683">
        <f>R195/R201*100</f>
        <v>0.23235172986413499</v>
      </c>
    </row>
    <row r="196" spans="12:19" ht="16.5">
      <c r="L196" s="623" t="s">
        <v>328</v>
      </c>
      <c r="M196" s="612" t="s">
        <v>321</v>
      </c>
      <c r="N196" s="852">
        <v>26</v>
      </c>
      <c r="O196" s="672">
        <f>N196/N201*100</f>
        <v>1.13759669571914E-2</v>
      </c>
      <c r="P196" s="853">
        <v>291</v>
      </c>
      <c r="Q196" s="672">
        <f>P196/P201*100</f>
        <v>0.129045990926869</v>
      </c>
      <c r="R196" s="853">
        <f t="shared" si="19"/>
        <v>317</v>
      </c>
      <c r="S196" s="684">
        <f>R196/R201*100</f>
        <v>6.9815638262493596E-2</v>
      </c>
    </row>
    <row r="197" spans="12:19" ht="16.5">
      <c r="L197" s="622" t="s">
        <v>330</v>
      </c>
      <c r="M197" s="609" t="s">
        <v>323</v>
      </c>
      <c r="N197" s="850">
        <v>48</v>
      </c>
      <c r="O197" s="669">
        <f>N197/N201*100</f>
        <v>2.1001785151737899E-2</v>
      </c>
      <c r="P197" s="851">
        <v>366</v>
      </c>
      <c r="Q197" s="669">
        <f>P197/P201*100</f>
        <v>0.16230526693894901</v>
      </c>
      <c r="R197" s="851">
        <f t="shared" si="19"/>
        <v>414</v>
      </c>
      <c r="S197" s="683">
        <f>R197/R201*100</f>
        <v>9.1178783093603596E-2</v>
      </c>
    </row>
    <row r="198" spans="12:19" ht="16.5">
      <c r="L198" s="623" t="s">
        <v>331</v>
      </c>
      <c r="M198" s="612" t="s">
        <v>325</v>
      </c>
      <c r="N198" s="852">
        <v>1501</v>
      </c>
      <c r="O198" s="672">
        <f>N198/N201*100</f>
        <v>0.65674332318247097</v>
      </c>
      <c r="P198" s="853">
        <v>972</v>
      </c>
      <c r="Q198" s="672">
        <f>P198/P201*100</f>
        <v>0.43104021711655399</v>
      </c>
      <c r="R198" s="853">
        <f t="shared" si="19"/>
        <v>2473</v>
      </c>
      <c r="S198" s="684">
        <f>R198/R201*100</f>
        <v>0.54465007389005204</v>
      </c>
    </row>
    <row r="199" spans="12:19" ht="16.5">
      <c r="L199" s="622">
        <v>10</v>
      </c>
      <c r="M199" s="609" t="s">
        <v>327</v>
      </c>
      <c r="N199" s="850">
        <v>2</v>
      </c>
      <c r="O199" s="669">
        <f>N199/N201*100</f>
        <v>8.7507438132241201E-4</v>
      </c>
      <c r="P199" s="851">
        <v>0</v>
      </c>
      <c r="Q199" s="669">
        <f>P199/P201*100</f>
        <v>0</v>
      </c>
      <c r="R199" s="851">
        <f t="shared" si="19"/>
        <v>2</v>
      </c>
      <c r="S199" s="683">
        <f>R199/R201*100</f>
        <v>4.40477213012578E-4</v>
      </c>
    </row>
    <row r="200" spans="12:19" ht="16.5">
      <c r="L200" s="623">
        <v>11</v>
      </c>
      <c r="M200" s="612" t="s">
        <v>329</v>
      </c>
      <c r="N200" s="852">
        <v>34</v>
      </c>
      <c r="O200" s="672">
        <f>N200/N201*100</f>
        <v>1.4876264482481E-2</v>
      </c>
      <c r="P200" s="853">
        <v>72</v>
      </c>
      <c r="Q200" s="672">
        <f>P200/P201*100</f>
        <v>3.1928904971596603E-2</v>
      </c>
      <c r="R200" s="853">
        <f t="shared" si="19"/>
        <v>106</v>
      </c>
      <c r="S200" s="684">
        <f>R200/R201*100</f>
        <v>2.33452922896666E-2</v>
      </c>
    </row>
    <row r="201" spans="12:19">
      <c r="L201" s="625"/>
      <c r="M201" s="618" t="s">
        <v>333</v>
      </c>
      <c r="N201" s="855">
        <f>SUM(N190:N200)</f>
        <v>228552</v>
      </c>
      <c r="O201" s="676">
        <f>N201/N201*100</f>
        <v>100</v>
      </c>
      <c r="P201" s="856">
        <f>SUM(P190:P200)</f>
        <v>225501</v>
      </c>
      <c r="Q201" s="676">
        <f>P201/P201*100</f>
        <v>100</v>
      </c>
      <c r="R201" s="856">
        <f t="shared" si="19"/>
        <v>454053</v>
      </c>
      <c r="S201" s="686">
        <f>R201/R201*100</f>
        <v>100</v>
      </c>
    </row>
    <row r="203" spans="12:19">
      <c r="L203" t="s">
        <v>18</v>
      </c>
    </row>
    <row r="205" spans="12:19">
      <c r="L205" s="1389" t="s">
        <v>0</v>
      </c>
      <c r="M205" s="1391" t="s">
        <v>309</v>
      </c>
      <c r="N205" s="1383" t="s">
        <v>310</v>
      </c>
      <c r="O205" s="1385"/>
      <c r="P205" s="1386" t="s">
        <v>311</v>
      </c>
      <c r="Q205" s="1387"/>
      <c r="R205" s="1383" t="s">
        <v>40</v>
      </c>
      <c r="S205" s="1384"/>
    </row>
    <row r="206" spans="12:19">
      <c r="L206" s="1390"/>
      <c r="M206" s="1392"/>
      <c r="N206" s="603" t="s">
        <v>81</v>
      </c>
      <c r="O206" s="603" t="s">
        <v>39</v>
      </c>
      <c r="P206" s="603" t="s">
        <v>81</v>
      </c>
      <c r="Q206" s="603" t="s">
        <v>39</v>
      </c>
      <c r="R206" s="866" t="s">
        <v>81</v>
      </c>
      <c r="S206" s="867" t="s">
        <v>39</v>
      </c>
    </row>
    <row r="207" spans="12:19" ht="16.5">
      <c r="L207" s="649" t="s">
        <v>316</v>
      </c>
      <c r="M207" s="606" t="s">
        <v>312</v>
      </c>
      <c r="N207" s="848">
        <v>231905</v>
      </c>
      <c r="O207" s="666">
        <f>N207/N218*100</f>
        <v>49.062771066494598</v>
      </c>
      <c r="P207" s="849">
        <v>63031</v>
      </c>
      <c r="Q207" s="666">
        <f>P207/P218*100</f>
        <v>13.2889321796623</v>
      </c>
      <c r="R207" s="849">
        <f>P207+N207</f>
        <v>294936</v>
      </c>
      <c r="S207" s="682">
        <f>R207/R218*100</f>
        <v>31.144836966278099</v>
      </c>
    </row>
    <row r="208" spans="12:19" ht="16.5">
      <c r="L208" s="622" t="s">
        <v>318</v>
      </c>
      <c r="M208" s="609" t="s">
        <v>313</v>
      </c>
      <c r="N208" s="850">
        <v>2</v>
      </c>
      <c r="O208" s="669">
        <f>N208/N218*100</f>
        <v>4.2312818668415603E-4</v>
      </c>
      <c r="P208" s="851">
        <v>0</v>
      </c>
      <c r="Q208" s="669">
        <f>P208/P218*100</f>
        <v>0</v>
      </c>
      <c r="R208" s="851">
        <f t="shared" ref="R208:R218" si="20">P208+N208</f>
        <v>2</v>
      </c>
      <c r="S208" s="683">
        <f>R208/R218*100</f>
        <v>2.1119725612524801E-4</v>
      </c>
    </row>
    <row r="209" spans="12:19" ht="16.5">
      <c r="L209" s="623" t="s">
        <v>320</v>
      </c>
      <c r="M209" s="612" t="s">
        <v>314</v>
      </c>
      <c r="N209" s="852">
        <v>0</v>
      </c>
      <c r="O209" s="672">
        <f>N209/N218*100</f>
        <v>0</v>
      </c>
      <c r="P209" s="853">
        <v>201145</v>
      </c>
      <c r="Q209" s="672">
        <f>P209/P218*100</f>
        <v>42.407740052960897</v>
      </c>
      <c r="R209" s="853">
        <f t="shared" si="20"/>
        <v>201145</v>
      </c>
      <c r="S209" s="684">
        <f>R209/R218*100</f>
        <v>21.240636041656501</v>
      </c>
    </row>
    <row r="210" spans="12:19" ht="16.5">
      <c r="L210" s="622" t="s">
        <v>322</v>
      </c>
      <c r="M210" s="609" t="s">
        <v>315</v>
      </c>
      <c r="N210" s="850">
        <v>230746</v>
      </c>
      <c r="O210" s="669">
        <f>N210/N218*100</f>
        <v>48.8175682823111</v>
      </c>
      <c r="P210" s="851">
        <v>198715</v>
      </c>
      <c r="Q210" s="669">
        <f>P210/P218*100</f>
        <v>41.895419049064799</v>
      </c>
      <c r="R210" s="851">
        <f t="shared" si="20"/>
        <v>429461</v>
      </c>
      <c r="S210" s="683">
        <f>R210/R218*100</f>
        <v>45.350492406402701</v>
      </c>
    </row>
    <row r="211" spans="12:19" ht="16.5">
      <c r="L211" s="623" t="s">
        <v>324</v>
      </c>
      <c r="M211" s="612" t="s">
        <v>317</v>
      </c>
      <c r="N211" s="852">
        <v>29</v>
      </c>
      <c r="O211" s="672">
        <f>N211/N218*100</f>
        <v>6.1353587069202598E-3</v>
      </c>
      <c r="P211" s="853">
        <v>8</v>
      </c>
      <c r="Q211" s="672">
        <f>P211/P218*100</f>
        <v>1.6866535107692799E-3</v>
      </c>
      <c r="R211" s="853">
        <f t="shared" si="20"/>
        <v>37</v>
      </c>
      <c r="S211" s="684">
        <f>R211/R218*100</f>
        <v>3.9071492383170999E-3</v>
      </c>
    </row>
    <row r="212" spans="12:19" ht="16.5">
      <c r="L212" s="622" t="s">
        <v>326</v>
      </c>
      <c r="M212" s="609" t="s">
        <v>319</v>
      </c>
      <c r="N212" s="850">
        <v>1577</v>
      </c>
      <c r="O212" s="669">
        <f>N212/N218*100</f>
        <v>0.33363657520045698</v>
      </c>
      <c r="P212" s="851">
        <v>1386</v>
      </c>
      <c r="Q212" s="669">
        <f>P212/P218*100</f>
        <v>0.29221272074077798</v>
      </c>
      <c r="R212" s="851">
        <f t="shared" si="20"/>
        <v>2963</v>
      </c>
      <c r="S212" s="683">
        <f>R212/R218*100</f>
        <v>0.31288873494955599</v>
      </c>
    </row>
    <row r="213" spans="12:19" ht="16.5">
      <c r="L213" s="623" t="s">
        <v>328</v>
      </c>
      <c r="M213" s="612" t="s">
        <v>321</v>
      </c>
      <c r="N213" s="852">
        <v>136</v>
      </c>
      <c r="O213" s="672">
        <f>N213/N218*100</f>
        <v>2.8772716694522599E-2</v>
      </c>
      <c r="P213" s="853">
        <v>1270</v>
      </c>
      <c r="Q213" s="672">
        <f>P213/P218*100</f>
        <v>0.26775624483462401</v>
      </c>
      <c r="R213" s="853">
        <f t="shared" si="20"/>
        <v>1406</v>
      </c>
      <c r="S213" s="684">
        <f>R213/R218*100</f>
        <v>0.14847167105605</v>
      </c>
    </row>
    <row r="214" spans="12:19" ht="16.5">
      <c r="L214" s="622" t="s">
        <v>330</v>
      </c>
      <c r="M214" s="609" t="s">
        <v>323</v>
      </c>
      <c r="N214" s="850">
        <v>361</v>
      </c>
      <c r="O214" s="669">
        <f>N214/N218*100</f>
        <v>7.6374637696490194E-2</v>
      </c>
      <c r="P214" s="851">
        <v>2778</v>
      </c>
      <c r="Q214" s="669">
        <f>P214/P218*100</f>
        <v>0.58569043161463297</v>
      </c>
      <c r="R214" s="851">
        <f t="shared" si="20"/>
        <v>3139</v>
      </c>
      <c r="S214" s="683">
        <f>R214/R218*100</f>
        <v>0.33147409348857698</v>
      </c>
    </row>
    <row r="215" spans="12:19" ht="16.5">
      <c r="L215" s="623" t="s">
        <v>331</v>
      </c>
      <c r="M215" s="612" t="s">
        <v>325</v>
      </c>
      <c r="N215" s="852">
        <v>7535</v>
      </c>
      <c r="O215" s="672">
        <f>N215/N218*100</f>
        <v>1.5941354433325601</v>
      </c>
      <c r="P215" s="853">
        <v>5613</v>
      </c>
      <c r="Q215" s="672">
        <f>P215/P218*100</f>
        <v>1.1833982694934999</v>
      </c>
      <c r="R215" s="853">
        <f t="shared" si="20"/>
        <v>13148</v>
      </c>
      <c r="S215" s="684">
        <f>R215/R218*100</f>
        <v>1.38841076176738</v>
      </c>
    </row>
    <row r="216" spans="12:19" ht="16.5">
      <c r="L216" s="622">
        <v>10</v>
      </c>
      <c r="M216" s="609" t="s">
        <v>327</v>
      </c>
      <c r="N216" s="850">
        <v>1</v>
      </c>
      <c r="O216" s="669">
        <f>N216/N218*100</f>
        <v>2.1156409334207801E-4</v>
      </c>
      <c r="P216" s="851">
        <v>13</v>
      </c>
      <c r="Q216" s="669">
        <f>P216/P218*100</f>
        <v>2.74081195500008E-3</v>
      </c>
      <c r="R216" s="851">
        <f t="shared" si="20"/>
        <v>14</v>
      </c>
      <c r="S216" s="683">
        <f>R216/R218*100</f>
        <v>1.47838079287674E-3</v>
      </c>
    </row>
    <row r="217" spans="12:19" ht="16.5">
      <c r="L217" s="623">
        <v>11</v>
      </c>
      <c r="M217" s="612" t="s">
        <v>329</v>
      </c>
      <c r="N217" s="852">
        <v>378</v>
      </c>
      <c r="O217" s="672">
        <f>N217/N218*100</f>
        <v>7.9971227283305496E-2</v>
      </c>
      <c r="P217" s="853">
        <v>353</v>
      </c>
      <c r="Q217" s="672">
        <f>P217/P218*100</f>
        <v>7.4423586162694594E-2</v>
      </c>
      <c r="R217" s="853">
        <f t="shared" si="20"/>
        <v>731</v>
      </c>
      <c r="S217" s="684">
        <f>R217/R218*100</f>
        <v>7.7192597113778294E-2</v>
      </c>
    </row>
    <row r="218" spans="12:19">
      <c r="L218" s="625"/>
      <c r="M218" s="618" t="s">
        <v>333</v>
      </c>
      <c r="N218" s="855">
        <f>SUM(N207:N217)</f>
        <v>472670</v>
      </c>
      <c r="O218" s="676">
        <f>N218/N218*100</f>
        <v>100</v>
      </c>
      <c r="P218" s="856">
        <f>SUM(P207:P217)</f>
        <v>474312</v>
      </c>
      <c r="Q218" s="676">
        <f>P218/P218*100</f>
        <v>100</v>
      </c>
      <c r="R218" s="856">
        <f t="shared" si="20"/>
        <v>946982</v>
      </c>
      <c r="S218" s="686">
        <f>R218/R218*100</f>
        <v>100</v>
      </c>
    </row>
    <row r="220" spans="12:19">
      <c r="L220" t="s">
        <v>19</v>
      </c>
    </row>
    <row r="221" spans="12:19">
      <c r="L221" s="1389" t="s">
        <v>0</v>
      </c>
      <c r="M221" s="1391" t="s">
        <v>309</v>
      </c>
      <c r="N221" s="1383" t="s">
        <v>310</v>
      </c>
      <c r="O221" s="1385"/>
      <c r="P221" s="1386" t="s">
        <v>311</v>
      </c>
      <c r="Q221" s="1387"/>
      <c r="R221" s="1383" t="s">
        <v>40</v>
      </c>
      <c r="S221" s="1384"/>
    </row>
    <row r="222" spans="12:19">
      <c r="L222" s="1390"/>
      <c r="M222" s="1392"/>
      <c r="N222" s="603" t="s">
        <v>81</v>
      </c>
      <c r="O222" s="603" t="s">
        <v>39</v>
      </c>
      <c r="P222" s="603" t="s">
        <v>81</v>
      </c>
      <c r="Q222" s="603" t="s">
        <v>39</v>
      </c>
      <c r="R222" s="866" t="s">
        <v>81</v>
      </c>
      <c r="S222" s="867" t="s">
        <v>39</v>
      </c>
    </row>
    <row r="223" spans="12:19" ht="16.5">
      <c r="L223" s="649" t="s">
        <v>316</v>
      </c>
      <c r="M223" s="606" t="s">
        <v>312</v>
      </c>
      <c r="N223" s="848">
        <v>20580</v>
      </c>
      <c r="O223" s="666">
        <f>N223/N234*100</f>
        <v>47.880508119677998</v>
      </c>
      <c r="P223" s="849">
        <v>4786</v>
      </c>
      <c r="Q223" s="666">
        <f>P223/P234*100</f>
        <v>11.2423950576684</v>
      </c>
      <c r="R223" s="849">
        <f>P223+N223</f>
        <v>25366</v>
      </c>
      <c r="S223" s="682">
        <f>R223/R234*100</f>
        <v>29.6494570617044</v>
      </c>
    </row>
    <row r="224" spans="12:19" ht="16.5">
      <c r="L224" s="622" t="s">
        <v>318</v>
      </c>
      <c r="M224" s="609" t="s">
        <v>313</v>
      </c>
      <c r="N224" s="850">
        <v>0</v>
      </c>
      <c r="O224" s="669">
        <f>N224/N234*100</f>
        <v>0</v>
      </c>
      <c r="P224" s="851">
        <v>0</v>
      </c>
      <c r="Q224" s="669">
        <f>P224/P234*100</f>
        <v>0</v>
      </c>
      <c r="R224" s="851">
        <f t="shared" ref="R224:R234" si="21">P224+N224</f>
        <v>0</v>
      </c>
      <c r="S224" s="683">
        <f>R224/R234*100</f>
        <v>0</v>
      </c>
    </row>
    <row r="225" spans="12:19" ht="16.5">
      <c r="L225" s="623" t="s">
        <v>320</v>
      </c>
      <c r="M225" s="612" t="s">
        <v>314</v>
      </c>
      <c r="N225" s="852">
        <v>0</v>
      </c>
      <c r="O225" s="672">
        <f>N225/N234*100</f>
        <v>0</v>
      </c>
      <c r="P225" s="853">
        <v>18032</v>
      </c>
      <c r="Q225" s="672">
        <f>P225/P234*100</f>
        <v>42.357473397383202</v>
      </c>
      <c r="R225" s="853">
        <f t="shared" si="21"/>
        <v>18032</v>
      </c>
      <c r="S225" s="684">
        <f>R225/R234*100</f>
        <v>21.076993208888101</v>
      </c>
    </row>
    <row r="226" spans="12:19" ht="16.5">
      <c r="L226" s="622" t="s">
        <v>322</v>
      </c>
      <c r="M226" s="609" t="s">
        <v>315</v>
      </c>
      <c r="N226" s="850">
        <v>21452</v>
      </c>
      <c r="O226" s="669">
        <f>N226/N234*100</f>
        <v>49.909264343213401</v>
      </c>
      <c r="P226" s="851">
        <v>18743</v>
      </c>
      <c r="Q226" s="669">
        <f>P226/P234*100</f>
        <v>44.0276244391722</v>
      </c>
      <c r="R226" s="851">
        <f t="shared" si="21"/>
        <v>40195</v>
      </c>
      <c r="S226" s="683">
        <f>R226/R234*100</f>
        <v>46.982572206702301</v>
      </c>
    </row>
    <row r="227" spans="12:19" ht="16.5">
      <c r="L227" s="623" t="s">
        <v>324</v>
      </c>
      <c r="M227" s="612" t="s">
        <v>317</v>
      </c>
      <c r="N227" s="852">
        <v>0</v>
      </c>
      <c r="O227" s="672">
        <f>N227/N234*100</f>
        <v>0</v>
      </c>
      <c r="P227" s="853">
        <v>0</v>
      </c>
      <c r="Q227" s="672">
        <f>P227/P234*100</f>
        <v>0</v>
      </c>
      <c r="R227" s="853">
        <f t="shared" si="21"/>
        <v>0</v>
      </c>
      <c r="S227" s="684">
        <f>R227/R234*100</f>
        <v>0</v>
      </c>
    </row>
    <row r="228" spans="12:19" ht="16.5">
      <c r="L228" s="622" t="s">
        <v>326</v>
      </c>
      <c r="M228" s="609" t="s">
        <v>319</v>
      </c>
      <c r="N228" s="850">
        <v>157</v>
      </c>
      <c r="O228" s="669">
        <f>N228/N234*100</f>
        <v>0.36526918244846701</v>
      </c>
      <c r="P228" s="851">
        <v>111</v>
      </c>
      <c r="Q228" s="669">
        <f>P228/P234*100</f>
        <v>0.260740879941744</v>
      </c>
      <c r="R228" s="851">
        <f t="shared" si="21"/>
        <v>268</v>
      </c>
      <c r="S228" s="683">
        <f>R228/R234*100</f>
        <v>0.31325611024744898</v>
      </c>
    </row>
    <row r="229" spans="12:19" ht="16.5">
      <c r="L229" s="623" t="s">
        <v>328</v>
      </c>
      <c r="M229" s="612" t="s">
        <v>321</v>
      </c>
      <c r="N229" s="852">
        <v>16</v>
      </c>
      <c r="O229" s="672">
        <f>N229/N234*100</f>
        <v>3.7224884835512499E-2</v>
      </c>
      <c r="P229" s="853">
        <v>78</v>
      </c>
      <c r="Q229" s="672">
        <f>P229/P234*100</f>
        <v>0.18322332104014499</v>
      </c>
      <c r="R229" s="853">
        <f t="shared" si="21"/>
        <v>94</v>
      </c>
      <c r="S229" s="684">
        <f>R229/R234*100</f>
        <v>0.10987341180321</v>
      </c>
    </row>
    <row r="230" spans="12:19" ht="16.5">
      <c r="L230" s="622" t="s">
        <v>330</v>
      </c>
      <c r="M230" s="609" t="s">
        <v>323</v>
      </c>
      <c r="N230" s="850">
        <v>31</v>
      </c>
      <c r="O230" s="669">
        <f>N230/N234*100</f>
        <v>7.2123214368805505E-2</v>
      </c>
      <c r="P230" s="851">
        <v>212</v>
      </c>
      <c r="Q230" s="669">
        <f>P230/P234*100</f>
        <v>0.49799159051936798</v>
      </c>
      <c r="R230" s="851">
        <f t="shared" si="21"/>
        <v>243</v>
      </c>
      <c r="S230" s="683">
        <f>R230/R234*100</f>
        <v>0.28403445817212702</v>
      </c>
    </row>
    <row r="231" spans="12:19" ht="16.5">
      <c r="L231" s="623" t="s">
        <v>331</v>
      </c>
      <c r="M231" s="612" t="s">
        <v>325</v>
      </c>
      <c r="N231" s="852">
        <v>704</v>
      </c>
      <c r="O231" s="672">
        <f>N231/N234*100</f>
        <v>1.63789493276255</v>
      </c>
      <c r="P231" s="853">
        <v>574</v>
      </c>
      <c r="Q231" s="672">
        <f>P231/P234*100</f>
        <v>1.34833572150055</v>
      </c>
      <c r="R231" s="853">
        <f t="shared" si="21"/>
        <v>1278</v>
      </c>
      <c r="S231" s="684">
        <f>R231/R234*100</f>
        <v>1.49381085409045</v>
      </c>
    </row>
    <row r="232" spans="12:19" ht="16.5">
      <c r="L232" s="622">
        <v>10</v>
      </c>
      <c r="M232" s="609" t="s">
        <v>327</v>
      </c>
      <c r="N232" s="850">
        <v>0</v>
      </c>
      <c r="O232" s="669">
        <f>N232/N234*100</f>
        <v>0</v>
      </c>
      <c r="P232" s="851">
        <v>0</v>
      </c>
      <c r="Q232" s="669">
        <f>P232/P234*100</f>
        <v>0</v>
      </c>
      <c r="R232" s="851">
        <f t="shared" si="21"/>
        <v>0</v>
      </c>
      <c r="S232" s="683">
        <f>R232/R234*100</f>
        <v>0</v>
      </c>
    </row>
    <row r="233" spans="12:19" ht="16.5">
      <c r="L233" s="623">
        <v>11</v>
      </c>
      <c r="M233" s="612" t="s">
        <v>329</v>
      </c>
      <c r="N233" s="852">
        <v>42</v>
      </c>
      <c r="O233" s="672">
        <f>N233/N234*100</f>
        <v>9.7715322693220405E-2</v>
      </c>
      <c r="P233" s="853">
        <v>35</v>
      </c>
      <c r="Q233" s="672">
        <f>P233/P234*100</f>
        <v>8.2215592774423904E-2</v>
      </c>
      <c r="R233" s="853">
        <f t="shared" si="21"/>
        <v>77</v>
      </c>
      <c r="S233" s="684">
        <f>R233/R234*100</f>
        <v>9.0002688391990895E-2</v>
      </c>
    </row>
    <row r="234" spans="12:19">
      <c r="L234" s="625"/>
      <c r="M234" s="618" t="s">
        <v>333</v>
      </c>
      <c r="N234" s="855">
        <f>SUM(N223:N233)</f>
        <v>42982</v>
      </c>
      <c r="O234" s="676">
        <f>N234/N234*100</f>
        <v>100</v>
      </c>
      <c r="P234" s="856">
        <f>SUM(P223:P233)</f>
        <v>42571</v>
      </c>
      <c r="Q234" s="676">
        <f>P234/P234*100</f>
        <v>100</v>
      </c>
      <c r="R234" s="856">
        <f t="shared" si="21"/>
        <v>85553</v>
      </c>
      <c r="S234" s="686">
        <f>R234/R234*100</f>
        <v>100</v>
      </c>
    </row>
    <row r="236" spans="12:19">
      <c r="L236" t="s">
        <v>339</v>
      </c>
    </row>
    <row r="237" spans="12:19">
      <c r="L237" s="1389" t="s">
        <v>0</v>
      </c>
      <c r="M237" s="1391" t="s">
        <v>309</v>
      </c>
      <c r="N237" s="1383" t="s">
        <v>310</v>
      </c>
      <c r="O237" s="1385"/>
      <c r="P237" s="1386" t="s">
        <v>311</v>
      </c>
      <c r="Q237" s="1387"/>
      <c r="R237" s="1383" t="s">
        <v>40</v>
      </c>
      <c r="S237" s="1384"/>
    </row>
    <row r="238" spans="12:19">
      <c r="L238" s="1390"/>
      <c r="M238" s="1392"/>
      <c r="N238" s="603" t="s">
        <v>81</v>
      </c>
      <c r="O238" s="603" t="s">
        <v>39</v>
      </c>
      <c r="P238" s="603" t="s">
        <v>81</v>
      </c>
      <c r="Q238" s="603" t="s">
        <v>39</v>
      </c>
      <c r="R238" s="866" t="s">
        <v>81</v>
      </c>
      <c r="S238" s="867" t="s">
        <v>39</v>
      </c>
    </row>
    <row r="239" spans="12:19" ht="16.5">
      <c r="L239" s="649" t="s">
        <v>316</v>
      </c>
      <c r="M239" s="606" t="s">
        <v>312</v>
      </c>
      <c r="N239" s="848">
        <v>17248</v>
      </c>
      <c r="O239" s="666">
        <f>N239/N250*100</f>
        <v>49.994202898550697</v>
      </c>
      <c r="P239" s="849">
        <v>4759</v>
      </c>
      <c r="Q239" s="666">
        <f>P239/P250*100</f>
        <v>13.972811885257901</v>
      </c>
      <c r="R239" s="849">
        <f>P239+N239</f>
        <v>22007</v>
      </c>
      <c r="S239" s="682">
        <f>R239/R250*100</f>
        <v>32.0993596756079</v>
      </c>
    </row>
    <row r="240" spans="12:19" ht="16.5">
      <c r="L240" s="622" t="s">
        <v>318</v>
      </c>
      <c r="M240" s="609" t="s">
        <v>313</v>
      </c>
      <c r="N240" s="850">
        <v>0</v>
      </c>
      <c r="O240" s="669">
        <f>N240/N250*100</f>
        <v>0</v>
      </c>
      <c r="P240" s="851">
        <v>0</v>
      </c>
      <c r="Q240" s="669">
        <f>P240/P250*100</f>
        <v>0</v>
      </c>
      <c r="R240" s="851">
        <f t="shared" ref="R240:R250" si="22">P240+N240</f>
        <v>0</v>
      </c>
      <c r="S240" s="683">
        <f>R240/R250*100</f>
        <v>0</v>
      </c>
    </row>
    <row r="241" spans="12:19" ht="16.5">
      <c r="L241" s="623" t="s">
        <v>320</v>
      </c>
      <c r="M241" s="612" t="s">
        <v>314</v>
      </c>
      <c r="N241" s="852">
        <v>0</v>
      </c>
      <c r="O241" s="672">
        <f>N241/N250*100</f>
        <v>0</v>
      </c>
      <c r="P241" s="853">
        <v>14781</v>
      </c>
      <c r="Q241" s="672">
        <f>P241/P250*100</f>
        <v>43.398220734607598</v>
      </c>
      <c r="R241" s="853">
        <f t="shared" si="22"/>
        <v>14781</v>
      </c>
      <c r="S241" s="684">
        <f>R241/R250*100</f>
        <v>21.559532665295599</v>
      </c>
    </row>
    <row r="242" spans="12:19" ht="16.5">
      <c r="L242" s="622" t="s">
        <v>322</v>
      </c>
      <c r="M242" s="609" t="s">
        <v>315</v>
      </c>
      <c r="N242" s="850">
        <v>16598</v>
      </c>
      <c r="O242" s="669">
        <f>N242/N250*100</f>
        <v>48.110144927536197</v>
      </c>
      <c r="P242" s="851">
        <v>13822</v>
      </c>
      <c r="Q242" s="669">
        <f>P242/P250*100</f>
        <v>40.5825185707155</v>
      </c>
      <c r="R242" s="851">
        <f t="shared" si="22"/>
        <v>30420</v>
      </c>
      <c r="S242" s="683">
        <f>R242/R250*100</f>
        <v>44.370542160766597</v>
      </c>
    </row>
    <row r="243" spans="12:19" ht="16.5">
      <c r="L243" s="623" t="s">
        <v>324</v>
      </c>
      <c r="M243" s="612" t="s">
        <v>317</v>
      </c>
      <c r="N243" s="852">
        <v>0</v>
      </c>
      <c r="O243" s="672">
        <f>N243/N250*100</f>
        <v>0</v>
      </c>
      <c r="P243" s="853">
        <v>0</v>
      </c>
      <c r="Q243" s="672">
        <f>P243/P250*100</f>
        <v>0</v>
      </c>
      <c r="R243" s="853">
        <f t="shared" si="22"/>
        <v>0</v>
      </c>
      <c r="S243" s="684">
        <f>R243/R250*100</f>
        <v>0</v>
      </c>
    </row>
    <row r="244" spans="12:19" ht="16.5">
      <c r="L244" s="622" t="s">
        <v>326</v>
      </c>
      <c r="M244" s="609" t="s">
        <v>319</v>
      </c>
      <c r="N244" s="850">
        <v>162</v>
      </c>
      <c r="O244" s="669">
        <f>N244/N250*100</f>
        <v>0.46956521739130402</v>
      </c>
      <c r="P244" s="851">
        <v>127</v>
      </c>
      <c r="Q244" s="669">
        <f>P244/P250*100</f>
        <v>0.37288235121406998</v>
      </c>
      <c r="R244" s="851">
        <f t="shared" si="22"/>
        <v>289</v>
      </c>
      <c r="S244" s="683">
        <f>R244/R250*100</f>
        <v>0.42153473650432499</v>
      </c>
    </row>
    <row r="245" spans="12:19" ht="16.5">
      <c r="L245" s="623" t="s">
        <v>328</v>
      </c>
      <c r="M245" s="612" t="s">
        <v>321</v>
      </c>
      <c r="N245" s="852">
        <v>5</v>
      </c>
      <c r="O245" s="672">
        <f>N245/N250*100</f>
        <v>1.4492753623188401E-2</v>
      </c>
      <c r="P245" s="853">
        <v>81</v>
      </c>
      <c r="Q245" s="672">
        <f>P245/P250*100</f>
        <v>0.23782260195543001</v>
      </c>
      <c r="R245" s="853">
        <f t="shared" si="22"/>
        <v>86</v>
      </c>
      <c r="S245" s="684">
        <f>R245/R250*100</f>
        <v>0.12543940255837999</v>
      </c>
    </row>
    <row r="246" spans="12:19" ht="16.5">
      <c r="L246" s="622" t="s">
        <v>330</v>
      </c>
      <c r="M246" s="609" t="s">
        <v>323</v>
      </c>
      <c r="N246" s="850">
        <v>38</v>
      </c>
      <c r="O246" s="669">
        <f>N246/N250*100</f>
        <v>0.11014492753623201</v>
      </c>
      <c r="P246" s="851">
        <v>198</v>
      </c>
      <c r="Q246" s="669">
        <f>P246/P250*100</f>
        <v>0.58134413811327401</v>
      </c>
      <c r="R246" s="851">
        <f t="shared" si="22"/>
        <v>236</v>
      </c>
      <c r="S246" s="683">
        <f>R246/R250*100</f>
        <v>0.344229058183462</v>
      </c>
    </row>
    <row r="247" spans="12:19" ht="16.5">
      <c r="L247" s="623" t="s">
        <v>331</v>
      </c>
      <c r="M247" s="612" t="s">
        <v>325</v>
      </c>
      <c r="N247" s="852">
        <v>365</v>
      </c>
      <c r="O247" s="672">
        <f>N247/N250*100</f>
        <v>1.0579710144927501</v>
      </c>
      <c r="P247" s="853">
        <v>248</v>
      </c>
      <c r="Q247" s="672">
        <f>P247/P250*100</f>
        <v>0.72814821339440405</v>
      </c>
      <c r="R247" s="853">
        <f t="shared" si="22"/>
        <v>613</v>
      </c>
      <c r="S247" s="684">
        <f>R247/R250*100</f>
        <v>0.89412039265450205</v>
      </c>
    </row>
    <row r="248" spans="12:19" ht="16.5">
      <c r="L248" s="622">
        <v>10</v>
      </c>
      <c r="M248" s="609" t="s">
        <v>327</v>
      </c>
      <c r="N248" s="850">
        <v>0</v>
      </c>
      <c r="O248" s="669">
        <f>N248/N250*100</f>
        <v>0</v>
      </c>
      <c r="P248" s="851">
        <v>0</v>
      </c>
      <c r="Q248" s="669">
        <f>P248/P250*100</f>
        <v>0</v>
      </c>
      <c r="R248" s="851">
        <f t="shared" si="22"/>
        <v>0</v>
      </c>
      <c r="S248" s="683">
        <f>R248/R250*100</f>
        <v>0</v>
      </c>
    </row>
    <row r="249" spans="12:19" ht="16.5">
      <c r="L249" s="623">
        <v>11</v>
      </c>
      <c r="M249" s="612" t="s">
        <v>329</v>
      </c>
      <c r="N249" s="852">
        <v>84</v>
      </c>
      <c r="O249" s="672">
        <f>N249/N250*100</f>
        <v>0.24347826086956501</v>
      </c>
      <c r="P249" s="853">
        <v>43</v>
      </c>
      <c r="Q249" s="672">
        <f>P249/P250*100</f>
        <v>0.12625150474177199</v>
      </c>
      <c r="R249" s="853">
        <f t="shared" si="22"/>
        <v>127</v>
      </c>
      <c r="S249" s="684">
        <f>R249/R250*100</f>
        <v>0.18524190842923599</v>
      </c>
    </row>
    <row r="250" spans="12:19">
      <c r="L250" s="625"/>
      <c r="M250" s="618" t="s">
        <v>333</v>
      </c>
      <c r="N250" s="855">
        <f>SUM(N239:N249)</f>
        <v>34500</v>
      </c>
      <c r="O250" s="676">
        <f>N250/N250*100</f>
        <v>100</v>
      </c>
      <c r="P250" s="856">
        <f>SUM(P239:P249)</f>
        <v>34059</v>
      </c>
      <c r="Q250" s="676">
        <f>P250/P250*100</f>
        <v>100</v>
      </c>
      <c r="R250" s="856">
        <f t="shared" si="22"/>
        <v>68559</v>
      </c>
      <c r="S250" s="686">
        <f>R250/R250*100</f>
        <v>100</v>
      </c>
    </row>
    <row r="252" spans="12:19">
      <c r="L252" t="s">
        <v>340</v>
      </c>
    </row>
    <row r="253" spans="12:19">
      <c r="L253" s="1389" t="s">
        <v>0</v>
      </c>
      <c r="M253" s="1391" t="s">
        <v>309</v>
      </c>
      <c r="N253" s="1383" t="s">
        <v>310</v>
      </c>
      <c r="O253" s="1385"/>
      <c r="P253" s="1386" t="s">
        <v>311</v>
      </c>
      <c r="Q253" s="1387"/>
      <c r="R253" s="1383" t="s">
        <v>40</v>
      </c>
      <c r="S253" s="1384"/>
    </row>
    <row r="254" spans="12:19">
      <c r="L254" s="1390"/>
      <c r="M254" s="1392"/>
      <c r="N254" s="603" t="s">
        <v>81</v>
      </c>
      <c r="O254" s="603" t="s">
        <v>39</v>
      </c>
      <c r="P254" s="603" t="s">
        <v>81</v>
      </c>
      <c r="Q254" s="603" t="s">
        <v>39</v>
      </c>
      <c r="R254" s="866" t="s">
        <v>81</v>
      </c>
      <c r="S254" s="867" t="s">
        <v>39</v>
      </c>
    </row>
    <row r="255" spans="12:19" ht="16.5">
      <c r="L255" s="649" t="s">
        <v>316</v>
      </c>
      <c r="M255" s="606" t="s">
        <v>312</v>
      </c>
      <c r="N255" s="848">
        <v>15099</v>
      </c>
      <c r="O255" s="666">
        <f>N255/N266*100</f>
        <v>46.9073285905123</v>
      </c>
      <c r="P255" s="849">
        <v>4003</v>
      </c>
      <c r="Q255" s="666">
        <f>P255/P266*100</f>
        <v>12.6253705923169</v>
      </c>
      <c r="R255" s="849">
        <f>P255+N255</f>
        <v>19102</v>
      </c>
      <c r="S255" s="682">
        <f>R255/R266*100</f>
        <v>29.8959229986697</v>
      </c>
    </row>
    <row r="256" spans="12:19" ht="16.5">
      <c r="L256" s="622" t="s">
        <v>318</v>
      </c>
      <c r="M256" s="609" t="s">
        <v>313</v>
      </c>
      <c r="N256" s="850">
        <v>1</v>
      </c>
      <c r="O256" s="669">
        <f>N256/N266*100</f>
        <v>3.1066513405200499E-3</v>
      </c>
      <c r="P256" s="851">
        <v>0</v>
      </c>
      <c r="Q256" s="669">
        <f>P256/P266*100</f>
        <v>0</v>
      </c>
      <c r="R256" s="851">
        <f t="shared" ref="R256:R263" si="23">P256+N256</f>
        <v>1</v>
      </c>
      <c r="S256" s="683">
        <f>R256/R266*100</f>
        <v>1.5650676891775599E-3</v>
      </c>
    </row>
    <row r="257" spans="12:19" ht="16.5">
      <c r="L257" s="623" t="s">
        <v>320</v>
      </c>
      <c r="M257" s="612" t="s">
        <v>314</v>
      </c>
      <c r="N257" s="852">
        <v>0</v>
      </c>
      <c r="O257" s="672">
        <f>N257/N266*100</f>
        <v>0</v>
      </c>
      <c r="P257" s="853">
        <v>12988</v>
      </c>
      <c r="Q257" s="672">
        <f>P257/P266*100</f>
        <v>40.963855421686702</v>
      </c>
      <c r="R257" s="853">
        <f t="shared" si="23"/>
        <v>12988</v>
      </c>
      <c r="S257" s="684">
        <f>R257/R266*100</f>
        <v>20.327099147038101</v>
      </c>
    </row>
    <row r="258" spans="12:19" ht="16.5">
      <c r="L258" s="622" t="s">
        <v>322</v>
      </c>
      <c r="M258" s="609" t="s">
        <v>315</v>
      </c>
      <c r="N258" s="850">
        <v>16106</v>
      </c>
      <c r="O258" s="669">
        <f>N258/N266*100</f>
        <v>50.035726490416003</v>
      </c>
      <c r="P258" s="851">
        <v>13757</v>
      </c>
      <c r="Q258" s="669">
        <f>P258/P266*100</f>
        <v>43.389263861729603</v>
      </c>
      <c r="R258" s="851">
        <f t="shared" si="23"/>
        <v>29863</v>
      </c>
      <c r="S258" s="683">
        <f>R258/R266*100</f>
        <v>46.737616401909399</v>
      </c>
    </row>
    <row r="259" spans="12:19" ht="16.5">
      <c r="L259" s="623" t="s">
        <v>324</v>
      </c>
      <c r="M259" s="612" t="s">
        <v>317</v>
      </c>
      <c r="N259" s="852">
        <v>0</v>
      </c>
      <c r="O259" s="672">
        <f>N259/N266*100</f>
        <v>0</v>
      </c>
      <c r="P259" s="853">
        <v>0</v>
      </c>
      <c r="Q259" s="672">
        <f>P259/P266*100</f>
        <v>0</v>
      </c>
      <c r="R259" s="853">
        <f t="shared" si="23"/>
        <v>0</v>
      </c>
      <c r="S259" s="684">
        <f>R259/R266*100</f>
        <v>0</v>
      </c>
    </row>
    <row r="260" spans="12:19" ht="16.5">
      <c r="L260" s="622" t="s">
        <v>326</v>
      </c>
      <c r="M260" s="609" t="s">
        <v>319</v>
      </c>
      <c r="N260" s="850">
        <v>147</v>
      </c>
      <c r="O260" s="669">
        <f>N260/N266*100</f>
        <v>0.45667774705644798</v>
      </c>
      <c r="P260" s="851">
        <v>137</v>
      </c>
      <c r="Q260" s="669">
        <f>P260/P266*100</f>
        <v>0.43209487163312899</v>
      </c>
      <c r="R260" s="851">
        <f t="shared" si="23"/>
        <v>284</v>
      </c>
      <c r="S260" s="683">
        <f>R260/R266*100</f>
        <v>0.44447922372642601</v>
      </c>
    </row>
    <row r="261" spans="12:19" ht="16.5">
      <c r="L261" s="623" t="s">
        <v>328</v>
      </c>
      <c r="M261" s="612" t="s">
        <v>321</v>
      </c>
      <c r="N261" s="852">
        <v>8</v>
      </c>
      <c r="O261" s="672">
        <f>N261/N266*100</f>
        <v>2.4853210724160399E-2</v>
      </c>
      <c r="P261" s="853">
        <v>62</v>
      </c>
      <c r="Q261" s="672">
        <f>P261/P266*100</f>
        <v>0.19554658424273</v>
      </c>
      <c r="R261" s="853">
        <f t="shared" si="23"/>
        <v>70</v>
      </c>
      <c r="S261" s="684">
        <f>R261/R266*100</f>
        <v>0.10955473824242901</v>
      </c>
    </row>
    <row r="262" spans="12:19" ht="16.5">
      <c r="L262" s="622" t="s">
        <v>330</v>
      </c>
      <c r="M262" s="609" t="s">
        <v>323</v>
      </c>
      <c r="N262" s="850">
        <v>13</v>
      </c>
      <c r="O262" s="669">
        <f>N262/N266*100</f>
        <v>4.0386467426760699E-2</v>
      </c>
      <c r="P262" s="851">
        <v>152</v>
      </c>
      <c r="Q262" s="669">
        <f>P262/P266*100</f>
        <v>0.47940452911120901</v>
      </c>
      <c r="R262" s="851">
        <f t="shared" si="23"/>
        <v>165</v>
      </c>
      <c r="S262" s="683">
        <f>R262/R266*100</f>
        <v>0.258236168714297</v>
      </c>
    </row>
    <row r="263" spans="12:19" ht="16.5">
      <c r="L263" s="623" t="s">
        <v>331</v>
      </c>
      <c r="M263" s="612" t="s">
        <v>325</v>
      </c>
      <c r="N263" s="852">
        <v>794</v>
      </c>
      <c r="O263" s="672">
        <f>N263/N266*100</f>
        <v>2.4666811643729201</v>
      </c>
      <c r="P263" s="853">
        <v>593</v>
      </c>
      <c r="Q263" s="672">
        <f>P263/P266*100</f>
        <v>1.87030845896676</v>
      </c>
      <c r="R263" s="853">
        <f t="shared" si="23"/>
        <v>1387</v>
      </c>
      <c r="S263" s="684">
        <f>R263/R266*100</f>
        <v>2.17074888488927</v>
      </c>
    </row>
    <row r="264" spans="12:19" ht="16.5">
      <c r="L264" s="622">
        <v>10</v>
      </c>
      <c r="M264" s="609" t="s">
        <v>327</v>
      </c>
      <c r="N264" s="850">
        <v>0</v>
      </c>
      <c r="O264" s="669">
        <f>N264/N266*100</f>
        <v>0</v>
      </c>
      <c r="P264" s="851">
        <v>0</v>
      </c>
      <c r="Q264" s="669">
        <f>P264/P266*100</f>
        <v>0</v>
      </c>
      <c r="R264" s="851">
        <f>SUM(N264+P264)</f>
        <v>0</v>
      </c>
      <c r="S264" s="683">
        <f>R264/R266*100</f>
        <v>0</v>
      </c>
    </row>
    <row r="265" spans="12:19" ht="16.5">
      <c r="L265" s="623">
        <v>11</v>
      </c>
      <c r="M265" s="612" t="s">
        <v>329</v>
      </c>
      <c r="N265" s="852">
        <v>21</v>
      </c>
      <c r="O265" s="672">
        <f>N265/N266*100</f>
        <v>6.5239678150921104E-2</v>
      </c>
      <c r="P265" s="853">
        <v>14</v>
      </c>
      <c r="Q265" s="672">
        <f>P265/P266*100</f>
        <v>4.41556803128745E-2</v>
      </c>
      <c r="R265" s="853">
        <f>P265+N265</f>
        <v>35</v>
      </c>
      <c r="S265" s="684">
        <f>R265/R266*100</f>
        <v>5.4777369121214503E-2</v>
      </c>
    </row>
    <row r="266" spans="12:19">
      <c r="L266" s="625"/>
      <c r="M266" s="618" t="s">
        <v>333</v>
      </c>
      <c r="N266" s="855">
        <f>SUM(N255:N265)</f>
        <v>32189</v>
      </c>
      <c r="O266" s="676">
        <f>N266/N266*100</f>
        <v>100</v>
      </c>
      <c r="P266" s="856">
        <f>SUM(P255:P265)</f>
        <v>31706</v>
      </c>
      <c r="Q266" s="676">
        <f>P266/P266*100</f>
        <v>100</v>
      </c>
      <c r="R266" s="856">
        <f>P266+N266</f>
        <v>63895</v>
      </c>
      <c r="S266" s="686">
        <f>R266/R266*100</f>
        <v>100</v>
      </c>
    </row>
    <row r="268" spans="12:19">
      <c r="L268" t="s">
        <v>341</v>
      </c>
    </row>
    <row r="270" spans="12:19">
      <c r="L270" s="1389" t="s">
        <v>0</v>
      </c>
      <c r="M270" s="1391" t="s">
        <v>309</v>
      </c>
      <c r="N270" s="1383" t="s">
        <v>310</v>
      </c>
      <c r="O270" s="1385"/>
      <c r="P270" s="1386" t="s">
        <v>311</v>
      </c>
      <c r="Q270" s="1387"/>
      <c r="R270" s="1383" t="s">
        <v>40</v>
      </c>
      <c r="S270" s="1384"/>
    </row>
    <row r="271" spans="12:19">
      <c r="L271" s="1390"/>
      <c r="M271" s="1392"/>
      <c r="N271" s="603" t="s">
        <v>81</v>
      </c>
      <c r="O271" s="603" t="s">
        <v>39</v>
      </c>
      <c r="P271" s="603" t="s">
        <v>81</v>
      </c>
      <c r="Q271" s="603" t="s">
        <v>39</v>
      </c>
      <c r="R271" s="866" t="s">
        <v>81</v>
      </c>
      <c r="S271" s="867" t="s">
        <v>39</v>
      </c>
    </row>
    <row r="272" spans="12:19" ht="16.5">
      <c r="L272" s="649" t="s">
        <v>316</v>
      </c>
      <c r="M272" s="606" t="s">
        <v>312</v>
      </c>
      <c r="N272" s="848">
        <v>33708</v>
      </c>
      <c r="O272" s="666">
        <f>N272/N283*100</f>
        <v>47.385290148448</v>
      </c>
      <c r="P272" s="849">
        <v>8442</v>
      </c>
      <c r="Q272" s="666">
        <f>P272/P283*100</f>
        <v>11.946001018848699</v>
      </c>
      <c r="R272" s="849">
        <f>P272+N272</f>
        <v>42150</v>
      </c>
      <c r="S272" s="682">
        <f>R272/R283*100</f>
        <v>29.724126258779702</v>
      </c>
    </row>
    <row r="273" spans="12:19" ht="16.5">
      <c r="L273" s="622" t="s">
        <v>318</v>
      </c>
      <c r="M273" s="609" t="s">
        <v>313</v>
      </c>
      <c r="N273" s="850">
        <v>59</v>
      </c>
      <c r="O273" s="669">
        <f>N273/N283*100</f>
        <v>8.2939721097615798E-2</v>
      </c>
      <c r="P273" s="851">
        <v>0</v>
      </c>
      <c r="Q273" s="669">
        <f>P273/P283*100</f>
        <v>0</v>
      </c>
      <c r="R273" s="851">
        <f t="shared" ref="R273:R283" si="24">P273+N273</f>
        <v>59</v>
      </c>
      <c r="S273" s="683">
        <f>R273/R283*100</f>
        <v>4.1606724775041598E-2</v>
      </c>
    </row>
    <row r="274" spans="12:19" ht="16.5">
      <c r="L274" s="623" t="s">
        <v>320</v>
      </c>
      <c r="M274" s="612" t="s">
        <v>314</v>
      </c>
      <c r="N274" s="852">
        <v>0</v>
      </c>
      <c r="O274" s="672">
        <f>N274/N283*100</f>
        <v>0</v>
      </c>
      <c r="P274" s="853">
        <v>29071</v>
      </c>
      <c r="Q274" s="672">
        <f>P274/P283*100</f>
        <v>41.137431369219399</v>
      </c>
      <c r="R274" s="853">
        <f t="shared" si="24"/>
        <v>29071</v>
      </c>
      <c r="S274" s="684">
        <f>R274/R283*100</f>
        <v>20.5008321344955</v>
      </c>
    </row>
    <row r="275" spans="12:19" ht="16.5">
      <c r="L275" s="622" t="s">
        <v>322</v>
      </c>
      <c r="M275" s="609" t="s">
        <v>315</v>
      </c>
      <c r="N275" s="850">
        <v>35911</v>
      </c>
      <c r="O275" s="669">
        <f>N275/N283*100</f>
        <v>50.482174988753897</v>
      </c>
      <c r="P275" s="851">
        <v>31455</v>
      </c>
      <c r="Q275" s="669">
        <f>P275/P283*100</f>
        <v>44.510952623535402</v>
      </c>
      <c r="R275" s="851">
        <f t="shared" si="24"/>
        <v>67366</v>
      </c>
      <c r="S275" s="683">
        <f>R275/R283*100</f>
        <v>47.506417308397502</v>
      </c>
    </row>
    <row r="276" spans="12:19" ht="16.5">
      <c r="L276" s="623" t="s">
        <v>324</v>
      </c>
      <c r="M276" s="612" t="s">
        <v>317</v>
      </c>
      <c r="N276" s="852">
        <v>2</v>
      </c>
      <c r="O276" s="672">
        <f>N276/N283*100</f>
        <v>2.8115159694107098E-3</v>
      </c>
      <c r="P276" s="853">
        <v>1</v>
      </c>
      <c r="Q276" s="672">
        <f>P276/P283*100</f>
        <v>1.4150676402331999E-3</v>
      </c>
      <c r="R276" s="853">
        <f t="shared" si="24"/>
        <v>3</v>
      </c>
      <c r="S276" s="684">
        <f>R276/R283*100</f>
        <v>2.11559617500212E-3</v>
      </c>
    </row>
    <row r="277" spans="12:19" ht="16.5">
      <c r="L277" s="622" t="s">
        <v>326</v>
      </c>
      <c r="M277" s="609" t="s">
        <v>319</v>
      </c>
      <c r="N277" s="850">
        <v>255</v>
      </c>
      <c r="O277" s="669">
        <f>N277/N283*100</f>
        <v>0.35846828609986497</v>
      </c>
      <c r="P277" s="851">
        <v>222</v>
      </c>
      <c r="Q277" s="669">
        <f>P277/P283*100</f>
        <v>0.31414501613177098</v>
      </c>
      <c r="R277" s="851">
        <f t="shared" si="24"/>
        <v>477</v>
      </c>
      <c r="S277" s="683">
        <f>R277/R283*100</f>
        <v>0.33637979182533601</v>
      </c>
    </row>
    <row r="278" spans="12:19" ht="16.5">
      <c r="L278" s="623" t="s">
        <v>328</v>
      </c>
      <c r="M278" s="612" t="s">
        <v>321</v>
      </c>
      <c r="N278" s="852">
        <v>33</v>
      </c>
      <c r="O278" s="672">
        <f>N278/N283*100</f>
        <v>4.6390013495276702E-2</v>
      </c>
      <c r="P278" s="853">
        <v>234</v>
      </c>
      <c r="Q278" s="672">
        <f>P278/P283*100</f>
        <v>0.33112582781457001</v>
      </c>
      <c r="R278" s="853">
        <f t="shared" si="24"/>
        <v>267</v>
      </c>
      <c r="S278" s="684">
        <f>R278/R283*100</f>
        <v>0.18828805957518799</v>
      </c>
    </row>
    <row r="279" spans="12:19" ht="16.5">
      <c r="L279" s="622" t="s">
        <v>330</v>
      </c>
      <c r="M279" s="609" t="s">
        <v>323</v>
      </c>
      <c r="N279" s="850">
        <v>43</v>
      </c>
      <c r="O279" s="669">
        <f>N279/N283*100</f>
        <v>6.04475933423302E-2</v>
      </c>
      <c r="P279" s="851">
        <v>312</v>
      </c>
      <c r="Q279" s="669">
        <f>P279/P283*100</f>
        <v>0.44150110375275903</v>
      </c>
      <c r="R279" s="851">
        <f t="shared" si="24"/>
        <v>355</v>
      </c>
      <c r="S279" s="683">
        <f>R279/R283*100</f>
        <v>0.25034554737525</v>
      </c>
    </row>
    <row r="280" spans="12:19" ht="16.5">
      <c r="L280" s="623" t="s">
        <v>331</v>
      </c>
      <c r="M280" s="612" t="s">
        <v>325</v>
      </c>
      <c r="N280" s="852">
        <v>1075</v>
      </c>
      <c r="O280" s="672">
        <f>N280/N283*100</f>
        <v>1.5111898335582501</v>
      </c>
      <c r="P280" s="853">
        <v>865</v>
      </c>
      <c r="Q280" s="672">
        <f>P280/P283*100</f>
        <v>1.22403350880172</v>
      </c>
      <c r="R280" s="853">
        <f t="shared" si="24"/>
        <v>1940</v>
      </c>
      <c r="S280" s="684">
        <f>R280/R283*100</f>
        <v>1.3680855265013701</v>
      </c>
    </row>
    <row r="281" spans="12:19" ht="16.5">
      <c r="L281" s="858">
        <v>10</v>
      </c>
      <c r="M281" s="859" t="s">
        <v>327</v>
      </c>
      <c r="N281" s="860">
        <v>0</v>
      </c>
      <c r="O281" s="861">
        <f>N281/N283*100</f>
        <v>0</v>
      </c>
      <c r="P281" s="862">
        <v>0</v>
      </c>
      <c r="Q281" s="861">
        <f>P281/P283*100</f>
        <v>0</v>
      </c>
      <c r="R281" s="862">
        <f t="shared" si="24"/>
        <v>0</v>
      </c>
      <c r="S281" s="868">
        <f>R281/R283*100</f>
        <v>0</v>
      </c>
    </row>
    <row r="282" spans="12:19" ht="16.5">
      <c r="L282" s="624">
        <v>11</v>
      </c>
      <c r="M282" s="615" t="s">
        <v>329</v>
      </c>
      <c r="N282" s="863">
        <v>50</v>
      </c>
      <c r="O282" s="864">
        <f>N282/N283*100</f>
        <v>7.0287899235267695E-2</v>
      </c>
      <c r="P282" s="865">
        <v>66</v>
      </c>
      <c r="Q282" s="864">
        <f>P282/P283*100</f>
        <v>9.3394464255391399E-2</v>
      </c>
      <c r="R282" s="865">
        <f t="shared" si="24"/>
        <v>116</v>
      </c>
      <c r="S282" s="869">
        <f>R282/R283*100</f>
        <v>8.1803052100081805E-2</v>
      </c>
    </row>
    <row r="283" spans="12:19">
      <c r="L283" s="625"/>
      <c r="M283" s="618" t="s">
        <v>333</v>
      </c>
      <c r="N283" s="855">
        <f>SUM(N272:N282)</f>
        <v>71136</v>
      </c>
      <c r="O283" s="676">
        <f>N283/N283*100</f>
        <v>100</v>
      </c>
      <c r="P283" s="856">
        <f>SUM(P272:P282)</f>
        <v>70668</v>
      </c>
      <c r="Q283" s="676">
        <f>P283/P283*100</f>
        <v>100</v>
      </c>
      <c r="R283" s="856">
        <f t="shared" si="24"/>
        <v>141804</v>
      </c>
      <c r="S283" s="686">
        <f>R283/R283*100</f>
        <v>100</v>
      </c>
    </row>
    <row r="285" spans="12:19">
      <c r="L285" t="s">
        <v>342</v>
      </c>
    </row>
    <row r="287" spans="12:19">
      <c r="L287" s="1389" t="s">
        <v>0</v>
      </c>
      <c r="M287" s="1391" t="s">
        <v>309</v>
      </c>
      <c r="N287" s="1383" t="s">
        <v>310</v>
      </c>
      <c r="O287" s="1385"/>
      <c r="P287" s="1386" t="s">
        <v>311</v>
      </c>
      <c r="Q287" s="1387"/>
      <c r="R287" s="1383" t="s">
        <v>40</v>
      </c>
      <c r="S287" s="1384"/>
    </row>
    <row r="288" spans="12:19">
      <c r="L288" s="1390"/>
      <c r="M288" s="1392"/>
      <c r="N288" s="603" t="s">
        <v>81</v>
      </c>
      <c r="O288" s="603" t="s">
        <v>39</v>
      </c>
      <c r="P288" s="603" t="s">
        <v>81</v>
      </c>
      <c r="Q288" s="603" t="s">
        <v>39</v>
      </c>
      <c r="R288" s="866" t="s">
        <v>81</v>
      </c>
      <c r="S288" s="867" t="s">
        <v>39</v>
      </c>
    </row>
    <row r="289" spans="12:19" ht="16.5">
      <c r="L289" s="649" t="s">
        <v>316</v>
      </c>
      <c r="M289" s="606" t="s">
        <v>312</v>
      </c>
      <c r="N289" s="848">
        <v>36522</v>
      </c>
      <c r="O289" s="666">
        <f>N289/N300*100</f>
        <v>48.633101189128702</v>
      </c>
      <c r="P289" s="849">
        <v>9184</v>
      </c>
      <c r="Q289" s="666">
        <f>P289/P300*100</f>
        <v>12.4141659908083</v>
      </c>
      <c r="R289" s="849">
        <f>P289+N289</f>
        <v>45706</v>
      </c>
      <c r="S289" s="682">
        <f>R289/R300*100</f>
        <v>30.659323705199299</v>
      </c>
    </row>
    <row r="290" spans="12:19" ht="16.5">
      <c r="L290" s="622" t="s">
        <v>318</v>
      </c>
      <c r="M290" s="609" t="s">
        <v>313</v>
      </c>
      <c r="N290" s="850">
        <v>0</v>
      </c>
      <c r="O290" s="669">
        <f>N290/N300*100</f>
        <v>0</v>
      </c>
      <c r="P290" s="851">
        <v>0</v>
      </c>
      <c r="Q290" s="669">
        <f>P290/P300*100</f>
        <v>0</v>
      </c>
      <c r="R290" s="851">
        <f t="shared" ref="R290:R300" si="25">P290+N290</f>
        <v>0</v>
      </c>
      <c r="S290" s="683">
        <f>R290/R300*100</f>
        <v>0</v>
      </c>
    </row>
    <row r="291" spans="12:19" ht="16.5">
      <c r="L291" s="623" t="s">
        <v>320</v>
      </c>
      <c r="M291" s="612" t="s">
        <v>314</v>
      </c>
      <c r="N291" s="852">
        <v>0</v>
      </c>
      <c r="O291" s="672">
        <f>N291/N300*100</f>
        <v>0</v>
      </c>
      <c r="P291" s="853">
        <v>31435</v>
      </c>
      <c r="Q291" s="672">
        <f>P291/P300*100</f>
        <v>42.491213841578798</v>
      </c>
      <c r="R291" s="853">
        <f t="shared" si="25"/>
        <v>31435</v>
      </c>
      <c r="S291" s="684">
        <f>R291/R300*100</f>
        <v>21.0864184280607</v>
      </c>
    </row>
    <row r="292" spans="12:19" ht="16.5">
      <c r="L292" s="622" t="s">
        <v>322</v>
      </c>
      <c r="M292" s="609" t="s">
        <v>315</v>
      </c>
      <c r="N292" s="850">
        <v>37371</v>
      </c>
      <c r="O292" s="669">
        <f>N292/N300*100</f>
        <v>49.763639026858598</v>
      </c>
      <c r="P292" s="851">
        <v>31936</v>
      </c>
      <c r="Q292" s="669">
        <f>P292/P300*100</f>
        <v>43.168423898350902</v>
      </c>
      <c r="R292" s="851">
        <f t="shared" si="25"/>
        <v>69307</v>
      </c>
      <c r="S292" s="683">
        <f>R292/R300*100</f>
        <v>46.490739684860799</v>
      </c>
    </row>
    <row r="293" spans="12:19" ht="16.5">
      <c r="L293" s="623" t="s">
        <v>324</v>
      </c>
      <c r="M293" s="612" t="s">
        <v>317</v>
      </c>
      <c r="N293" s="852">
        <v>1</v>
      </c>
      <c r="O293" s="672">
        <f>N293/N300*100</f>
        <v>1.3316111162896E-3</v>
      </c>
      <c r="P293" s="853">
        <v>2</v>
      </c>
      <c r="Q293" s="672">
        <f>P293/P300*100</f>
        <v>2.70343336036767E-3</v>
      </c>
      <c r="R293" s="853">
        <f t="shared" si="25"/>
        <v>3</v>
      </c>
      <c r="S293" s="684">
        <f>R293/R300*100</f>
        <v>2.01238286254754E-3</v>
      </c>
    </row>
    <row r="294" spans="12:19" ht="16.5">
      <c r="L294" s="622" t="s">
        <v>326</v>
      </c>
      <c r="M294" s="609" t="s">
        <v>319</v>
      </c>
      <c r="N294" s="850">
        <v>222</v>
      </c>
      <c r="O294" s="669">
        <f>N294/N300*100</f>
        <v>0.29561766781629101</v>
      </c>
      <c r="P294" s="851">
        <v>181</v>
      </c>
      <c r="Q294" s="669">
        <f>P294/P300*100</f>
        <v>0.244660719113274</v>
      </c>
      <c r="R294" s="851">
        <f t="shared" si="25"/>
        <v>403</v>
      </c>
      <c r="S294" s="683">
        <f>R294/R300*100</f>
        <v>0.27033009786888701</v>
      </c>
    </row>
    <row r="295" spans="12:19" ht="16.5">
      <c r="L295" s="623" t="s">
        <v>328</v>
      </c>
      <c r="M295" s="612" t="s">
        <v>321</v>
      </c>
      <c r="N295" s="852">
        <v>18</v>
      </c>
      <c r="O295" s="672">
        <f>N295/N300*100</f>
        <v>2.3969000093212799E-2</v>
      </c>
      <c r="P295" s="853">
        <v>207</v>
      </c>
      <c r="Q295" s="672">
        <f>P295/P300*100</f>
        <v>0.27980535279805402</v>
      </c>
      <c r="R295" s="853">
        <f t="shared" si="25"/>
        <v>225</v>
      </c>
      <c r="S295" s="684">
        <f>R295/R300*100</f>
        <v>0.150928714691066</v>
      </c>
    </row>
    <row r="296" spans="12:19" ht="16.5">
      <c r="L296" s="622" t="s">
        <v>330</v>
      </c>
      <c r="M296" s="609" t="s">
        <v>323</v>
      </c>
      <c r="N296" s="850">
        <v>65</v>
      </c>
      <c r="O296" s="669">
        <f>N296/N300*100</f>
        <v>8.6554722558823904E-2</v>
      </c>
      <c r="P296" s="851">
        <v>435</v>
      </c>
      <c r="Q296" s="669">
        <f>P296/P300*100</f>
        <v>0.58799675587996802</v>
      </c>
      <c r="R296" s="851">
        <f t="shared" si="25"/>
        <v>500</v>
      </c>
      <c r="S296" s="683">
        <f>R296/R300*100</f>
        <v>0.33539714375792401</v>
      </c>
    </row>
    <row r="297" spans="12:19" ht="16.5">
      <c r="L297" s="623" t="s">
        <v>331</v>
      </c>
      <c r="M297" s="612" t="s">
        <v>325</v>
      </c>
      <c r="N297" s="852">
        <v>456</v>
      </c>
      <c r="O297" s="672">
        <f>N297/N300*100</f>
        <v>0.60721466902805699</v>
      </c>
      <c r="P297" s="853">
        <v>291</v>
      </c>
      <c r="Q297" s="672">
        <f>P297/P300*100</f>
        <v>0.39334955393349602</v>
      </c>
      <c r="R297" s="853">
        <f t="shared" si="25"/>
        <v>747</v>
      </c>
      <c r="S297" s="684">
        <f>R297/R300*100</f>
        <v>0.50108333277433803</v>
      </c>
    </row>
    <row r="298" spans="12:19" ht="16.5">
      <c r="L298" s="858">
        <v>10</v>
      </c>
      <c r="M298" s="859" t="s">
        <v>327</v>
      </c>
      <c r="N298" s="860">
        <v>0</v>
      </c>
      <c r="O298" s="861">
        <f>N298/N300*100</f>
        <v>0</v>
      </c>
      <c r="P298" s="862">
        <v>0</v>
      </c>
      <c r="Q298" s="861">
        <f>P298/P300*100</f>
        <v>0</v>
      </c>
      <c r="R298" s="862">
        <f t="shared" si="25"/>
        <v>0</v>
      </c>
      <c r="S298" s="868">
        <f>R298/R300*100</f>
        <v>0</v>
      </c>
    </row>
    <row r="299" spans="12:19" ht="16.5">
      <c r="L299" s="624">
        <v>11</v>
      </c>
      <c r="M299" s="615" t="s">
        <v>329</v>
      </c>
      <c r="N299" s="863">
        <v>442</v>
      </c>
      <c r="O299" s="864">
        <f>N299/N300*100</f>
        <v>0.58857211340000304</v>
      </c>
      <c r="P299" s="865">
        <v>309</v>
      </c>
      <c r="Q299" s="864">
        <f>P299/P300*100</f>
        <v>0.41768045417680499</v>
      </c>
      <c r="R299" s="865">
        <f t="shared" si="25"/>
        <v>751</v>
      </c>
      <c r="S299" s="869">
        <f>R299/R300*100</f>
        <v>0.50376650992440197</v>
      </c>
    </row>
    <row r="300" spans="12:19">
      <c r="L300" s="625"/>
      <c r="M300" s="618" t="s">
        <v>333</v>
      </c>
      <c r="N300" s="855">
        <f>SUM(N289:N299)</f>
        <v>75097</v>
      </c>
      <c r="O300" s="676">
        <f>N300/N300*100</f>
        <v>100</v>
      </c>
      <c r="P300" s="856">
        <f>SUM(P289:P299)</f>
        <v>73980</v>
      </c>
      <c r="Q300" s="676">
        <f>P300/P300*100</f>
        <v>100</v>
      </c>
      <c r="R300" s="856">
        <f t="shared" si="25"/>
        <v>149077</v>
      </c>
      <c r="S300" s="686">
        <f>R300/R300*100</f>
        <v>100</v>
      </c>
    </row>
    <row r="302" spans="12:19">
      <c r="L302" t="s">
        <v>24</v>
      </c>
    </row>
    <row r="303" spans="12:19">
      <c r="L303" s="1389" t="s">
        <v>0</v>
      </c>
      <c r="M303" s="1391" t="s">
        <v>309</v>
      </c>
      <c r="N303" s="1383" t="s">
        <v>310</v>
      </c>
      <c r="O303" s="1385"/>
      <c r="P303" s="1386" t="s">
        <v>311</v>
      </c>
      <c r="Q303" s="1387"/>
      <c r="R303" s="1383" t="s">
        <v>40</v>
      </c>
      <c r="S303" s="1384"/>
    </row>
    <row r="304" spans="12:19">
      <c r="L304" s="1390"/>
      <c r="M304" s="1392"/>
      <c r="N304" s="603" t="s">
        <v>81</v>
      </c>
      <c r="O304" s="603" t="s">
        <v>39</v>
      </c>
      <c r="P304" s="603" t="s">
        <v>81</v>
      </c>
      <c r="Q304" s="603" t="s">
        <v>39</v>
      </c>
      <c r="R304" s="866" t="s">
        <v>81</v>
      </c>
      <c r="S304" s="867" t="s">
        <v>39</v>
      </c>
    </row>
    <row r="305" spans="12:19" ht="16.5">
      <c r="L305" s="649" t="s">
        <v>316</v>
      </c>
      <c r="M305" s="606" t="s">
        <v>312</v>
      </c>
      <c r="N305" s="848">
        <v>23740</v>
      </c>
      <c r="O305" s="666">
        <f>N305/N316*100</f>
        <v>45.198385499961901</v>
      </c>
      <c r="P305" s="849">
        <v>7800</v>
      </c>
      <c r="Q305" s="666">
        <f>P305/P316*100</f>
        <v>15.2014187990879</v>
      </c>
      <c r="R305" s="849">
        <f>P305+N305</f>
        <v>31540</v>
      </c>
      <c r="S305" s="682">
        <f>R305/R316*100</f>
        <v>30.375114364135399</v>
      </c>
    </row>
    <row r="306" spans="12:19" ht="16.5">
      <c r="L306" s="622" t="s">
        <v>318</v>
      </c>
      <c r="M306" s="609" t="s">
        <v>313</v>
      </c>
      <c r="N306" s="850">
        <v>1</v>
      </c>
      <c r="O306" s="669">
        <f>N306/N316*100</f>
        <v>1.90389155433706E-3</v>
      </c>
      <c r="P306" s="851">
        <v>0</v>
      </c>
      <c r="Q306" s="669">
        <f>P306/P316*100</f>
        <v>0</v>
      </c>
      <c r="R306" s="851">
        <f t="shared" ref="R306:R316" si="26">P306+N306</f>
        <v>1</v>
      </c>
      <c r="S306" s="683">
        <f>R306/R316*100</f>
        <v>9.6306640342851601E-4</v>
      </c>
    </row>
    <row r="307" spans="12:19" ht="16.5">
      <c r="L307" s="623" t="s">
        <v>320</v>
      </c>
      <c r="M307" s="612" t="s">
        <v>314</v>
      </c>
      <c r="N307" s="852">
        <v>0</v>
      </c>
      <c r="O307" s="672">
        <f>N307/N316*100</f>
        <v>0</v>
      </c>
      <c r="P307" s="853">
        <v>19881</v>
      </c>
      <c r="Q307" s="672">
        <f>P307/P316*100</f>
        <v>38.7460778390599</v>
      </c>
      <c r="R307" s="853">
        <f t="shared" si="26"/>
        <v>19881</v>
      </c>
      <c r="S307" s="684">
        <f>R307/R316*100</f>
        <v>19.1467231665623</v>
      </c>
    </row>
    <row r="308" spans="12:19" ht="16.5">
      <c r="L308" s="622" t="s">
        <v>322</v>
      </c>
      <c r="M308" s="609" t="s">
        <v>315</v>
      </c>
      <c r="N308" s="850">
        <v>27422</v>
      </c>
      <c r="O308" s="669">
        <f>N308/N316*100</f>
        <v>52.208514203031001</v>
      </c>
      <c r="P308" s="851">
        <v>22378</v>
      </c>
      <c r="Q308" s="669">
        <f>P308/P316*100</f>
        <v>43.612480754613998</v>
      </c>
      <c r="R308" s="851">
        <f t="shared" si="26"/>
        <v>49800</v>
      </c>
      <c r="S308" s="683">
        <f>R308/R316*100</f>
        <v>47.960706890740099</v>
      </c>
    </row>
    <row r="309" spans="12:19" ht="16.5">
      <c r="L309" s="623" t="s">
        <v>324</v>
      </c>
      <c r="M309" s="612" t="s">
        <v>317</v>
      </c>
      <c r="N309" s="852">
        <v>2</v>
      </c>
      <c r="O309" s="672">
        <f>N309/N316*100</f>
        <v>3.8077831086741299E-3</v>
      </c>
      <c r="P309" s="853">
        <v>2</v>
      </c>
      <c r="Q309" s="672">
        <f>P309/P316*100</f>
        <v>3.8977996920738201E-3</v>
      </c>
      <c r="R309" s="853">
        <f t="shared" si="26"/>
        <v>4</v>
      </c>
      <c r="S309" s="684">
        <f>R309/R316*100</f>
        <v>3.8522656137140701E-3</v>
      </c>
    </row>
    <row r="310" spans="12:19" ht="16.5">
      <c r="L310" s="622" t="s">
        <v>326</v>
      </c>
      <c r="M310" s="609" t="s">
        <v>319</v>
      </c>
      <c r="N310" s="850">
        <v>311</v>
      </c>
      <c r="O310" s="669">
        <f>N310/N316*100</f>
        <v>0.59211027339882705</v>
      </c>
      <c r="P310" s="851">
        <v>294</v>
      </c>
      <c r="Q310" s="669">
        <f>P310/P316*100</f>
        <v>0.57297655473485198</v>
      </c>
      <c r="R310" s="851">
        <f t="shared" si="26"/>
        <v>605</v>
      </c>
      <c r="S310" s="683">
        <f>R310/R316*100</f>
        <v>0.58265517407425205</v>
      </c>
    </row>
    <row r="311" spans="12:19" ht="16.5">
      <c r="L311" s="623" t="s">
        <v>328</v>
      </c>
      <c r="M311" s="612" t="s">
        <v>321</v>
      </c>
      <c r="N311" s="852">
        <v>13</v>
      </c>
      <c r="O311" s="672">
        <f>N311/N316*100</f>
        <v>2.47505902063818E-2</v>
      </c>
      <c r="P311" s="853">
        <v>124</v>
      </c>
      <c r="Q311" s="672">
        <f>P311/P316*100</f>
        <v>0.24166358090857701</v>
      </c>
      <c r="R311" s="853">
        <f t="shared" si="26"/>
        <v>137</v>
      </c>
      <c r="S311" s="684">
        <f>R311/R316*100</f>
        <v>0.13194009726970701</v>
      </c>
    </row>
    <row r="312" spans="12:19" ht="16.5">
      <c r="L312" s="622" t="s">
        <v>330</v>
      </c>
      <c r="M312" s="609" t="s">
        <v>323</v>
      </c>
      <c r="N312" s="850">
        <v>26</v>
      </c>
      <c r="O312" s="669">
        <f>N312/N316*100</f>
        <v>4.9501180412763697E-2</v>
      </c>
      <c r="P312" s="851">
        <v>248</v>
      </c>
      <c r="Q312" s="669">
        <f>P312/P316*100</f>
        <v>0.48332716181715402</v>
      </c>
      <c r="R312" s="851">
        <f t="shared" si="26"/>
        <v>274</v>
      </c>
      <c r="S312" s="683">
        <f>R312/R316*100</f>
        <v>0.26388019453941403</v>
      </c>
    </row>
    <row r="313" spans="12:19" ht="16.5">
      <c r="L313" s="623" t="s">
        <v>331</v>
      </c>
      <c r="M313" s="612" t="s">
        <v>325</v>
      </c>
      <c r="N313" s="852">
        <v>987</v>
      </c>
      <c r="O313" s="672">
        <f>N313/N316*100</f>
        <v>1.87914096413068</v>
      </c>
      <c r="P313" s="853">
        <v>555</v>
      </c>
      <c r="Q313" s="672">
        <f>P313/P316*100</f>
        <v>1.08163941455049</v>
      </c>
      <c r="R313" s="853">
        <f t="shared" si="26"/>
        <v>1542</v>
      </c>
      <c r="S313" s="684">
        <f>R313/R316*100</f>
        <v>1.48504839408677</v>
      </c>
    </row>
    <row r="314" spans="12:19" ht="16.5">
      <c r="L314" s="622">
        <v>10</v>
      </c>
      <c r="M314" s="609" t="s">
        <v>327</v>
      </c>
      <c r="N314" s="850">
        <v>0</v>
      </c>
      <c r="O314" s="669">
        <f>N314/N316*100</f>
        <v>0</v>
      </c>
      <c r="P314" s="851">
        <v>1</v>
      </c>
      <c r="Q314" s="669">
        <f>P314/P316*100</f>
        <v>1.94889984603691E-3</v>
      </c>
      <c r="R314" s="851">
        <f t="shared" si="26"/>
        <v>1</v>
      </c>
      <c r="S314" s="683">
        <f>R314/R316*100</f>
        <v>9.6306640342851601E-4</v>
      </c>
    </row>
    <row r="315" spans="12:19" ht="16.5">
      <c r="L315" s="623">
        <v>11</v>
      </c>
      <c r="M315" s="612" t="s">
        <v>329</v>
      </c>
      <c r="N315" s="852">
        <v>22</v>
      </c>
      <c r="O315" s="672">
        <f>N315/N316*100</f>
        <v>4.1885614195415401E-2</v>
      </c>
      <c r="P315" s="853">
        <v>28</v>
      </c>
      <c r="Q315" s="672">
        <f>P315/P316*100</f>
        <v>5.4569195689033498E-2</v>
      </c>
      <c r="R315" s="853">
        <f t="shared" si="26"/>
        <v>50</v>
      </c>
      <c r="S315" s="684">
        <f>R315/R316*100</f>
        <v>4.8153320171425797E-2</v>
      </c>
    </row>
    <row r="316" spans="12:19">
      <c r="L316" s="625"/>
      <c r="M316" s="618" t="s">
        <v>333</v>
      </c>
      <c r="N316" s="855">
        <f>SUM(N305:N315)</f>
        <v>52524</v>
      </c>
      <c r="O316" s="676">
        <f>N316/N316*100</f>
        <v>100</v>
      </c>
      <c r="P316" s="856">
        <f>SUM(P305:P315)</f>
        <v>51311</v>
      </c>
      <c r="Q316" s="676">
        <f>P316/P316*100</f>
        <v>100</v>
      </c>
      <c r="R316" s="856">
        <f t="shared" si="26"/>
        <v>103835</v>
      </c>
      <c r="S316" s="686">
        <f>R316/R316*100</f>
        <v>100</v>
      </c>
    </row>
  </sheetData>
  <mergeCells count="100">
    <mergeCell ref="M253:M254"/>
    <mergeCell ref="M270:M271"/>
    <mergeCell ref="M287:M288"/>
    <mergeCell ref="M303:M304"/>
    <mergeCell ref="L303:L304"/>
    <mergeCell ref="M5:M6"/>
    <mergeCell ref="M21:M22"/>
    <mergeCell ref="M38:M39"/>
    <mergeCell ref="M55:M56"/>
    <mergeCell ref="M71:M72"/>
    <mergeCell ref="M87:M88"/>
    <mergeCell ref="M104:M105"/>
    <mergeCell ref="M121:M122"/>
    <mergeCell ref="M138:M139"/>
    <mergeCell ref="M155:M156"/>
    <mergeCell ref="M171:M172"/>
    <mergeCell ref="M188:M189"/>
    <mergeCell ref="M205:M206"/>
    <mergeCell ref="M221:M222"/>
    <mergeCell ref="M237:M238"/>
    <mergeCell ref="L221:L222"/>
    <mergeCell ref="L237:L238"/>
    <mergeCell ref="L253:L254"/>
    <mergeCell ref="L270:L271"/>
    <mergeCell ref="L287:L288"/>
    <mergeCell ref="L138:L139"/>
    <mergeCell ref="L155:L156"/>
    <mergeCell ref="L171:L172"/>
    <mergeCell ref="L188:L189"/>
    <mergeCell ref="L205:L206"/>
    <mergeCell ref="L55:L56"/>
    <mergeCell ref="L71:L72"/>
    <mergeCell ref="L87:L88"/>
    <mergeCell ref="L104:L105"/>
    <mergeCell ref="L121:L122"/>
    <mergeCell ref="A2:A3"/>
    <mergeCell ref="B2:B3"/>
    <mergeCell ref="L5:L6"/>
    <mergeCell ref="L21:L22"/>
    <mergeCell ref="L38:L39"/>
    <mergeCell ref="C2:D2"/>
    <mergeCell ref="E2:F2"/>
    <mergeCell ref="G2:H2"/>
    <mergeCell ref="N287:O287"/>
    <mergeCell ref="P287:Q287"/>
    <mergeCell ref="R287:S287"/>
    <mergeCell ref="N303:O303"/>
    <mergeCell ref="P303:Q303"/>
    <mergeCell ref="R303:S303"/>
    <mergeCell ref="N253:O253"/>
    <mergeCell ref="P253:Q253"/>
    <mergeCell ref="R253:S253"/>
    <mergeCell ref="N270:O270"/>
    <mergeCell ref="P270:Q270"/>
    <mergeCell ref="R270:S270"/>
    <mergeCell ref="N221:O221"/>
    <mergeCell ref="P221:Q221"/>
    <mergeCell ref="R221:S221"/>
    <mergeCell ref="N237:O237"/>
    <mergeCell ref="P237:Q237"/>
    <mergeCell ref="R237:S237"/>
    <mergeCell ref="N188:O188"/>
    <mergeCell ref="P188:Q188"/>
    <mergeCell ref="R188:S188"/>
    <mergeCell ref="N205:O205"/>
    <mergeCell ref="P205:Q205"/>
    <mergeCell ref="R205:S205"/>
    <mergeCell ref="N155:O155"/>
    <mergeCell ref="P155:Q155"/>
    <mergeCell ref="R155:S155"/>
    <mergeCell ref="N171:O171"/>
    <mergeCell ref="P171:Q171"/>
    <mergeCell ref="R171:S171"/>
    <mergeCell ref="N121:O121"/>
    <mergeCell ref="P121:Q121"/>
    <mergeCell ref="R121:S121"/>
    <mergeCell ref="N138:O138"/>
    <mergeCell ref="P138:Q138"/>
    <mergeCell ref="R138:S138"/>
    <mergeCell ref="N87:O87"/>
    <mergeCell ref="P87:Q87"/>
    <mergeCell ref="R87:S87"/>
    <mergeCell ref="N104:O104"/>
    <mergeCell ref="P104:Q104"/>
    <mergeCell ref="R104:S104"/>
    <mergeCell ref="N55:O55"/>
    <mergeCell ref="P55:Q55"/>
    <mergeCell ref="R55:S55"/>
    <mergeCell ref="N71:O71"/>
    <mergeCell ref="P71:Q71"/>
    <mergeCell ref="R71:S71"/>
    <mergeCell ref="R5:S5"/>
    <mergeCell ref="N21:O21"/>
    <mergeCell ref="P21:Q21"/>
    <mergeCell ref="R21:S21"/>
    <mergeCell ref="N38:O38"/>
    <mergeCell ref="P38:Q38"/>
    <mergeCell ref="R38:S38"/>
    <mergeCell ref="N5:O5"/>
    <mergeCell ref="P5:Q5"/>
  </mergeCells>
  <pageMargins left="0.7" right="0.7" top="0.75" bottom="0.75" header="0.3" footer="0.3"/>
  <ignoredErrors>
    <ignoredError sqref="D15:E15 G4:G15" formula="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S426"/>
  <sheetViews>
    <sheetView workbookViewId="0">
      <selection activeCell="F28" sqref="F28"/>
    </sheetView>
  </sheetViews>
  <sheetFormatPr defaultColWidth="9" defaultRowHeight="15"/>
  <cols>
    <col min="1" max="1" width="5.28515625" customWidth="1"/>
    <col min="2" max="2" width="14.42578125" customWidth="1"/>
    <col min="4" max="4" width="6" customWidth="1"/>
    <col min="5" max="5" width="7" customWidth="1"/>
    <col min="6" max="6" width="6.5703125" customWidth="1"/>
    <col min="8" max="8" width="6.140625" customWidth="1"/>
  </cols>
  <sheetData>
    <row r="2" spans="1:18">
      <c r="A2" s="1242" t="s">
        <v>0</v>
      </c>
      <c r="B2" s="1395" t="s">
        <v>80</v>
      </c>
      <c r="C2" s="1292" t="s">
        <v>310</v>
      </c>
      <c r="D2" s="1294"/>
      <c r="E2" s="1292" t="s">
        <v>311</v>
      </c>
      <c r="F2" s="1294"/>
      <c r="G2" s="446" t="s">
        <v>40</v>
      </c>
      <c r="H2" s="790"/>
      <c r="L2" s="660"/>
      <c r="M2" s="660"/>
      <c r="N2" s="660"/>
      <c r="O2" s="660"/>
      <c r="P2" s="660"/>
      <c r="Q2" s="660"/>
      <c r="R2" s="660"/>
    </row>
    <row r="3" spans="1:18" ht="15" customHeight="1">
      <c r="A3" s="1394"/>
      <c r="B3" s="1388"/>
      <c r="C3" s="185" t="s">
        <v>81</v>
      </c>
      <c r="D3" s="185" t="s">
        <v>39</v>
      </c>
      <c r="E3" s="185" t="s">
        <v>81</v>
      </c>
      <c r="F3" s="185" t="s">
        <v>39</v>
      </c>
      <c r="G3" s="185" t="s">
        <v>81</v>
      </c>
      <c r="H3" s="462" t="s">
        <v>39</v>
      </c>
      <c r="M3" s="813" t="s">
        <v>82</v>
      </c>
      <c r="N3" s="235">
        <f t="shared" ref="N3:N18" si="0">SUM(N25+N46+N66+N87+N108+N129+N151+N173+N194+N215+N236+N257+N279+N302+N324+N345+N366+N388+N410)</f>
        <v>20</v>
      </c>
      <c r="O3" s="235"/>
      <c r="P3" s="235">
        <f>SUM(P25+P46+P66+P87+P108+P129+P151+P173+P194+P215+P236+P257+P279+P302+P324+P345+P366+P388+P410)</f>
        <v>22</v>
      </c>
      <c r="Q3" s="235"/>
      <c r="R3" s="235"/>
    </row>
    <row r="4" spans="1:18" ht="16.5">
      <c r="A4" s="791">
        <v>1</v>
      </c>
      <c r="B4" s="792" t="s">
        <v>82</v>
      </c>
      <c r="C4" s="793">
        <v>20</v>
      </c>
      <c r="D4" s="794">
        <f>C4/C20*100</f>
        <v>1.4225246825813999E-3</v>
      </c>
      <c r="E4" s="793">
        <v>22</v>
      </c>
      <c r="F4" s="794">
        <f>E4/E20*100</f>
        <v>5.5155123785647102E-3</v>
      </c>
      <c r="G4" s="793">
        <f>E4+C4</f>
        <v>42</v>
      </c>
      <c r="H4" s="795">
        <f>G4/G20*100</f>
        <v>2.32709413539034E-3</v>
      </c>
      <c r="M4" s="1191" t="s">
        <v>83</v>
      </c>
      <c r="N4" s="235">
        <f t="shared" si="0"/>
        <v>39</v>
      </c>
      <c r="O4" s="235"/>
      <c r="P4" s="235">
        <f t="shared" ref="P4:P18" si="1">SUM(P26+P47+P67+P88+P109+P130+P152+P174+P195+P216+P237+P258+P280+P303+P325+P346+P367+P389+P411)</f>
        <v>28</v>
      </c>
      <c r="Q4" s="235"/>
      <c r="R4" s="235"/>
    </row>
    <row r="5" spans="1:18" ht="16.5">
      <c r="A5" s="796">
        <v>2</v>
      </c>
      <c r="B5" s="1192" t="s">
        <v>83</v>
      </c>
      <c r="C5" s="797">
        <v>39</v>
      </c>
      <c r="D5" s="798">
        <f>C5/C20*100</f>
        <v>2.7739231310337301E-3</v>
      </c>
      <c r="E5" s="797">
        <v>28</v>
      </c>
      <c r="F5" s="798">
        <f>E5/E20*100</f>
        <v>7.0197430272641798E-3</v>
      </c>
      <c r="G5" s="797">
        <f>E5+C5</f>
        <v>67</v>
      </c>
      <c r="H5" s="799">
        <f>G5/G20*100</f>
        <v>3.7122692159798202E-3</v>
      </c>
      <c r="M5" s="1193" t="s">
        <v>84</v>
      </c>
      <c r="N5" s="235">
        <f t="shared" si="0"/>
        <v>65</v>
      </c>
      <c r="O5" s="235"/>
      <c r="P5" s="235">
        <f t="shared" si="1"/>
        <v>82</v>
      </c>
      <c r="Q5" s="235"/>
      <c r="R5" s="235"/>
    </row>
    <row r="6" spans="1:18" ht="16.5">
      <c r="A6" s="791">
        <v>3</v>
      </c>
      <c r="B6" s="1194" t="s">
        <v>84</v>
      </c>
      <c r="C6" s="793">
        <v>65</v>
      </c>
      <c r="D6" s="794">
        <f>C6/C20*100</f>
        <v>4.6232052183895504E-3</v>
      </c>
      <c r="E6" s="793">
        <v>82</v>
      </c>
      <c r="F6" s="794">
        <f>E6/E20*100</f>
        <v>2.05578188655594E-2</v>
      </c>
      <c r="G6" s="793">
        <f t="shared" ref="G6:G19" si="2">E6+C6</f>
        <v>147</v>
      </c>
      <c r="H6" s="795">
        <f>G6/G20*100</f>
        <v>8.1448294738661799E-3</v>
      </c>
      <c r="M6" s="814" t="s">
        <v>85</v>
      </c>
      <c r="N6" s="235">
        <f t="shared" si="0"/>
        <v>1230</v>
      </c>
      <c r="O6" s="235"/>
      <c r="P6" s="235">
        <f t="shared" si="1"/>
        <v>1221</v>
      </c>
      <c r="Q6" s="235"/>
      <c r="R6" s="235"/>
    </row>
    <row r="7" spans="1:18" ht="16.5">
      <c r="A7" s="796">
        <v>4</v>
      </c>
      <c r="B7" s="800" t="s">
        <v>85</v>
      </c>
      <c r="C7" s="797">
        <v>1230</v>
      </c>
      <c r="D7" s="798">
        <f>C7/C20*100</f>
        <v>8.7485267978755998E-2</v>
      </c>
      <c r="E7" s="797">
        <v>1221</v>
      </c>
      <c r="F7" s="798">
        <f>E7/E20*100</f>
        <v>0.30611093701034198</v>
      </c>
      <c r="G7" s="797">
        <f t="shared" si="2"/>
        <v>2451</v>
      </c>
      <c r="H7" s="799">
        <f>G7/G20*100</f>
        <v>0.13580256490099299</v>
      </c>
      <c r="M7" s="813" t="s">
        <v>86</v>
      </c>
      <c r="N7" s="235">
        <f t="shared" si="0"/>
        <v>21366</v>
      </c>
      <c r="O7" s="235"/>
      <c r="P7" s="235">
        <f t="shared" si="1"/>
        <v>6005</v>
      </c>
      <c r="Q7" s="235"/>
      <c r="R7" s="235"/>
    </row>
    <row r="8" spans="1:18" ht="16.5">
      <c r="A8" s="791">
        <v>5</v>
      </c>
      <c r="B8" s="792" t="s">
        <v>86</v>
      </c>
      <c r="C8" s="793">
        <v>21366</v>
      </c>
      <c r="D8" s="794">
        <f>C8/C20*100</f>
        <v>1.5196831184017101</v>
      </c>
      <c r="E8" s="793">
        <v>6005</v>
      </c>
      <c r="F8" s="794">
        <f>E8/E20*100</f>
        <v>1.50548417424005</v>
      </c>
      <c r="G8" s="793">
        <f t="shared" si="2"/>
        <v>27371</v>
      </c>
      <c r="H8" s="795">
        <f>G8/G20*100</f>
        <v>1.5165450852325899</v>
      </c>
      <c r="M8" s="814" t="s">
        <v>87</v>
      </c>
      <c r="N8" s="235">
        <f t="shared" si="0"/>
        <v>92072</v>
      </c>
      <c r="O8" s="235"/>
      <c r="P8" s="235">
        <f t="shared" si="1"/>
        <v>10033</v>
      </c>
      <c r="Q8" s="235"/>
      <c r="R8" s="235"/>
    </row>
    <row r="9" spans="1:18" ht="16.5">
      <c r="A9" s="796">
        <v>6</v>
      </c>
      <c r="B9" s="800" t="s">
        <v>87</v>
      </c>
      <c r="C9" s="797">
        <v>92072</v>
      </c>
      <c r="D9" s="798">
        <f>C9/C20*100</f>
        <v>6.5487346287317303</v>
      </c>
      <c r="E9" s="797">
        <v>10033</v>
      </c>
      <c r="F9" s="798">
        <f>E9/E20*100</f>
        <v>2.5153243497336302</v>
      </c>
      <c r="G9" s="797">
        <f t="shared" si="2"/>
        <v>102105</v>
      </c>
      <c r="H9" s="799">
        <f>G9/G20*100</f>
        <v>5.6573320641435796</v>
      </c>
      <c r="M9" s="813" t="s">
        <v>88</v>
      </c>
      <c r="N9" s="235">
        <f t="shared" si="0"/>
        <v>144342</v>
      </c>
      <c r="O9" s="235"/>
      <c r="P9" s="235">
        <f t="shared" si="1"/>
        <v>12272</v>
      </c>
      <c r="Q9" s="235"/>
      <c r="R9" s="235"/>
    </row>
    <row r="10" spans="1:18" ht="16.5">
      <c r="A10" s="791">
        <v>7</v>
      </c>
      <c r="B10" s="792" t="s">
        <v>88</v>
      </c>
      <c r="C10" s="793">
        <v>144342</v>
      </c>
      <c r="D10" s="794">
        <f>C10/C20*100</f>
        <v>10.2665028866582</v>
      </c>
      <c r="E10" s="793">
        <v>12272</v>
      </c>
      <c r="F10" s="794">
        <f>E10/E20*100</f>
        <v>3.07665308680664</v>
      </c>
      <c r="G10" s="793">
        <f t="shared" si="2"/>
        <v>156614</v>
      </c>
      <c r="H10" s="795">
        <f>G10/G20*100</f>
        <v>8.6775124028576691</v>
      </c>
      <c r="M10" s="814" t="s">
        <v>89</v>
      </c>
      <c r="N10" s="235">
        <f t="shared" si="0"/>
        <v>171465</v>
      </c>
      <c r="O10" s="235"/>
      <c r="P10" s="235">
        <f t="shared" si="1"/>
        <v>17426</v>
      </c>
      <c r="Q10" s="235"/>
      <c r="R10" s="235"/>
    </row>
    <row r="11" spans="1:18" ht="16.5">
      <c r="A11" s="796">
        <v>8</v>
      </c>
      <c r="B11" s="800" t="s">
        <v>89</v>
      </c>
      <c r="C11" s="797">
        <v>171465</v>
      </c>
      <c r="D11" s="798">
        <f>C11/C20*100</f>
        <v>12.195659734941</v>
      </c>
      <c r="E11" s="797">
        <v>17426</v>
      </c>
      <c r="F11" s="798">
        <f>E11/E20*100</f>
        <v>4.3687872140394903</v>
      </c>
      <c r="G11" s="797">
        <f t="shared" si="2"/>
        <v>188891</v>
      </c>
      <c r="H11" s="799">
        <f>G11/G20*100</f>
        <v>10.4658842459051</v>
      </c>
      <c r="M11" s="813" t="s">
        <v>90</v>
      </c>
      <c r="N11" s="235">
        <f t="shared" si="0"/>
        <v>191277</v>
      </c>
      <c r="O11" s="235"/>
      <c r="P11" s="235">
        <f t="shared" si="1"/>
        <v>23872</v>
      </c>
      <c r="Q11" s="235"/>
      <c r="R11" s="235"/>
    </row>
    <row r="12" spans="1:18" ht="16.5">
      <c r="A12" s="791">
        <v>9</v>
      </c>
      <c r="B12" s="792" t="s">
        <v>90</v>
      </c>
      <c r="C12" s="793">
        <v>191277</v>
      </c>
      <c r="D12" s="794">
        <f>C12/C20*100</f>
        <v>13.604812685506101</v>
      </c>
      <c r="E12" s="793">
        <v>23872</v>
      </c>
      <c r="F12" s="794">
        <f>E12/E20*100</f>
        <v>5.9848323409589499</v>
      </c>
      <c r="G12" s="793">
        <f t="shared" si="2"/>
        <v>215149</v>
      </c>
      <c r="H12" s="795">
        <f>G12/G20*100</f>
        <v>11.9207613365499</v>
      </c>
      <c r="I12" s="604"/>
      <c r="J12" s="604"/>
      <c r="K12" s="605"/>
      <c r="M12" s="814" t="s">
        <v>91</v>
      </c>
      <c r="N12" s="235">
        <f t="shared" si="0"/>
        <v>179362</v>
      </c>
      <c r="O12" s="235"/>
      <c r="P12" s="235">
        <f t="shared" si="1"/>
        <v>30541</v>
      </c>
      <c r="Q12" s="235"/>
      <c r="R12" s="235"/>
    </row>
    <row r="13" spans="1:18" ht="16.5">
      <c r="A13" s="796">
        <v>10</v>
      </c>
      <c r="B13" s="800" t="s">
        <v>91</v>
      </c>
      <c r="C13" s="797">
        <v>179362</v>
      </c>
      <c r="D13" s="798">
        <f>C13/C20*100</f>
        <v>12.7573436058582</v>
      </c>
      <c r="E13" s="797">
        <v>30541</v>
      </c>
      <c r="F13" s="798">
        <f>E13/E20*100</f>
        <v>7.6567847069884003</v>
      </c>
      <c r="G13" s="797">
        <f t="shared" si="2"/>
        <v>209903</v>
      </c>
      <c r="H13" s="799">
        <f>G13/G20*100</f>
        <v>11.630096197639</v>
      </c>
      <c r="M13" s="813" t="s">
        <v>92</v>
      </c>
      <c r="N13" s="235">
        <f t="shared" si="0"/>
        <v>155972</v>
      </c>
      <c r="O13" s="235"/>
      <c r="P13" s="235">
        <f t="shared" si="1"/>
        <v>36309</v>
      </c>
      <c r="Q13" s="235"/>
      <c r="R13" s="235"/>
    </row>
    <row r="14" spans="1:18" ht="16.5">
      <c r="A14" s="791">
        <v>11</v>
      </c>
      <c r="B14" s="792" t="s">
        <v>92</v>
      </c>
      <c r="C14" s="793">
        <v>155972</v>
      </c>
      <c r="D14" s="794">
        <f>C14/C20*100</f>
        <v>11.0937009895793</v>
      </c>
      <c r="E14" s="793">
        <v>36309</v>
      </c>
      <c r="F14" s="794">
        <f>E14/E20*100</f>
        <v>9.1028517706048309</v>
      </c>
      <c r="G14" s="793">
        <f t="shared" si="2"/>
        <v>192281</v>
      </c>
      <c r="H14" s="795">
        <f>G14/G20*100</f>
        <v>10.6537139868331</v>
      </c>
      <c r="M14" s="814" t="s">
        <v>93</v>
      </c>
      <c r="N14" s="235">
        <f t="shared" si="0"/>
        <v>132897</v>
      </c>
      <c r="O14" s="235"/>
      <c r="P14" s="235">
        <f t="shared" si="1"/>
        <v>43893</v>
      </c>
      <c r="Q14" s="235"/>
      <c r="R14" s="235"/>
    </row>
    <row r="15" spans="1:18" ht="16.5">
      <c r="A15" s="796">
        <v>12</v>
      </c>
      <c r="B15" s="800" t="s">
        <v>93</v>
      </c>
      <c r="C15" s="797">
        <v>132897</v>
      </c>
      <c r="D15" s="798">
        <f>C15/C20*100</f>
        <v>9.4524631370510104</v>
      </c>
      <c r="E15" s="797">
        <v>43893</v>
      </c>
      <c r="F15" s="798">
        <f>E15/E20*100</f>
        <v>11.004199310561001</v>
      </c>
      <c r="G15" s="797">
        <f t="shared" si="2"/>
        <v>176790</v>
      </c>
      <c r="H15" s="799">
        <f>G15/G20*100</f>
        <v>9.7954040998966097</v>
      </c>
      <c r="M15" s="813" t="s">
        <v>94</v>
      </c>
      <c r="N15" s="235">
        <f t="shared" si="0"/>
        <v>110370</v>
      </c>
      <c r="O15" s="235"/>
      <c r="P15" s="235">
        <f t="shared" si="1"/>
        <v>50029</v>
      </c>
      <c r="Q15" s="235"/>
      <c r="R15" s="235"/>
    </row>
    <row r="16" spans="1:18" ht="16.5">
      <c r="A16" s="791">
        <v>13</v>
      </c>
      <c r="B16" s="792" t="s">
        <v>94</v>
      </c>
      <c r="C16" s="793">
        <v>110370</v>
      </c>
      <c r="D16" s="794">
        <f>C16/C20*100</f>
        <v>7.8502024608254501</v>
      </c>
      <c r="E16" s="793">
        <v>50029</v>
      </c>
      <c r="F16" s="794">
        <f>E16/E20*100</f>
        <v>12.5425258539643</v>
      </c>
      <c r="G16" s="793">
        <f t="shared" si="2"/>
        <v>160399</v>
      </c>
      <c r="H16" s="795">
        <f>G16/G20*100</f>
        <v>8.88722791005892</v>
      </c>
      <c r="M16" s="814" t="s">
        <v>95</v>
      </c>
      <c r="N16" s="235">
        <f t="shared" si="0"/>
        <v>89900</v>
      </c>
      <c r="O16" s="235"/>
      <c r="P16" s="235">
        <f t="shared" si="1"/>
        <v>54886</v>
      </c>
      <c r="Q16" s="235"/>
      <c r="R16" s="235"/>
    </row>
    <row r="17" spans="1:19" ht="16.5">
      <c r="A17" s="796">
        <v>14</v>
      </c>
      <c r="B17" s="800" t="s">
        <v>95</v>
      </c>
      <c r="C17" s="797">
        <v>89900</v>
      </c>
      <c r="D17" s="798">
        <f>C17/C20*100</f>
        <v>6.3942484482033901</v>
      </c>
      <c r="E17" s="797">
        <v>54886</v>
      </c>
      <c r="F17" s="798">
        <f>E17/E20*100</f>
        <v>13.760200564086499</v>
      </c>
      <c r="G17" s="797">
        <f t="shared" si="2"/>
        <v>144786</v>
      </c>
      <c r="H17" s="799">
        <f>G17/G20*100</f>
        <v>8.0221583687291709</v>
      </c>
      <c r="M17" s="813" t="s">
        <v>96</v>
      </c>
      <c r="N17" s="235">
        <f t="shared" si="0"/>
        <v>61649</v>
      </c>
      <c r="O17" s="235"/>
      <c r="P17" s="235">
        <f t="shared" si="1"/>
        <v>46237</v>
      </c>
      <c r="Q17" s="235"/>
      <c r="R17" s="235"/>
    </row>
    <row r="18" spans="1:19" ht="16.5">
      <c r="A18" s="791">
        <v>15</v>
      </c>
      <c r="B18" s="792" t="s">
        <v>96</v>
      </c>
      <c r="C18" s="793">
        <v>61649</v>
      </c>
      <c r="D18" s="794">
        <f>C18/C20*100</f>
        <v>4.3848612078230298</v>
      </c>
      <c r="E18" s="793">
        <v>46237</v>
      </c>
      <c r="F18" s="794">
        <f>E18/E20*100</f>
        <v>11.5918520839862</v>
      </c>
      <c r="G18" s="793">
        <f t="shared" si="2"/>
        <v>107886</v>
      </c>
      <c r="H18" s="795">
        <f>G18/G20*100</f>
        <v>5.97763994977909</v>
      </c>
      <c r="M18" s="814" t="s">
        <v>97</v>
      </c>
      <c r="N18" s="235">
        <f t="shared" si="0"/>
        <v>53925</v>
      </c>
      <c r="O18" s="235"/>
      <c r="P18" s="235">
        <f t="shared" si="1"/>
        <v>66019</v>
      </c>
      <c r="Q18" s="235"/>
      <c r="R18" s="235"/>
    </row>
    <row r="19" spans="1:19">
      <c r="A19" s="801">
        <v>16</v>
      </c>
      <c r="B19" s="802" t="s">
        <v>97</v>
      </c>
      <c r="C19" s="803">
        <v>53925</v>
      </c>
      <c r="D19" s="804">
        <f>C19/C20*100</f>
        <v>3.8354821754101001</v>
      </c>
      <c r="E19" s="803">
        <v>66019</v>
      </c>
      <c r="F19" s="804">
        <f>E19/E20*100</f>
        <v>16.5513005327484</v>
      </c>
      <c r="G19" s="803">
        <f t="shared" si="2"/>
        <v>119944</v>
      </c>
      <c r="H19" s="805">
        <f>G19/G20*100</f>
        <v>6.6457375946490096</v>
      </c>
      <c r="J19" s="815">
        <v>1804826</v>
      </c>
      <c r="L19" s="661"/>
      <c r="M19" s="235"/>
      <c r="N19" s="235"/>
      <c r="O19" s="235"/>
      <c r="P19" s="235"/>
      <c r="Q19" s="235"/>
      <c r="R19" s="235"/>
    </row>
    <row r="20" spans="1:19">
      <c r="A20" s="806"/>
      <c r="B20" s="807" t="s">
        <v>40</v>
      </c>
      <c r="C20" s="808">
        <f>SUM(C4:C19)</f>
        <v>1405951</v>
      </c>
      <c r="D20" s="809">
        <f>C20/C20*100</f>
        <v>100</v>
      </c>
      <c r="E20" s="808">
        <f>SUM(E4:E19)</f>
        <v>398875</v>
      </c>
      <c r="F20" s="809">
        <f>E20/E20*100</f>
        <v>100</v>
      </c>
      <c r="G20" s="808">
        <f>SUM(G4:G19)</f>
        <v>1804826</v>
      </c>
      <c r="H20" s="810">
        <f>G20/G20*100</f>
        <v>100</v>
      </c>
    </row>
    <row r="21" spans="1:19" ht="6" customHeight="1">
      <c r="A21" s="811"/>
      <c r="B21" s="811"/>
      <c r="C21" s="811"/>
      <c r="D21" s="811"/>
      <c r="E21" s="811"/>
      <c r="F21" s="811"/>
      <c r="G21" s="811"/>
      <c r="H21" s="811"/>
    </row>
    <row r="22" spans="1:19" ht="11.1" customHeight="1">
      <c r="A22" s="318" t="s">
        <v>308</v>
      </c>
      <c r="B22" s="142"/>
      <c r="C22" s="142"/>
      <c r="D22" s="142"/>
      <c r="E22" s="142"/>
      <c r="F22" s="811"/>
      <c r="G22" s="812"/>
      <c r="H22" s="811"/>
      <c r="L22" t="s">
        <v>208</v>
      </c>
    </row>
    <row r="23" spans="1:19">
      <c r="J23" s="816">
        <f>J19-G20</f>
        <v>0</v>
      </c>
      <c r="L23" s="1396" t="s">
        <v>0</v>
      </c>
      <c r="M23" s="1398" t="s">
        <v>80</v>
      </c>
      <c r="N23" s="1393" t="s">
        <v>310</v>
      </c>
      <c r="O23" s="1393"/>
      <c r="P23" s="1393" t="s">
        <v>311</v>
      </c>
      <c r="Q23" s="1393"/>
      <c r="R23" s="1393" t="s">
        <v>40</v>
      </c>
      <c r="S23" s="1393"/>
    </row>
    <row r="24" spans="1:19">
      <c r="L24" s="1397"/>
      <c r="M24" s="1398"/>
      <c r="N24" s="817" t="s">
        <v>81</v>
      </c>
      <c r="O24" s="817" t="s">
        <v>39</v>
      </c>
      <c r="P24" s="817" t="s">
        <v>81</v>
      </c>
      <c r="Q24" s="817" t="s">
        <v>39</v>
      </c>
      <c r="R24" s="817" t="s">
        <v>81</v>
      </c>
      <c r="S24" s="817" t="s">
        <v>39</v>
      </c>
    </row>
    <row r="25" spans="1:19" ht="16.5">
      <c r="L25" s="819">
        <v>1</v>
      </c>
      <c r="M25" s="813" t="s">
        <v>82</v>
      </c>
      <c r="N25" s="820">
        <v>0</v>
      </c>
      <c r="O25" s="821">
        <f>N25/N41*100</f>
        <v>0</v>
      </c>
      <c r="P25" s="820">
        <v>0</v>
      </c>
      <c r="Q25" s="821">
        <f>P25/P41*100</f>
        <v>0</v>
      </c>
      <c r="R25" s="820">
        <f>P25+N25</f>
        <v>0</v>
      </c>
      <c r="S25" s="821">
        <f>R25/R41*100</f>
        <v>0</v>
      </c>
    </row>
    <row r="26" spans="1:19" ht="16.5">
      <c r="L26" s="822">
        <v>2</v>
      </c>
      <c r="M26" s="1191" t="s">
        <v>83</v>
      </c>
      <c r="N26" s="761">
        <v>0</v>
      </c>
      <c r="O26" s="823">
        <f>N26/N41*100</f>
        <v>0</v>
      </c>
      <c r="P26" s="761">
        <v>0</v>
      </c>
      <c r="Q26" s="823">
        <f>P26/P41*100</f>
        <v>0</v>
      </c>
      <c r="R26" s="761">
        <f>P26+N26</f>
        <v>0</v>
      </c>
      <c r="S26" s="823">
        <f>R26/R41*100</f>
        <v>0</v>
      </c>
    </row>
    <row r="27" spans="1:19" ht="16.5">
      <c r="L27" s="819">
        <v>3</v>
      </c>
      <c r="M27" s="1193" t="s">
        <v>84</v>
      </c>
      <c r="N27" s="820">
        <v>1</v>
      </c>
      <c r="O27" s="821">
        <f>N27/N41*100</f>
        <v>7.6079183213889005E-4</v>
      </c>
      <c r="P27" s="820">
        <v>0</v>
      </c>
      <c r="Q27" s="821">
        <f>P27/P41*100</f>
        <v>0</v>
      </c>
      <c r="R27" s="820">
        <f t="shared" ref="R27:R40" si="3">P27+N27</f>
        <v>1</v>
      </c>
      <c r="S27" s="821">
        <f>R27/R41*100</f>
        <v>5.9971813247773501E-4</v>
      </c>
    </row>
    <row r="28" spans="1:19" ht="16.5">
      <c r="L28" s="822">
        <v>4</v>
      </c>
      <c r="M28" s="814" t="s">
        <v>85</v>
      </c>
      <c r="N28" s="761">
        <v>76</v>
      </c>
      <c r="O28" s="823">
        <f>N28/N41*100</f>
        <v>5.7820179242555697E-2</v>
      </c>
      <c r="P28" s="761">
        <v>80</v>
      </c>
      <c r="Q28" s="823">
        <f>P28/P41*100</f>
        <v>0.22660963657479499</v>
      </c>
      <c r="R28" s="761">
        <f t="shared" si="3"/>
        <v>156</v>
      </c>
      <c r="S28" s="823">
        <f>R28/R41*100</f>
        <v>9.3556028666526694E-2</v>
      </c>
    </row>
    <row r="29" spans="1:19" ht="16.5">
      <c r="L29" s="819">
        <v>5</v>
      </c>
      <c r="M29" s="813" t="s">
        <v>86</v>
      </c>
      <c r="N29" s="820">
        <v>2199</v>
      </c>
      <c r="O29" s="821">
        <f>N29/N41*100</f>
        <v>1.67298123887342</v>
      </c>
      <c r="P29" s="820">
        <v>419</v>
      </c>
      <c r="Q29" s="821">
        <f>P29/P41*100</f>
        <v>1.18686797156049</v>
      </c>
      <c r="R29" s="820">
        <f t="shared" si="3"/>
        <v>2618</v>
      </c>
      <c r="S29" s="821">
        <f>R29/R41*100</f>
        <v>1.5700620708267099</v>
      </c>
    </row>
    <row r="30" spans="1:19" ht="16.5">
      <c r="L30" s="822">
        <v>6</v>
      </c>
      <c r="M30" s="814" t="s">
        <v>87</v>
      </c>
      <c r="N30" s="761">
        <v>8545</v>
      </c>
      <c r="O30" s="823">
        <f>N30/N41*100</f>
        <v>6.5009662056268196</v>
      </c>
      <c r="P30" s="761">
        <v>778</v>
      </c>
      <c r="Q30" s="823">
        <f>P30/P41*100</f>
        <v>2.20377871568988</v>
      </c>
      <c r="R30" s="761">
        <f t="shared" si="3"/>
        <v>9323</v>
      </c>
      <c r="S30" s="823">
        <f>R30/R41*100</f>
        <v>5.59117214908993</v>
      </c>
    </row>
    <row r="31" spans="1:19" ht="16.5">
      <c r="L31" s="819">
        <v>7</v>
      </c>
      <c r="M31" s="813" t="s">
        <v>88</v>
      </c>
      <c r="N31" s="820">
        <v>12630</v>
      </c>
      <c r="O31" s="821">
        <f>N31/N41*100</f>
        <v>9.6088008399141795</v>
      </c>
      <c r="P31" s="820">
        <v>917</v>
      </c>
      <c r="Q31" s="821">
        <f>P31/P41*100</f>
        <v>2.5975129592385899</v>
      </c>
      <c r="R31" s="820">
        <f t="shared" si="3"/>
        <v>13547</v>
      </c>
      <c r="S31" s="821">
        <f>R31/R41*100</f>
        <v>8.1243815406758806</v>
      </c>
    </row>
    <row r="32" spans="1:19" ht="16.5">
      <c r="L32" s="822">
        <v>8</v>
      </c>
      <c r="M32" s="814" t="s">
        <v>89</v>
      </c>
      <c r="N32" s="761">
        <v>15523</v>
      </c>
      <c r="O32" s="823">
        <f>N32/N41*100</f>
        <v>11.809771610292</v>
      </c>
      <c r="P32" s="761">
        <v>1473</v>
      </c>
      <c r="Q32" s="823">
        <f>P32/P41*100</f>
        <v>4.1724499334334197</v>
      </c>
      <c r="R32" s="761">
        <f t="shared" si="3"/>
        <v>16996</v>
      </c>
      <c r="S32" s="823">
        <f>R32/R41*100</f>
        <v>10.192809379591599</v>
      </c>
    </row>
    <row r="33" spans="12:19" ht="16.5">
      <c r="L33" s="819">
        <v>9</v>
      </c>
      <c r="M33" s="813" t="s">
        <v>90</v>
      </c>
      <c r="N33" s="820">
        <v>17783</v>
      </c>
      <c r="O33" s="821">
        <f>N33/N41*100</f>
        <v>13.5291611509259</v>
      </c>
      <c r="P33" s="820">
        <v>1975</v>
      </c>
      <c r="Q33" s="821">
        <f>P33/P41*100</f>
        <v>5.59442540294026</v>
      </c>
      <c r="R33" s="820">
        <f t="shared" si="3"/>
        <v>19758</v>
      </c>
      <c r="S33" s="821">
        <f>R33/R41*100</f>
        <v>11.8492308614951</v>
      </c>
    </row>
    <row r="34" spans="12:19" ht="16.5">
      <c r="L34" s="822">
        <v>10</v>
      </c>
      <c r="M34" s="814" t="s">
        <v>91</v>
      </c>
      <c r="N34" s="761">
        <v>17350</v>
      </c>
      <c r="O34" s="823">
        <f>N34/N41*100</f>
        <v>13.1997382876097</v>
      </c>
      <c r="P34" s="761">
        <v>2712</v>
      </c>
      <c r="Q34" s="823">
        <f>P34/P41*100</f>
        <v>7.6820666798855601</v>
      </c>
      <c r="R34" s="761">
        <f t="shared" si="3"/>
        <v>20062</v>
      </c>
      <c r="S34" s="823">
        <f>R34/R41*100</f>
        <v>12.031545173768301</v>
      </c>
    </row>
    <row r="35" spans="12:19" ht="16.5">
      <c r="L35" s="819">
        <v>11</v>
      </c>
      <c r="M35" s="813" t="s">
        <v>92</v>
      </c>
      <c r="N35" s="820">
        <v>14494</v>
      </c>
      <c r="O35" s="821">
        <f>N35/N41*100</f>
        <v>11.026916815021099</v>
      </c>
      <c r="P35" s="820">
        <v>3054</v>
      </c>
      <c r="Q35" s="821">
        <f>P35/P41*100</f>
        <v>8.6508228762428097</v>
      </c>
      <c r="R35" s="820">
        <f t="shared" si="3"/>
        <v>17548</v>
      </c>
      <c r="S35" s="821">
        <f>R35/R41*100</f>
        <v>10.5238537887193</v>
      </c>
    </row>
    <row r="36" spans="12:19" ht="16.5">
      <c r="L36" s="822">
        <v>12</v>
      </c>
      <c r="M36" s="814" t="s">
        <v>93</v>
      </c>
      <c r="N36" s="761">
        <v>12649</v>
      </c>
      <c r="O36" s="823">
        <f>N36/N41*100</f>
        <v>9.62325588472482</v>
      </c>
      <c r="P36" s="761">
        <v>3875</v>
      </c>
      <c r="Q36" s="823">
        <f>P36/P41*100</f>
        <v>10.976404271591599</v>
      </c>
      <c r="R36" s="761">
        <f t="shared" si="3"/>
        <v>16524</v>
      </c>
      <c r="S36" s="823">
        <f>R36/R41*100</f>
        <v>9.9097424210621003</v>
      </c>
    </row>
    <row r="37" spans="12:19" ht="16.5">
      <c r="L37" s="819">
        <v>13</v>
      </c>
      <c r="M37" s="813" t="s">
        <v>94</v>
      </c>
      <c r="N37" s="820">
        <v>9947</v>
      </c>
      <c r="O37" s="821">
        <f>N37/N41*100</f>
        <v>7.5675963542855396</v>
      </c>
      <c r="P37" s="820">
        <v>4656</v>
      </c>
      <c r="Q37" s="821">
        <f>P37/P41*100</f>
        <v>13.1886808486531</v>
      </c>
      <c r="R37" s="820">
        <f t="shared" si="3"/>
        <v>14603</v>
      </c>
      <c r="S37" s="821">
        <f>R37/R41*100</f>
        <v>8.7576838885723696</v>
      </c>
    </row>
    <row r="38" spans="12:19" ht="16.5">
      <c r="L38" s="822">
        <v>14</v>
      </c>
      <c r="M38" s="814" t="s">
        <v>95</v>
      </c>
      <c r="N38" s="761">
        <v>8729</v>
      </c>
      <c r="O38" s="823">
        <f>N38/N41*100</f>
        <v>6.6409519027403698</v>
      </c>
      <c r="P38" s="761">
        <v>5429</v>
      </c>
      <c r="Q38" s="823">
        <f>P38/P41*100</f>
        <v>15.378296462057</v>
      </c>
      <c r="R38" s="761">
        <f t="shared" si="3"/>
        <v>14158</v>
      </c>
      <c r="S38" s="823">
        <f>R38/R41*100</f>
        <v>8.49080931961978</v>
      </c>
    </row>
    <row r="39" spans="12:19" ht="16.5">
      <c r="L39" s="819">
        <v>15</v>
      </c>
      <c r="M39" s="813" t="s">
        <v>96</v>
      </c>
      <c r="N39" s="820">
        <v>6346</v>
      </c>
      <c r="O39" s="821">
        <f>N39/N41*100</f>
        <v>4.8279849667533998</v>
      </c>
      <c r="P39" s="820">
        <v>4226</v>
      </c>
      <c r="Q39" s="821">
        <f>P39/P41*100</f>
        <v>11.970654052063599</v>
      </c>
      <c r="R39" s="820">
        <f t="shared" si="3"/>
        <v>10572</v>
      </c>
      <c r="S39" s="821">
        <f>R39/R41*100</f>
        <v>6.3402200965546198</v>
      </c>
    </row>
    <row r="40" spans="12:19" ht="16.5">
      <c r="L40" s="822">
        <v>16</v>
      </c>
      <c r="M40" s="814" t="s">
        <v>97</v>
      </c>
      <c r="N40" s="761">
        <v>5170</v>
      </c>
      <c r="O40" s="823">
        <f>N40/N41*100</f>
        <v>3.9332937721580601</v>
      </c>
      <c r="P40" s="761">
        <v>5709</v>
      </c>
      <c r="Q40" s="823">
        <f>P40/P41*100</f>
        <v>16.171430190068801</v>
      </c>
      <c r="R40" s="761">
        <f t="shared" si="3"/>
        <v>10879</v>
      </c>
      <c r="S40" s="823">
        <f>R40/R41*100</f>
        <v>6.5243335632252801</v>
      </c>
    </row>
    <row r="41" spans="12:19">
      <c r="L41" s="824"/>
      <c r="M41" s="825" t="s">
        <v>40</v>
      </c>
      <c r="N41" s="826">
        <f>SUM(N25:N40)</f>
        <v>131442</v>
      </c>
      <c r="O41" s="827">
        <f>N41/N41*100</f>
        <v>100</v>
      </c>
      <c r="P41" s="826">
        <f>SUM(P25:P40)</f>
        <v>35303</v>
      </c>
      <c r="Q41" s="827">
        <f>P41/P41*100</f>
        <v>100</v>
      </c>
      <c r="R41" s="826">
        <f>SUM(R25:R40)</f>
        <v>166745</v>
      </c>
      <c r="S41" s="827">
        <f>R41/R41*100</f>
        <v>100</v>
      </c>
    </row>
    <row r="43" spans="12:19">
      <c r="L43" t="s">
        <v>210</v>
      </c>
    </row>
    <row r="44" spans="12:19">
      <c r="L44" s="1396" t="s">
        <v>0</v>
      </c>
      <c r="M44" s="1398" t="s">
        <v>80</v>
      </c>
      <c r="N44" s="1393" t="s">
        <v>310</v>
      </c>
      <c r="O44" s="1393"/>
      <c r="P44" s="1393" t="s">
        <v>311</v>
      </c>
      <c r="Q44" s="1393"/>
      <c r="R44" s="1393" t="s">
        <v>40</v>
      </c>
      <c r="S44" s="1393"/>
    </row>
    <row r="45" spans="12:19">
      <c r="L45" s="1397"/>
      <c r="M45" s="1398"/>
      <c r="N45" s="817" t="s">
        <v>81</v>
      </c>
      <c r="O45" s="817" t="s">
        <v>39</v>
      </c>
      <c r="P45" s="817" t="s">
        <v>81</v>
      </c>
      <c r="Q45" s="817" t="s">
        <v>39</v>
      </c>
      <c r="R45" s="817" t="s">
        <v>81</v>
      </c>
      <c r="S45" s="817" t="s">
        <v>39</v>
      </c>
    </row>
    <row r="46" spans="12:19" ht="16.5">
      <c r="L46" s="819">
        <v>1</v>
      </c>
      <c r="M46" s="813" t="s">
        <v>82</v>
      </c>
      <c r="N46" s="820">
        <v>0</v>
      </c>
      <c r="O46" s="821">
        <f>N46/N62*100</f>
        <v>0</v>
      </c>
      <c r="P46" s="820">
        <v>1</v>
      </c>
      <c r="Q46" s="821">
        <f>P46/P62*100</f>
        <v>3.53581783466516E-3</v>
      </c>
      <c r="R46" s="820">
        <f>P46+N46</f>
        <v>1</v>
      </c>
      <c r="S46" s="821">
        <f>R46/R62*100</f>
        <v>7.8022595343611495E-4</v>
      </c>
    </row>
    <row r="47" spans="12:19" ht="16.5">
      <c r="L47" s="822">
        <v>2</v>
      </c>
      <c r="M47" s="1191" t="s">
        <v>83</v>
      </c>
      <c r="N47" s="761">
        <v>0</v>
      </c>
      <c r="O47" s="823">
        <f>N47/N62*100</f>
        <v>0</v>
      </c>
      <c r="P47" s="761">
        <v>0</v>
      </c>
      <c r="Q47" s="823">
        <f>P47/P62*100</f>
        <v>0</v>
      </c>
      <c r="R47" s="761">
        <f>P47+N47</f>
        <v>0</v>
      </c>
      <c r="S47" s="823">
        <f>R47/R62*100</f>
        <v>0</v>
      </c>
    </row>
    <row r="48" spans="12:19" ht="16.5">
      <c r="L48" s="819">
        <v>3</v>
      </c>
      <c r="M48" s="1193" t="s">
        <v>84</v>
      </c>
      <c r="N48" s="820">
        <v>0</v>
      </c>
      <c r="O48" s="821">
        <f>N48/N62*100</f>
        <v>0</v>
      </c>
      <c r="P48" s="820">
        <v>0</v>
      </c>
      <c r="Q48" s="821">
        <f>P48/P62*100</f>
        <v>0</v>
      </c>
      <c r="R48" s="820">
        <f t="shared" ref="R48:R61" si="4">P48+N48</f>
        <v>0</v>
      </c>
      <c r="S48" s="821">
        <f>R48/R62*100</f>
        <v>0</v>
      </c>
    </row>
    <row r="49" spans="12:19" ht="16.5">
      <c r="L49" s="822">
        <v>4</v>
      </c>
      <c r="M49" s="814" t="s">
        <v>85</v>
      </c>
      <c r="N49" s="761">
        <v>88</v>
      </c>
      <c r="O49" s="823">
        <f>N49/N62*100</f>
        <v>8.8100434495324703E-2</v>
      </c>
      <c r="P49" s="761">
        <v>75</v>
      </c>
      <c r="Q49" s="823">
        <f>P49/P62*100</f>
        <v>0.26518633759988702</v>
      </c>
      <c r="R49" s="761">
        <f t="shared" si="4"/>
        <v>163</v>
      </c>
      <c r="S49" s="823">
        <f>R49/R62*100</f>
        <v>0.12717683041008701</v>
      </c>
    </row>
    <row r="50" spans="12:19" ht="16.5">
      <c r="L50" s="819">
        <v>5</v>
      </c>
      <c r="M50" s="813" t="s">
        <v>86</v>
      </c>
      <c r="N50" s="820">
        <v>1704</v>
      </c>
      <c r="O50" s="821">
        <f>N50/N62*100</f>
        <v>1.70594477704583</v>
      </c>
      <c r="P50" s="820">
        <v>410</v>
      </c>
      <c r="Q50" s="821">
        <f>P50/P62*100</f>
        <v>1.44968531221271</v>
      </c>
      <c r="R50" s="820">
        <f t="shared" si="4"/>
        <v>2114</v>
      </c>
      <c r="S50" s="821">
        <f>R50/R62*100</f>
        <v>1.64939766556395</v>
      </c>
    </row>
    <row r="51" spans="12:19" ht="16.5">
      <c r="L51" s="822">
        <v>6</v>
      </c>
      <c r="M51" s="814" t="s">
        <v>87</v>
      </c>
      <c r="N51" s="761">
        <v>6653</v>
      </c>
      <c r="O51" s="823">
        <f>N51/N62*100</f>
        <v>6.6605930761067604</v>
      </c>
      <c r="P51" s="761">
        <v>663</v>
      </c>
      <c r="Q51" s="823">
        <f>P51/P62*100</f>
        <v>2.3442472243829999</v>
      </c>
      <c r="R51" s="761">
        <f t="shared" si="4"/>
        <v>7316</v>
      </c>
      <c r="S51" s="823">
        <f>R51/R62*100</f>
        <v>5.7081330753386199</v>
      </c>
    </row>
    <row r="52" spans="12:19" ht="16.5">
      <c r="L52" s="819">
        <v>7</v>
      </c>
      <c r="M52" s="813" t="s">
        <v>88</v>
      </c>
      <c r="N52" s="820">
        <v>10136</v>
      </c>
      <c r="O52" s="821">
        <f>N52/N62*100</f>
        <v>10.147568227779701</v>
      </c>
      <c r="P52" s="820">
        <v>811</v>
      </c>
      <c r="Q52" s="821">
        <f>P52/P62*100</f>
        <v>2.8675482639134402</v>
      </c>
      <c r="R52" s="820">
        <f t="shared" si="4"/>
        <v>10947</v>
      </c>
      <c r="S52" s="821">
        <f>R52/R62*100</f>
        <v>8.5411335122651497</v>
      </c>
    </row>
    <row r="53" spans="12:19" ht="16.5">
      <c r="L53" s="822">
        <v>8</v>
      </c>
      <c r="M53" s="814" t="s">
        <v>89</v>
      </c>
      <c r="N53" s="761">
        <v>12302</v>
      </c>
      <c r="O53" s="823">
        <f>N53/N62*100</f>
        <v>12.316040285926</v>
      </c>
      <c r="P53" s="761">
        <v>1235</v>
      </c>
      <c r="Q53" s="823">
        <f>P53/P62*100</f>
        <v>4.3667350258114697</v>
      </c>
      <c r="R53" s="761">
        <f t="shared" si="4"/>
        <v>13537</v>
      </c>
      <c r="S53" s="823">
        <f>R53/R62*100</f>
        <v>10.561918731664701</v>
      </c>
    </row>
    <row r="54" spans="12:19" ht="16.5">
      <c r="L54" s="819">
        <v>9</v>
      </c>
      <c r="M54" s="813" t="s">
        <v>90</v>
      </c>
      <c r="N54" s="820">
        <v>14157</v>
      </c>
      <c r="O54" s="821">
        <f>N54/N62*100</f>
        <v>14.1731573994354</v>
      </c>
      <c r="P54" s="820">
        <v>1781</v>
      </c>
      <c r="Q54" s="821">
        <f>P54/P62*100</f>
        <v>6.2972915635386499</v>
      </c>
      <c r="R54" s="820">
        <f t="shared" si="4"/>
        <v>15938</v>
      </c>
      <c r="S54" s="821">
        <f>R54/R62*100</f>
        <v>12.4352412458648</v>
      </c>
    </row>
    <row r="55" spans="12:19" ht="16.5">
      <c r="L55" s="822">
        <v>10</v>
      </c>
      <c r="M55" s="814" t="s">
        <v>91</v>
      </c>
      <c r="N55" s="761">
        <v>12697</v>
      </c>
      <c r="O55" s="823">
        <f>N55/N62*100</f>
        <v>12.7114910998538</v>
      </c>
      <c r="P55" s="761">
        <v>2219</v>
      </c>
      <c r="Q55" s="823">
        <f>P55/P62*100</f>
        <v>7.8459797751219904</v>
      </c>
      <c r="R55" s="761">
        <f t="shared" si="4"/>
        <v>14916</v>
      </c>
      <c r="S55" s="823">
        <f>R55/R62*100</f>
        <v>11.637850321453101</v>
      </c>
    </row>
    <row r="56" spans="12:19" ht="16.5">
      <c r="L56" s="819">
        <v>11</v>
      </c>
      <c r="M56" s="813" t="s">
        <v>92</v>
      </c>
      <c r="N56" s="820">
        <v>10761</v>
      </c>
      <c r="O56" s="821">
        <f>N56/N62*100</f>
        <v>10.773281540956701</v>
      </c>
      <c r="P56" s="820">
        <v>2503</v>
      </c>
      <c r="Q56" s="821">
        <f>P56/P62*100</f>
        <v>8.8501520401668898</v>
      </c>
      <c r="R56" s="820">
        <f t="shared" si="4"/>
        <v>13264</v>
      </c>
      <c r="S56" s="821">
        <f>R56/R62*100</f>
        <v>10.3489170463766</v>
      </c>
    </row>
    <row r="57" spans="12:19" ht="16.5">
      <c r="L57" s="822">
        <v>12</v>
      </c>
      <c r="M57" s="814" t="s">
        <v>93</v>
      </c>
      <c r="N57" s="761">
        <v>8735</v>
      </c>
      <c r="O57" s="823">
        <f>N57/N62*100</f>
        <v>8.7449692649620605</v>
      </c>
      <c r="P57" s="761">
        <v>3100</v>
      </c>
      <c r="Q57" s="823">
        <f>P57/P62*100</f>
        <v>10.961035287462</v>
      </c>
      <c r="R57" s="761">
        <f t="shared" si="4"/>
        <v>11835</v>
      </c>
      <c r="S57" s="823">
        <f>R57/R62*100</f>
        <v>9.2339741589164195</v>
      </c>
    </row>
    <row r="58" spans="12:19" ht="16.5">
      <c r="L58" s="819">
        <v>13</v>
      </c>
      <c r="M58" s="813" t="s">
        <v>94</v>
      </c>
      <c r="N58" s="820">
        <v>7873</v>
      </c>
      <c r="O58" s="821">
        <f>N58/N62*100</f>
        <v>7.8819854634283102</v>
      </c>
      <c r="P58" s="820">
        <v>3651</v>
      </c>
      <c r="Q58" s="821">
        <f>P58/P62*100</f>
        <v>12.9092709143625</v>
      </c>
      <c r="R58" s="820">
        <f t="shared" si="4"/>
        <v>11524</v>
      </c>
      <c r="S58" s="821">
        <f>R58/R62*100</f>
        <v>8.9913238873977903</v>
      </c>
    </row>
    <row r="59" spans="12:19" ht="16.5">
      <c r="L59" s="822">
        <v>14</v>
      </c>
      <c r="M59" s="814" t="s">
        <v>95</v>
      </c>
      <c r="N59" s="761">
        <v>6620</v>
      </c>
      <c r="O59" s="823">
        <f>N59/N62*100</f>
        <v>6.6275554131710104</v>
      </c>
      <c r="P59" s="761">
        <v>4130</v>
      </c>
      <c r="Q59" s="823">
        <f>P59/P62*100</f>
        <v>14.602927657167101</v>
      </c>
      <c r="R59" s="761">
        <f t="shared" si="4"/>
        <v>10750</v>
      </c>
      <c r="S59" s="823">
        <f>R59/R62*100</f>
        <v>8.3874289994382405</v>
      </c>
    </row>
    <row r="60" spans="12:19" ht="16.5">
      <c r="L60" s="819">
        <v>15</v>
      </c>
      <c r="M60" s="813" t="s">
        <v>96</v>
      </c>
      <c r="N60" s="820">
        <v>4573</v>
      </c>
      <c r="O60" s="821">
        <f>N60/N62*100</f>
        <v>4.5782191698536296</v>
      </c>
      <c r="P60" s="820">
        <v>3433</v>
      </c>
      <c r="Q60" s="821">
        <f>P60/P62*100</f>
        <v>12.1384626264055</v>
      </c>
      <c r="R60" s="820">
        <f t="shared" si="4"/>
        <v>8006</v>
      </c>
      <c r="S60" s="821">
        <f>R60/R62*100</f>
        <v>6.2464889832095398</v>
      </c>
    </row>
    <row r="61" spans="12:19" ht="16.5">
      <c r="L61" s="822">
        <v>16</v>
      </c>
      <c r="M61" s="814" t="s">
        <v>97</v>
      </c>
      <c r="N61" s="761">
        <v>3587</v>
      </c>
      <c r="O61" s="823">
        <f>N61/N62*100</f>
        <v>3.5910938469855598</v>
      </c>
      <c r="P61" s="761">
        <v>4270</v>
      </c>
      <c r="Q61" s="823">
        <f>P61/P62*100</f>
        <v>15.097942154020201</v>
      </c>
      <c r="R61" s="761">
        <f t="shared" si="4"/>
        <v>7857</v>
      </c>
      <c r="S61" s="823">
        <f>R61/R62*100</f>
        <v>6.1302353161475596</v>
      </c>
    </row>
    <row r="62" spans="12:19">
      <c r="L62" s="824"/>
      <c r="M62" s="825" t="s">
        <v>40</v>
      </c>
      <c r="N62" s="826">
        <f>SUM(N46:N61)</f>
        <v>99886</v>
      </c>
      <c r="O62" s="827">
        <f>N62/N62*100</f>
        <v>100</v>
      </c>
      <c r="P62" s="826">
        <f>SUM(P46:P61)</f>
        <v>28282</v>
      </c>
      <c r="Q62" s="827">
        <f>P62/P62*100</f>
        <v>100</v>
      </c>
      <c r="R62" s="826">
        <f>SUM(R46:R61)</f>
        <v>128168</v>
      </c>
      <c r="S62" s="827">
        <f>R62/R62*100</f>
        <v>100</v>
      </c>
    </row>
    <row r="63" spans="12:19">
      <c r="L63" t="s">
        <v>343</v>
      </c>
    </row>
    <row r="64" spans="12:19">
      <c r="L64" s="1396" t="s">
        <v>0</v>
      </c>
      <c r="M64" s="1398" t="s">
        <v>80</v>
      </c>
      <c r="N64" s="1393" t="s">
        <v>310</v>
      </c>
      <c r="O64" s="1393"/>
      <c r="P64" s="1393" t="s">
        <v>311</v>
      </c>
      <c r="Q64" s="1393"/>
      <c r="R64" s="1393" t="s">
        <v>40</v>
      </c>
      <c r="S64" s="1393"/>
    </row>
    <row r="65" spans="12:19">
      <c r="L65" s="1397"/>
      <c r="M65" s="1398"/>
      <c r="N65" s="817" t="s">
        <v>81</v>
      </c>
      <c r="O65" s="817" t="s">
        <v>39</v>
      </c>
      <c r="P65" s="817" t="s">
        <v>81</v>
      </c>
      <c r="Q65" s="817" t="s">
        <v>39</v>
      </c>
      <c r="R65" s="817" t="s">
        <v>81</v>
      </c>
      <c r="S65" s="817" t="s">
        <v>39</v>
      </c>
    </row>
    <row r="66" spans="12:19" ht="16.5">
      <c r="L66" s="819">
        <v>1</v>
      </c>
      <c r="M66" s="813" t="s">
        <v>82</v>
      </c>
      <c r="N66" s="820">
        <v>0</v>
      </c>
      <c r="O66" s="821">
        <f>N66/N82*100</f>
        <v>0</v>
      </c>
      <c r="P66" s="820">
        <v>0</v>
      </c>
      <c r="Q66" s="821">
        <f>P66/P82*100</f>
        <v>0</v>
      </c>
      <c r="R66" s="820">
        <f>P66+N66</f>
        <v>0</v>
      </c>
      <c r="S66" s="821">
        <f>R66/R82*100</f>
        <v>0</v>
      </c>
    </row>
    <row r="67" spans="12:19" ht="16.5">
      <c r="L67" s="822">
        <v>2</v>
      </c>
      <c r="M67" s="1191" t="s">
        <v>83</v>
      </c>
      <c r="N67" s="761">
        <v>4</v>
      </c>
      <c r="O67" s="823">
        <f>N67/N82*100</f>
        <v>6.4862410611490401E-3</v>
      </c>
      <c r="P67" s="761">
        <v>0</v>
      </c>
      <c r="Q67" s="823">
        <f>P67/P82*100</f>
        <v>0</v>
      </c>
      <c r="R67" s="761">
        <f>P67+N67</f>
        <v>4</v>
      </c>
      <c r="S67" s="823">
        <f>R67/R82*100</f>
        <v>5.2558273986282296E-3</v>
      </c>
    </row>
    <row r="68" spans="12:19" ht="16.5">
      <c r="L68" s="819">
        <v>3</v>
      </c>
      <c r="M68" s="1193" t="s">
        <v>84</v>
      </c>
      <c r="N68" s="820">
        <v>3</v>
      </c>
      <c r="O68" s="821">
        <f>N68/N82*100</f>
        <v>4.8646807958617798E-3</v>
      </c>
      <c r="P68" s="820">
        <v>7</v>
      </c>
      <c r="Q68" s="821">
        <f>P68/P82*100</f>
        <v>4.8486527671954001E-2</v>
      </c>
      <c r="R68" s="820">
        <f t="shared" ref="R68:R81" si="5">P68+N68</f>
        <v>10</v>
      </c>
      <c r="S68" s="821">
        <f>R68/R82*100</f>
        <v>1.31395684965706E-2</v>
      </c>
    </row>
    <row r="69" spans="12:19" ht="16.5">
      <c r="L69" s="822">
        <v>4</v>
      </c>
      <c r="M69" s="814" t="s">
        <v>85</v>
      </c>
      <c r="N69" s="761">
        <v>66</v>
      </c>
      <c r="O69" s="823">
        <f>N69/N82*100</f>
        <v>0.10702297750895901</v>
      </c>
      <c r="P69" s="761">
        <v>61</v>
      </c>
      <c r="Q69" s="823">
        <f>P69/P82*100</f>
        <v>0.42252545542702802</v>
      </c>
      <c r="R69" s="761">
        <f t="shared" si="5"/>
        <v>127</v>
      </c>
      <c r="S69" s="823">
        <f>R69/R82*100</f>
        <v>0.166872519906446</v>
      </c>
    </row>
    <row r="70" spans="12:19" ht="16.5">
      <c r="L70" s="819">
        <v>5</v>
      </c>
      <c r="M70" s="813" t="s">
        <v>86</v>
      </c>
      <c r="N70" s="820">
        <v>1270</v>
      </c>
      <c r="O70" s="821">
        <f>N70/N82*100</f>
        <v>2.0593815369148198</v>
      </c>
      <c r="P70" s="820">
        <v>251</v>
      </c>
      <c r="Q70" s="821">
        <f>P70/P82*100</f>
        <v>1.73858834938007</v>
      </c>
      <c r="R70" s="820">
        <f t="shared" si="5"/>
        <v>1521</v>
      </c>
      <c r="S70" s="821">
        <f>R70/R82*100</f>
        <v>1.9985283683283801</v>
      </c>
    </row>
    <row r="71" spans="12:19" ht="16.5">
      <c r="L71" s="822">
        <v>6</v>
      </c>
      <c r="M71" s="814" t="s">
        <v>87</v>
      </c>
      <c r="N71" s="761">
        <v>4584</v>
      </c>
      <c r="O71" s="823">
        <f>N71/N82*100</f>
        <v>7.4332322560768</v>
      </c>
      <c r="P71" s="761">
        <v>388</v>
      </c>
      <c r="Q71" s="823">
        <f>P71/P82*100</f>
        <v>2.6875389623883099</v>
      </c>
      <c r="R71" s="761">
        <f t="shared" si="5"/>
        <v>4972</v>
      </c>
      <c r="S71" s="823">
        <f>R71/R82*100</f>
        <v>6.5329934564948902</v>
      </c>
    </row>
    <row r="72" spans="12:19" ht="16.5">
      <c r="L72" s="819">
        <v>7</v>
      </c>
      <c r="M72" s="813" t="s">
        <v>88</v>
      </c>
      <c r="N72" s="820">
        <v>6169</v>
      </c>
      <c r="O72" s="821">
        <f>N72/N82*100</f>
        <v>10.0034052765571</v>
      </c>
      <c r="P72" s="820">
        <v>458</v>
      </c>
      <c r="Q72" s="821">
        <f>P72/P82*100</f>
        <v>3.1724042391078502</v>
      </c>
      <c r="R72" s="820">
        <f t="shared" si="5"/>
        <v>6627</v>
      </c>
      <c r="S72" s="821">
        <f>R72/R82*100</f>
        <v>8.7075920426773195</v>
      </c>
    </row>
    <row r="73" spans="12:19" ht="16.5">
      <c r="L73" s="822">
        <v>8</v>
      </c>
      <c r="M73" s="814" t="s">
        <v>89</v>
      </c>
      <c r="N73" s="761">
        <v>7680</v>
      </c>
      <c r="O73" s="823">
        <f>N73/N82*100</f>
        <v>12.4535828374062</v>
      </c>
      <c r="P73" s="761">
        <v>604</v>
      </c>
      <c r="Q73" s="823">
        <f>P73/P82*100</f>
        <v>4.1836946734086</v>
      </c>
      <c r="R73" s="761">
        <f t="shared" si="5"/>
        <v>8284</v>
      </c>
      <c r="S73" s="823">
        <f>R73/R82*100</f>
        <v>10.884818542559101</v>
      </c>
    </row>
    <row r="74" spans="12:19" ht="16.5">
      <c r="L74" s="819">
        <v>9</v>
      </c>
      <c r="M74" s="813" t="s">
        <v>90</v>
      </c>
      <c r="N74" s="820">
        <v>8637</v>
      </c>
      <c r="O74" s="821">
        <f>N74/N82*100</f>
        <v>14.005416011286099</v>
      </c>
      <c r="P74" s="820">
        <v>842</v>
      </c>
      <c r="Q74" s="821">
        <f>P74/P82*100</f>
        <v>5.8322366142550397</v>
      </c>
      <c r="R74" s="820">
        <f t="shared" si="5"/>
        <v>9479</v>
      </c>
      <c r="S74" s="821">
        <f>R74/R82*100</f>
        <v>12.454996977899199</v>
      </c>
    </row>
    <row r="75" spans="12:19" ht="16.5">
      <c r="L75" s="822">
        <v>10</v>
      </c>
      <c r="M75" s="814" t="s">
        <v>91</v>
      </c>
      <c r="N75" s="761">
        <v>8148</v>
      </c>
      <c r="O75" s="823">
        <f>N75/N82*100</f>
        <v>13.2124730415606</v>
      </c>
      <c r="P75" s="761">
        <v>1090</v>
      </c>
      <c r="Q75" s="823">
        <f>P75/P82*100</f>
        <v>7.5500450232042704</v>
      </c>
      <c r="R75" s="761">
        <f t="shared" si="5"/>
        <v>9238</v>
      </c>
      <c r="S75" s="823">
        <f>R75/R82*100</f>
        <v>12.1383333771319</v>
      </c>
    </row>
    <row r="76" spans="12:19" ht="16.5">
      <c r="L76" s="819">
        <v>11</v>
      </c>
      <c r="M76" s="813" t="s">
        <v>92</v>
      </c>
      <c r="N76" s="820">
        <v>7265</v>
      </c>
      <c r="O76" s="821">
        <f>N76/N82*100</f>
        <v>11.7806353273119</v>
      </c>
      <c r="P76" s="820">
        <v>1354</v>
      </c>
      <c r="Q76" s="821">
        <f>P76/P82*100</f>
        <v>9.3786797811179596</v>
      </c>
      <c r="R76" s="820">
        <f t="shared" si="5"/>
        <v>8619</v>
      </c>
      <c r="S76" s="821">
        <f>R76/R82*100</f>
        <v>11.324994087194201</v>
      </c>
    </row>
    <row r="77" spans="12:19" ht="16.5">
      <c r="L77" s="822">
        <v>12</v>
      </c>
      <c r="M77" s="814" t="s">
        <v>93</v>
      </c>
      <c r="N77" s="761">
        <v>5372</v>
      </c>
      <c r="O77" s="823">
        <f>N77/N82*100</f>
        <v>8.7110217451231602</v>
      </c>
      <c r="P77" s="761">
        <v>1552</v>
      </c>
      <c r="Q77" s="823">
        <f>P77/P82*100</f>
        <v>10.750155849553201</v>
      </c>
      <c r="R77" s="761">
        <f t="shared" si="5"/>
        <v>6924</v>
      </c>
      <c r="S77" s="823">
        <f>R77/R82*100</f>
        <v>9.0978372270254599</v>
      </c>
    </row>
    <row r="78" spans="12:19" ht="16.5">
      <c r="L78" s="819">
        <v>13</v>
      </c>
      <c r="M78" s="813" t="s">
        <v>94</v>
      </c>
      <c r="N78" s="820">
        <v>4433</v>
      </c>
      <c r="O78" s="821">
        <f>N78/N82*100</f>
        <v>7.1883766560184199</v>
      </c>
      <c r="P78" s="820">
        <v>1809</v>
      </c>
      <c r="Q78" s="821">
        <f>P78/P82*100</f>
        <v>12.530304079795</v>
      </c>
      <c r="R78" s="820">
        <f t="shared" si="5"/>
        <v>6242</v>
      </c>
      <c r="S78" s="821">
        <f>R78/R82*100</f>
        <v>8.2017186555593504</v>
      </c>
    </row>
    <row r="79" spans="12:19" ht="16.5">
      <c r="L79" s="822">
        <v>14</v>
      </c>
      <c r="M79" s="814" t="s">
        <v>95</v>
      </c>
      <c r="N79" s="761">
        <v>3688</v>
      </c>
      <c r="O79" s="823">
        <f>N79/N82*100</f>
        <v>5.9803142583794102</v>
      </c>
      <c r="P79" s="761">
        <v>2077</v>
      </c>
      <c r="Q79" s="823">
        <f>P79/P82*100</f>
        <v>14.386645424949799</v>
      </c>
      <c r="R79" s="761">
        <f t="shared" si="5"/>
        <v>5765</v>
      </c>
      <c r="S79" s="823">
        <f>R79/R82*100</f>
        <v>7.5749612382729401</v>
      </c>
    </row>
    <row r="80" spans="12:19" ht="16.5">
      <c r="L80" s="819">
        <v>15</v>
      </c>
      <c r="M80" s="813" t="s">
        <v>96</v>
      </c>
      <c r="N80" s="820">
        <v>2503</v>
      </c>
      <c r="O80" s="821">
        <f>N80/N82*100</f>
        <v>4.0587653440140103</v>
      </c>
      <c r="P80" s="820">
        <v>1686</v>
      </c>
      <c r="Q80" s="821">
        <f>P80/P82*100</f>
        <v>11.6783265221306</v>
      </c>
      <c r="R80" s="820">
        <f t="shared" si="5"/>
        <v>4189</v>
      </c>
      <c r="S80" s="821">
        <f>R80/R82*100</f>
        <v>5.5041652432134098</v>
      </c>
    </row>
    <row r="81" spans="12:19" ht="16.5">
      <c r="L81" s="822">
        <v>16</v>
      </c>
      <c r="M81" s="814" t="s">
        <v>97</v>
      </c>
      <c r="N81" s="761">
        <v>1847</v>
      </c>
      <c r="O81" s="823">
        <f>N81/N82*100</f>
        <v>2.9950218099855701</v>
      </c>
      <c r="P81" s="761">
        <v>2258</v>
      </c>
      <c r="Q81" s="823">
        <f>P81/P82*100</f>
        <v>15.6403684976103</v>
      </c>
      <c r="R81" s="761">
        <f t="shared" si="5"/>
        <v>4105</v>
      </c>
      <c r="S81" s="823">
        <f>R81/R82*100</f>
        <v>5.3937928678422198</v>
      </c>
    </row>
    <row r="82" spans="12:19">
      <c r="L82" s="824"/>
      <c r="M82" s="825" t="s">
        <v>40</v>
      </c>
      <c r="N82" s="826">
        <f>SUM(N66:N81)</f>
        <v>61669</v>
      </c>
      <c r="O82" s="827">
        <f>N82/N82*100</f>
        <v>100</v>
      </c>
      <c r="P82" s="826">
        <f>SUM(P66:P81)</f>
        <v>14437</v>
      </c>
      <c r="Q82" s="827">
        <f>P82/P82*100</f>
        <v>100</v>
      </c>
      <c r="R82" s="826">
        <f>SUM(R66:R81)</f>
        <v>76106</v>
      </c>
      <c r="S82" s="827">
        <f>R82/R82*100</f>
        <v>100</v>
      </c>
    </row>
    <row r="84" spans="12:19">
      <c r="L84" t="s">
        <v>344</v>
      </c>
    </row>
    <row r="85" spans="12:19">
      <c r="L85" s="1396" t="s">
        <v>0</v>
      </c>
      <c r="M85" s="1398" t="s">
        <v>80</v>
      </c>
      <c r="N85" s="1393" t="s">
        <v>310</v>
      </c>
      <c r="O85" s="1393"/>
      <c r="P85" s="1393" t="s">
        <v>311</v>
      </c>
      <c r="Q85" s="1393"/>
      <c r="R85" s="1393" t="s">
        <v>40</v>
      </c>
      <c r="S85" s="1393"/>
    </row>
    <row r="86" spans="12:19">
      <c r="L86" s="1397"/>
      <c r="M86" s="1398"/>
      <c r="N86" s="817" t="s">
        <v>81</v>
      </c>
      <c r="O86" s="817" t="s">
        <v>39</v>
      </c>
      <c r="P86" s="817" t="s">
        <v>81</v>
      </c>
      <c r="Q86" s="817" t="s">
        <v>39</v>
      </c>
      <c r="R86" s="817" t="s">
        <v>81</v>
      </c>
      <c r="S86" s="817" t="s">
        <v>39</v>
      </c>
    </row>
    <row r="87" spans="12:19" ht="16.5">
      <c r="L87" s="819">
        <v>1</v>
      </c>
      <c r="M87" s="813" t="s">
        <v>82</v>
      </c>
      <c r="N87" s="820">
        <v>5</v>
      </c>
      <c r="O87" s="821">
        <f>N87/N103*100</f>
        <v>5.2590060478569503E-3</v>
      </c>
      <c r="P87" s="820">
        <v>5</v>
      </c>
      <c r="Q87" s="821">
        <f>P87/P103*100</f>
        <v>1.6251706429175099E-2</v>
      </c>
      <c r="R87" s="820">
        <f>P87+N87</f>
        <v>10</v>
      </c>
      <c r="S87" s="821">
        <f>R87/R103*100</f>
        <v>7.9465357077582004E-3</v>
      </c>
    </row>
    <row r="88" spans="12:19" ht="16.5">
      <c r="L88" s="822">
        <v>2</v>
      </c>
      <c r="M88" s="1191" t="s">
        <v>83</v>
      </c>
      <c r="N88" s="761">
        <v>7</v>
      </c>
      <c r="O88" s="823">
        <f>N88/N103*100</f>
        <v>7.3626084669997397E-3</v>
      </c>
      <c r="P88" s="761">
        <v>4</v>
      </c>
      <c r="Q88" s="823">
        <f>P88/P103*100</f>
        <v>1.300136514334E-2</v>
      </c>
      <c r="R88" s="761">
        <f>P88+N88</f>
        <v>11</v>
      </c>
      <c r="S88" s="823">
        <f>R88/R103*100</f>
        <v>8.7411892785340204E-3</v>
      </c>
    </row>
    <row r="89" spans="12:19" ht="16.5">
      <c r="L89" s="819">
        <v>3</v>
      </c>
      <c r="M89" s="1193" t="s">
        <v>84</v>
      </c>
      <c r="N89" s="820">
        <v>4</v>
      </c>
      <c r="O89" s="821">
        <f>N89/N103*100</f>
        <v>4.2072048382855599E-3</v>
      </c>
      <c r="P89" s="820">
        <v>6</v>
      </c>
      <c r="Q89" s="821">
        <f>P89/P103*100</f>
        <v>1.9502047715010101E-2</v>
      </c>
      <c r="R89" s="820">
        <f t="shared" ref="R89:R102" si="6">P89+N89</f>
        <v>10</v>
      </c>
      <c r="S89" s="821">
        <f>R89/R103*100</f>
        <v>7.9465357077582004E-3</v>
      </c>
    </row>
    <row r="90" spans="12:19" ht="16.5">
      <c r="L90" s="822">
        <v>4</v>
      </c>
      <c r="M90" s="814" t="s">
        <v>85</v>
      </c>
      <c r="N90" s="761">
        <v>102</v>
      </c>
      <c r="O90" s="823">
        <f>N90/N103*100</f>
        <v>0.107283723376282</v>
      </c>
      <c r="P90" s="761">
        <v>99</v>
      </c>
      <c r="Q90" s="823">
        <f>P90/P103*100</f>
        <v>0.32178378729766599</v>
      </c>
      <c r="R90" s="761">
        <f t="shared" si="6"/>
        <v>201</v>
      </c>
      <c r="S90" s="823">
        <f>R90/R103*100</f>
        <v>0.15972536772594001</v>
      </c>
    </row>
    <row r="91" spans="12:19" ht="16.5">
      <c r="L91" s="819">
        <v>5</v>
      </c>
      <c r="M91" s="813" t="s">
        <v>86</v>
      </c>
      <c r="N91" s="820">
        <v>1133</v>
      </c>
      <c r="O91" s="821">
        <f>N91/N103*100</f>
        <v>1.19169077044439</v>
      </c>
      <c r="P91" s="820">
        <v>425</v>
      </c>
      <c r="Q91" s="821">
        <f>P91/P103*100</f>
        <v>1.3813950464798801</v>
      </c>
      <c r="R91" s="820">
        <f t="shared" si="6"/>
        <v>1558</v>
      </c>
      <c r="S91" s="821">
        <f>R91/R103*100</f>
        <v>1.2380702632687299</v>
      </c>
    </row>
    <row r="92" spans="12:19" ht="16.5">
      <c r="L92" s="822">
        <v>6</v>
      </c>
      <c r="M92" s="814" t="s">
        <v>87</v>
      </c>
      <c r="N92" s="761">
        <v>4669</v>
      </c>
      <c r="O92" s="823">
        <f>N92/N103*100</f>
        <v>4.9108598474888199</v>
      </c>
      <c r="P92" s="761">
        <v>669</v>
      </c>
      <c r="Q92" s="823">
        <f>P92/P103*100</f>
        <v>2.1744783202236202</v>
      </c>
      <c r="R92" s="761">
        <f t="shared" si="6"/>
        <v>5338</v>
      </c>
      <c r="S92" s="823">
        <f>R92/R103*100</f>
        <v>4.2418607608013303</v>
      </c>
    </row>
    <row r="93" spans="12:19" ht="16.5">
      <c r="L93" s="819">
        <v>7</v>
      </c>
      <c r="M93" s="813" t="s">
        <v>88</v>
      </c>
      <c r="N93" s="820">
        <v>7686</v>
      </c>
      <c r="O93" s="821">
        <f>N93/N103*100</f>
        <v>8.0841440967657103</v>
      </c>
      <c r="P93" s="820">
        <v>769</v>
      </c>
      <c r="Q93" s="821">
        <f>P93/P103*100</f>
        <v>2.4995124488071201</v>
      </c>
      <c r="R93" s="820">
        <f t="shared" si="6"/>
        <v>8455</v>
      </c>
      <c r="S93" s="821">
        <f>R93/R103*100</f>
        <v>6.7187959409095601</v>
      </c>
    </row>
    <row r="94" spans="12:19" ht="16.5">
      <c r="L94" s="822">
        <v>8</v>
      </c>
      <c r="M94" s="814" t="s">
        <v>89</v>
      </c>
      <c r="N94" s="761">
        <v>9689</v>
      </c>
      <c r="O94" s="823">
        <f>N94/N103*100</f>
        <v>10.1909019195372</v>
      </c>
      <c r="P94" s="761">
        <v>1073</v>
      </c>
      <c r="Q94" s="823">
        <f>P94/P103*100</f>
        <v>3.48761619970097</v>
      </c>
      <c r="R94" s="761">
        <f t="shared" si="6"/>
        <v>10762</v>
      </c>
      <c r="S94" s="823">
        <f>R94/R103*100</f>
        <v>8.5520617286893792</v>
      </c>
    </row>
    <row r="95" spans="12:19" ht="16.5">
      <c r="L95" s="819">
        <v>9</v>
      </c>
      <c r="M95" s="813" t="s">
        <v>90</v>
      </c>
      <c r="N95" s="820">
        <v>11468</v>
      </c>
      <c r="O95" s="821">
        <f>N95/N103*100</f>
        <v>12.0620562713647</v>
      </c>
      <c r="P95" s="820">
        <v>1515</v>
      </c>
      <c r="Q95" s="821">
        <f>P95/P103*100</f>
        <v>4.9242670480400399</v>
      </c>
      <c r="R95" s="820">
        <f t="shared" si="6"/>
        <v>12983</v>
      </c>
      <c r="S95" s="821">
        <f>R95/R103*100</f>
        <v>10.316987309382499</v>
      </c>
    </row>
    <row r="96" spans="12:19" ht="16.5">
      <c r="L96" s="822">
        <v>10</v>
      </c>
      <c r="M96" s="814" t="s">
        <v>91</v>
      </c>
      <c r="N96" s="761">
        <v>11623</v>
      </c>
      <c r="O96" s="823">
        <f>N96/N103*100</f>
        <v>12.2250854588483</v>
      </c>
      <c r="P96" s="761">
        <v>2061</v>
      </c>
      <c r="Q96" s="823">
        <f>P96/P103*100</f>
        <v>6.6989533901059604</v>
      </c>
      <c r="R96" s="761">
        <f t="shared" si="6"/>
        <v>13684</v>
      </c>
      <c r="S96" s="823">
        <f>R96/R103*100</f>
        <v>10.874039462496301</v>
      </c>
    </row>
    <row r="97" spans="12:19" ht="16.5">
      <c r="L97" s="819">
        <v>11</v>
      </c>
      <c r="M97" s="813" t="s">
        <v>92</v>
      </c>
      <c r="N97" s="820">
        <v>10566</v>
      </c>
      <c r="O97" s="821">
        <f>N97/N103*100</f>
        <v>11.1133315803313</v>
      </c>
      <c r="P97" s="820">
        <v>2554</v>
      </c>
      <c r="Q97" s="821">
        <f>P97/P103*100</f>
        <v>8.3013716440226197</v>
      </c>
      <c r="R97" s="820">
        <f t="shared" si="6"/>
        <v>13120</v>
      </c>
      <c r="S97" s="821">
        <f>R97/R103*100</f>
        <v>10.425854848578799</v>
      </c>
    </row>
    <row r="98" spans="12:19" ht="16.5">
      <c r="L98" s="822">
        <v>12</v>
      </c>
      <c r="M98" s="814" t="s">
        <v>93</v>
      </c>
      <c r="N98" s="761">
        <v>9988</v>
      </c>
      <c r="O98" s="823">
        <f>N98/N103*100</f>
        <v>10.5053904811991</v>
      </c>
      <c r="P98" s="761">
        <v>3165</v>
      </c>
      <c r="Q98" s="823">
        <f>P98/P103*100</f>
        <v>10.287330169667801</v>
      </c>
      <c r="R98" s="761">
        <f t="shared" si="6"/>
        <v>13153</v>
      </c>
      <c r="S98" s="823">
        <f>R98/R103*100</f>
        <v>10.4520784164144</v>
      </c>
    </row>
    <row r="99" spans="12:19" ht="16.5">
      <c r="L99" s="819">
        <v>13</v>
      </c>
      <c r="M99" s="813" t="s">
        <v>94</v>
      </c>
      <c r="N99" s="820">
        <v>9178</v>
      </c>
      <c r="O99" s="821">
        <f>N99/N103*100</f>
        <v>9.6534315014462297</v>
      </c>
      <c r="P99" s="820">
        <v>3940</v>
      </c>
      <c r="Q99" s="821">
        <f>P99/P103*100</f>
        <v>12.80634466619</v>
      </c>
      <c r="R99" s="820">
        <f t="shared" si="6"/>
        <v>13118</v>
      </c>
      <c r="S99" s="821">
        <f>R99/R103*100</f>
        <v>10.424265541437199</v>
      </c>
    </row>
    <row r="100" spans="12:19" ht="16.5">
      <c r="L100" s="822">
        <v>14</v>
      </c>
      <c r="M100" s="814" t="s">
        <v>95</v>
      </c>
      <c r="N100" s="761">
        <v>8082</v>
      </c>
      <c r="O100" s="823">
        <f>N100/N103*100</f>
        <v>8.5006573757559796</v>
      </c>
      <c r="P100" s="761">
        <v>4525</v>
      </c>
      <c r="Q100" s="823">
        <f>P100/P103*100</f>
        <v>14.707794318403399</v>
      </c>
      <c r="R100" s="761">
        <f t="shared" si="6"/>
        <v>12607</v>
      </c>
      <c r="S100" s="823">
        <f>R100/R103*100</f>
        <v>10.0181975667708</v>
      </c>
    </row>
    <row r="101" spans="12:19" ht="16.5">
      <c r="L101" s="819">
        <v>15</v>
      </c>
      <c r="M101" s="813" t="s">
        <v>96</v>
      </c>
      <c r="N101" s="820">
        <v>5797</v>
      </c>
      <c r="O101" s="821">
        <f>N101/N103*100</f>
        <v>6.0972916118853497</v>
      </c>
      <c r="P101" s="820">
        <v>4078</v>
      </c>
      <c r="Q101" s="821">
        <f>P101/P103*100</f>
        <v>13.2548917636352</v>
      </c>
      <c r="R101" s="820">
        <f t="shared" si="6"/>
        <v>9875</v>
      </c>
      <c r="S101" s="821">
        <f>R101/R103*100</f>
        <v>7.8472040114112298</v>
      </c>
    </row>
    <row r="102" spans="12:19" ht="16.5">
      <c r="L102" s="822">
        <v>16</v>
      </c>
      <c r="M102" s="814" t="s">
        <v>97</v>
      </c>
      <c r="N102" s="761">
        <v>5078</v>
      </c>
      <c r="O102" s="823">
        <f>N102/N103*100</f>
        <v>5.3410465422035198</v>
      </c>
      <c r="P102" s="761">
        <v>5878</v>
      </c>
      <c r="Q102" s="823">
        <f>P102/P103*100</f>
        <v>19.105506078138198</v>
      </c>
      <c r="R102" s="761">
        <f t="shared" si="6"/>
        <v>10956</v>
      </c>
      <c r="S102" s="823">
        <f>R102/R103*100</f>
        <v>8.7062245214198892</v>
      </c>
    </row>
    <row r="103" spans="12:19">
      <c r="L103" s="824"/>
      <c r="M103" s="825" t="s">
        <v>40</v>
      </c>
      <c r="N103" s="826">
        <f>SUM(N87:N102)</f>
        <v>95075</v>
      </c>
      <c r="O103" s="827">
        <f>N103/N103*100</f>
        <v>100</v>
      </c>
      <c r="P103" s="826">
        <f>SUM(P87:P102)</f>
        <v>30766</v>
      </c>
      <c r="Q103" s="827">
        <f>P103/P103*100</f>
        <v>100</v>
      </c>
      <c r="R103" s="826">
        <f>SUM(R87:R102)</f>
        <v>125841</v>
      </c>
      <c r="S103" s="827">
        <f>R103/R103*100</f>
        <v>100</v>
      </c>
    </row>
    <row r="105" spans="12:19">
      <c r="L105" t="s">
        <v>334</v>
      </c>
    </row>
    <row r="106" spans="12:19">
      <c r="L106" s="1396" t="s">
        <v>0</v>
      </c>
      <c r="M106" s="1398" t="s">
        <v>80</v>
      </c>
      <c r="N106" s="1393" t="s">
        <v>310</v>
      </c>
      <c r="O106" s="1393"/>
      <c r="P106" s="1393" t="s">
        <v>311</v>
      </c>
      <c r="Q106" s="1393"/>
      <c r="R106" s="1393" t="s">
        <v>40</v>
      </c>
      <c r="S106" s="1393"/>
    </row>
    <row r="107" spans="12:19">
      <c r="L107" s="1397"/>
      <c r="M107" s="1398"/>
      <c r="N107" s="817" t="s">
        <v>81</v>
      </c>
      <c r="O107" s="817" t="s">
        <v>39</v>
      </c>
      <c r="P107" s="817" t="s">
        <v>81</v>
      </c>
      <c r="Q107" s="817" t="s">
        <v>39</v>
      </c>
      <c r="R107" s="817" t="s">
        <v>81</v>
      </c>
      <c r="S107" s="817" t="s">
        <v>39</v>
      </c>
    </row>
    <row r="108" spans="12:19" ht="16.5">
      <c r="L108" s="819">
        <v>1</v>
      </c>
      <c r="M108" s="813" t="s">
        <v>82</v>
      </c>
      <c r="N108" s="820">
        <v>5</v>
      </c>
      <c r="O108" s="821">
        <f>N108/N124*100</f>
        <v>4.8353561239785304E-3</v>
      </c>
      <c r="P108" s="820">
        <v>8</v>
      </c>
      <c r="Q108" s="821">
        <f>P108/P124*100</f>
        <v>2.0846905537459302E-2</v>
      </c>
      <c r="R108" s="820">
        <f>P108+N108</f>
        <v>13</v>
      </c>
      <c r="S108" s="821">
        <f>R108/R124*100</f>
        <v>9.1691352800112903E-3</v>
      </c>
    </row>
    <row r="109" spans="12:19" ht="16.5">
      <c r="L109" s="822">
        <v>2</v>
      </c>
      <c r="M109" s="1191" t="s">
        <v>83</v>
      </c>
      <c r="N109" s="761">
        <v>6</v>
      </c>
      <c r="O109" s="823">
        <f>N109/N124*100</f>
        <v>5.8024273487742401E-3</v>
      </c>
      <c r="P109" s="761">
        <v>6</v>
      </c>
      <c r="Q109" s="823">
        <f>P109/P124*100</f>
        <v>1.5635179153094501E-2</v>
      </c>
      <c r="R109" s="761">
        <f>P109+N109</f>
        <v>12</v>
      </c>
      <c r="S109" s="823">
        <f>R109/R124*100</f>
        <v>8.4638171815488803E-3</v>
      </c>
    </row>
    <row r="110" spans="12:19" ht="16.5">
      <c r="L110" s="819">
        <v>3</v>
      </c>
      <c r="M110" s="1193" t="s">
        <v>84</v>
      </c>
      <c r="N110" s="820">
        <v>11</v>
      </c>
      <c r="O110" s="821">
        <f>N110/N124*100</f>
        <v>1.06377834727528E-2</v>
      </c>
      <c r="P110" s="820">
        <v>12</v>
      </c>
      <c r="Q110" s="821">
        <f>P110/P124*100</f>
        <v>3.1270358306188899E-2</v>
      </c>
      <c r="R110" s="820">
        <f t="shared" ref="R110:R123" si="7">P110+N110</f>
        <v>23</v>
      </c>
      <c r="S110" s="821">
        <f>R110/R124*100</f>
        <v>1.62223162646353E-2</v>
      </c>
    </row>
    <row r="111" spans="12:19" ht="16.5">
      <c r="L111" s="822">
        <v>4</v>
      </c>
      <c r="M111" s="814" t="s">
        <v>85</v>
      </c>
      <c r="N111" s="761">
        <v>118</v>
      </c>
      <c r="O111" s="823">
        <f>N111/N124*100</f>
        <v>0.114114404525893</v>
      </c>
      <c r="P111" s="761">
        <v>128</v>
      </c>
      <c r="Q111" s="823">
        <f>P111/P124*100</f>
        <v>0.33355048859934799</v>
      </c>
      <c r="R111" s="761">
        <f t="shared" si="7"/>
        <v>246</v>
      </c>
      <c r="S111" s="823">
        <f>R111/R124*100</f>
        <v>0.17350825222175201</v>
      </c>
    </row>
    <row r="112" spans="12:19" ht="16.5">
      <c r="L112" s="819">
        <v>5</v>
      </c>
      <c r="M112" s="813" t="s">
        <v>86</v>
      </c>
      <c r="N112" s="820">
        <v>1175</v>
      </c>
      <c r="O112" s="821">
        <f>N112/N124*100</f>
        <v>1.1363086891349501</v>
      </c>
      <c r="P112" s="820">
        <v>514</v>
      </c>
      <c r="Q112" s="821">
        <f>P112/P124*100</f>
        <v>1.33941368078176</v>
      </c>
      <c r="R112" s="820">
        <f t="shared" si="7"/>
        <v>1689</v>
      </c>
      <c r="S112" s="821">
        <f>R112/R124*100</f>
        <v>1.191282268303</v>
      </c>
    </row>
    <row r="113" spans="12:19" ht="16.5">
      <c r="L113" s="822">
        <v>6</v>
      </c>
      <c r="M113" s="814" t="s">
        <v>87</v>
      </c>
      <c r="N113" s="761">
        <v>6058</v>
      </c>
      <c r="O113" s="823">
        <f>N113/N124*100</f>
        <v>5.8585174798123898</v>
      </c>
      <c r="P113" s="761">
        <v>862</v>
      </c>
      <c r="Q113" s="823">
        <f>P113/P124*100</f>
        <v>2.24625407166124</v>
      </c>
      <c r="R113" s="761">
        <f t="shared" si="7"/>
        <v>6920</v>
      </c>
      <c r="S113" s="823">
        <f>R113/R124*100</f>
        <v>4.8808012413598503</v>
      </c>
    </row>
    <row r="114" spans="12:19" ht="16.5">
      <c r="L114" s="819">
        <v>7</v>
      </c>
      <c r="M114" s="813" t="s">
        <v>88</v>
      </c>
      <c r="N114" s="820">
        <v>9902</v>
      </c>
      <c r="O114" s="821">
        <f>N114/N124*100</f>
        <v>9.5759392679270796</v>
      </c>
      <c r="P114" s="820">
        <v>1095</v>
      </c>
      <c r="Q114" s="821">
        <f>P114/P124*100</f>
        <v>2.8534201954397398</v>
      </c>
      <c r="R114" s="820">
        <f t="shared" si="7"/>
        <v>10997</v>
      </c>
      <c r="S114" s="821">
        <f>R114/R124*100</f>
        <v>7.7563831287910796</v>
      </c>
    </row>
    <row r="115" spans="12:19" ht="16.5">
      <c r="L115" s="822">
        <v>8</v>
      </c>
      <c r="M115" s="814" t="s">
        <v>89</v>
      </c>
      <c r="N115" s="761">
        <v>11876</v>
      </c>
      <c r="O115" s="823">
        <f>N115/N124*100</f>
        <v>11.4849378656738</v>
      </c>
      <c r="P115" s="761">
        <v>1610</v>
      </c>
      <c r="Q115" s="823">
        <f>P115/P124*100</f>
        <v>4.19543973941368</v>
      </c>
      <c r="R115" s="761">
        <f t="shared" si="7"/>
        <v>13486</v>
      </c>
      <c r="S115" s="823">
        <f>R115/R124*100</f>
        <v>9.5119198758640096</v>
      </c>
    </row>
    <row r="116" spans="12:19" ht="16.5">
      <c r="L116" s="819">
        <v>9</v>
      </c>
      <c r="M116" s="813" t="s">
        <v>90</v>
      </c>
      <c r="N116" s="820">
        <v>12973</v>
      </c>
      <c r="O116" s="821">
        <f>N116/N124*100</f>
        <v>12.5458149992747</v>
      </c>
      <c r="P116" s="820">
        <v>2059</v>
      </c>
      <c r="Q116" s="821">
        <f>P116/P124*100</f>
        <v>5.3654723127035799</v>
      </c>
      <c r="R116" s="820">
        <f t="shared" si="7"/>
        <v>15032</v>
      </c>
      <c r="S116" s="821">
        <f>R116/R124*100</f>
        <v>10.602341656086899</v>
      </c>
    </row>
    <row r="117" spans="12:19" ht="16.5">
      <c r="L117" s="822">
        <v>10</v>
      </c>
      <c r="M117" s="814" t="s">
        <v>91</v>
      </c>
      <c r="N117" s="761">
        <v>12772</v>
      </c>
      <c r="O117" s="823">
        <f>N117/N124*100</f>
        <v>12.3514336830908</v>
      </c>
      <c r="P117" s="761">
        <v>2686</v>
      </c>
      <c r="Q117" s="823">
        <f>P117/P124*100</f>
        <v>6.9993485342019603</v>
      </c>
      <c r="R117" s="761">
        <f t="shared" si="7"/>
        <v>15458</v>
      </c>
      <c r="S117" s="823">
        <f>R117/R124*100</f>
        <v>10.9028071660319</v>
      </c>
    </row>
    <row r="118" spans="12:19" ht="16.5">
      <c r="L118" s="819">
        <v>11</v>
      </c>
      <c r="M118" s="813" t="s">
        <v>92</v>
      </c>
      <c r="N118" s="820">
        <v>11626</v>
      </c>
      <c r="O118" s="821">
        <f>N118/N124*100</f>
        <v>11.243170059474901</v>
      </c>
      <c r="P118" s="820">
        <v>3280</v>
      </c>
      <c r="Q118" s="821">
        <f>P118/P124*100</f>
        <v>8.54723127035831</v>
      </c>
      <c r="R118" s="820">
        <f t="shared" si="7"/>
        <v>14906</v>
      </c>
      <c r="S118" s="821">
        <f>R118/R124*100</f>
        <v>10.513471575680599</v>
      </c>
    </row>
    <row r="119" spans="12:19" ht="16.5">
      <c r="L119" s="822">
        <v>12</v>
      </c>
      <c r="M119" s="814" t="s">
        <v>93</v>
      </c>
      <c r="N119" s="761">
        <v>10431</v>
      </c>
      <c r="O119" s="823">
        <f>N119/N124*100</f>
        <v>10.087519945844001</v>
      </c>
      <c r="P119" s="761">
        <v>3828</v>
      </c>
      <c r="Q119" s="823">
        <f>P119/P124*100</f>
        <v>9.9752442996742694</v>
      </c>
      <c r="R119" s="761">
        <f t="shared" si="7"/>
        <v>14259</v>
      </c>
      <c r="S119" s="823">
        <f>R119/R124*100</f>
        <v>10.057130765975501</v>
      </c>
    </row>
    <row r="120" spans="12:19" ht="16.5">
      <c r="L120" s="819">
        <v>13</v>
      </c>
      <c r="M120" s="813" t="s">
        <v>94</v>
      </c>
      <c r="N120" s="820">
        <v>8521</v>
      </c>
      <c r="O120" s="821">
        <f>N120/N124*100</f>
        <v>8.2404139064842106</v>
      </c>
      <c r="P120" s="820">
        <v>4488</v>
      </c>
      <c r="Q120" s="821">
        <f>P120/P124*100</f>
        <v>11.6951140065147</v>
      </c>
      <c r="R120" s="820">
        <f t="shared" si="7"/>
        <v>13009</v>
      </c>
      <c r="S120" s="821">
        <f>R120/R124*100</f>
        <v>9.1754831428974502</v>
      </c>
    </row>
    <row r="121" spans="12:19" ht="16.5">
      <c r="L121" s="822">
        <v>14</v>
      </c>
      <c r="M121" s="814" t="s">
        <v>95</v>
      </c>
      <c r="N121" s="761">
        <v>7247</v>
      </c>
      <c r="O121" s="823">
        <f>N121/N124*100</f>
        <v>7.0083651660944799</v>
      </c>
      <c r="P121" s="761">
        <v>5255</v>
      </c>
      <c r="Q121" s="823">
        <f>P121/P124*100</f>
        <v>13.6938110749186</v>
      </c>
      <c r="R121" s="761">
        <f t="shared" si="7"/>
        <v>12502</v>
      </c>
      <c r="S121" s="823">
        <f>R121/R124*100</f>
        <v>8.8178868669770107</v>
      </c>
    </row>
    <row r="122" spans="12:19" ht="16.5">
      <c r="L122" s="819">
        <v>15</v>
      </c>
      <c r="M122" s="813" t="s">
        <v>96</v>
      </c>
      <c r="N122" s="820">
        <v>5216</v>
      </c>
      <c r="O122" s="821">
        <f>N122/N124*100</f>
        <v>5.0442435085344002</v>
      </c>
      <c r="P122" s="820">
        <v>4703</v>
      </c>
      <c r="Q122" s="821">
        <f>P122/P124*100</f>
        <v>12.255374592833901</v>
      </c>
      <c r="R122" s="820">
        <f t="shared" si="7"/>
        <v>9919</v>
      </c>
      <c r="S122" s="821">
        <f>R122/R124*100</f>
        <v>6.9960502186486098</v>
      </c>
    </row>
    <row r="123" spans="12:19" ht="16.5">
      <c r="L123" s="822">
        <v>16</v>
      </c>
      <c r="M123" s="814" t="s">
        <v>97</v>
      </c>
      <c r="N123" s="761">
        <v>5468</v>
      </c>
      <c r="O123" s="823">
        <f>N123/N124*100</f>
        <v>5.2879454571829196</v>
      </c>
      <c r="P123" s="761">
        <v>7841</v>
      </c>
      <c r="Q123" s="823">
        <f>P123/P124*100</f>
        <v>20.432573289902301</v>
      </c>
      <c r="R123" s="761">
        <f t="shared" si="7"/>
        <v>13309</v>
      </c>
      <c r="S123" s="823">
        <f>R123/R124*100</f>
        <v>9.3870785724361703</v>
      </c>
    </row>
    <row r="124" spans="12:19">
      <c r="L124" s="824"/>
      <c r="M124" s="825" t="s">
        <v>40</v>
      </c>
      <c r="N124" s="826">
        <f>SUM(N108:N123)</f>
        <v>103405</v>
      </c>
      <c r="O124" s="827">
        <f>N124/N124*100</f>
        <v>100</v>
      </c>
      <c r="P124" s="826">
        <f>SUM(P108:P123)</f>
        <v>38375</v>
      </c>
      <c r="Q124" s="827">
        <f>P124/P124*100</f>
        <v>100</v>
      </c>
      <c r="R124" s="826">
        <f>SUM(R108:R123)</f>
        <v>141780</v>
      </c>
      <c r="S124" s="827">
        <f>R124/R124*100</f>
        <v>100</v>
      </c>
    </row>
    <row r="126" spans="12:19">
      <c r="L126" t="s">
        <v>214</v>
      </c>
    </row>
    <row r="127" spans="12:19">
      <c r="L127" s="1396" t="s">
        <v>0</v>
      </c>
      <c r="M127" s="1398" t="s">
        <v>80</v>
      </c>
      <c r="N127" s="1393" t="s">
        <v>310</v>
      </c>
      <c r="O127" s="1393"/>
      <c r="P127" s="1393" t="s">
        <v>311</v>
      </c>
      <c r="Q127" s="1393"/>
      <c r="R127" s="1393" t="s">
        <v>40</v>
      </c>
      <c r="S127" s="1393"/>
    </row>
    <row r="128" spans="12:19">
      <c r="L128" s="1397"/>
      <c r="M128" s="1398"/>
      <c r="N128" s="817" t="s">
        <v>81</v>
      </c>
      <c r="O128" s="817" t="s">
        <v>39</v>
      </c>
      <c r="P128" s="817" t="s">
        <v>81</v>
      </c>
      <c r="Q128" s="817" t="s">
        <v>39</v>
      </c>
      <c r="R128" s="817" t="s">
        <v>81</v>
      </c>
      <c r="S128" s="817" t="s">
        <v>39</v>
      </c>
    </row>
    <row r="129" spans="12:19" ht="16.5">
      <c r="L129" s="819">
        <v>1</v>
      </c>
      <c r="M129" s="813" t="s">
        <v>82</v>
      </c>
      <c r="N129" s="820">
        <v>5</v>
      </c>
      <c r="O129" s="821">
        <f>N129/N145*100</f>
        <v>4.0390984732207799E-3</v>
      </c>
      <c r="P129" s="820">
        <v>1</v>
      </c>
      <c r="Q129" s="821">
        <f>P129/P145*100</f>
        <v>2.45290423861852E-3</v>
      </c>
      <c r="R129" s="820">
        <f>P129+N129</f>
        <v>6</v>
      </c>
      <c r="S129" s="821">
        <f>R129/R145*100</f>
        <v>3.64613084748235E-3</v>
      </c>
    </row>
    <row r="130" spans="12:19" ht="16.5">
      <c r="L130" s="822">
        <v>2</v>
      </c>
      <c r="M130" s="1191" t="s">
        <v>83</v>
      </c>
      <c r="N130" s="761">
        <v>8</v>
      </c>
      <c r="O130" s="823">
        <f>N130/N145*100</f>
        <v>6.4625575571532401E-3</v>
      </c>
      <c r="P130" s="761">
        <v>7</v>
      </c>
      <c r="Q130" s="823">
        <f>P130/P145*100</f>
        <v>1.71703296703297E-2</v>
      </c>
      <c r="R130" s="761">
        <f>P130+N130</f>
        <v>15</v>
      </c>
      <c r="S130" s="823">
        <f>R130/R145*100</f>
        <v>9.1153271187058692E-3</v>
      </c>
    </row>
    <row r="131" spans="12:19" ht="16.5">
      <c r="L131" s="819">
        <v>3</v>
      </c>
      <c r="M131" s="1193" t="s">
        <v>84</v>
      </c>
      <c r="N131" s="820">
        <v>5</v>
      </c>
      <c r="O131" s="821">
        <f>N131/N145*100</f>
        <v>4.0390984732207799E-3</v>
      </c>
      <c r="P131" s="820">
        <v>4</v>
      </c>
      <c r="Q131" s="821">
        <f>P131/P145*100</f>
        <v>9.8116169544740992E-3</v>
      </c>
      <c r="R131" s="820">
        <f t="shared" ref="R131:R144" si="8">P131+N131</f>
        <v>9</v>
      </c>
      <c r="S131" s="821">
        <f>R131/R145*100</f>
        <v>5.4691962712235202E-3</v>
      </c>
    </row>
    <row r="132" spans="12:19" ht="16.5">
      <c r="L132" s="822">
        <v>4</v>
      </c>
      <c r="M132" s="814" t="s">
        <v>85</v>
      </c>
      <c r="N132" s="761">
        <v>75</v>
      </c>
      <c r="O132" s="823">
        <f>N132/N145*100</f>
        <v>6.0586477098311699E-2</v>
      </c>
      <c r="P132" s="761">
        <v>80</v>
      </c>
      <c r="Q132" s="823">
        <f>P132/P145*100</f>
        <v>0.19623233908948201</v>
      </c>
      <c r="R132" s="761">
        <f t="shared" si="8"/>
        <v>155</v>
      </c>
      <c r="S132" s="823">
        <f>R132/R145*100</f>
        <v>9.4191713559960602E-2</v>
      </c>
    </row>
    <row r="133" spans="12:19" ht="16.5">
      <c r="L133" s="819">
        <v>5</v>
      </c>
      <c r="M133" s="813" t="s">
        <v>86</v>
      </c>
      <c r="N133" s="820">
        <v>1235</v>
      </c>
      <c r="O133" s="821">
        <f>N133/N145*100</f>
        <v>0.99765732288553199</v>
      </c>
      <c r="P133" s="820">
        <v>395</v>
      </c>
      <c r="Q133" s="821">
        <f>P133/P145*100</f>
        <v>0.96889717425431698</v>
      </c>
      <c r="R133" s="820">
        <f t="shared" si="8"/>
        <v>1630</v>
      </c>
      <c r="S133" s="821">
        <f>R133/R145*100</f>
        <v>0.99053221356603705</v>
      </c>
    </row>
    <row r="134" spans="12:19" ht="16.5">
      <c r="L134" s="822">
        <v>6</v>
      </c>
      <c r="M134" s="814" t="s">
        <v>87</v>
      </c>
      <c r="N134" s="761">
        <v>6247</v>
      </c>
      <c r="O134" s="823">
        <f>N134/N145*100</f>
        <v>5.04644963244204</v>
      </c>
      <c r="P134" s="761">
        <v>711</v>
      </c>
      <c r="Q134" s="823">
        <f>P134/P145*100</f>
        <v>1.7440149136577701</v>
      </c>
      <c r="R134" s="761">
        <f t="shared" si="8"/>
        <v>6958</v>
      </c>
      <c r="S134" s="823">
        <f>R134/R145*100</f>
        <v>4.2282964061303598</v>
      </c>
    </row>
    <row r="135" spans="12:19" ht="16.5">
      <c r="L135" s="819">
        <v>7</v>
      </c>
      <c r="M135" s="813" t="s">
        <v>88</v>
      </c>
      <c r="N135" s="820">
        <v>11032</v>
      </c>
      <c r="O135" s="821">
        <f>N135/N145*100</f>
        <v>8.9118668713143201</v>
      </c>
      <c r="P135" s="820">
        <v>1054</v>
      </c>
      <c r="Q135" s="821">
        <f>P135/P145*100</f>
        <v>2.58536106750392</v>
      </c>
      <c r="R135" s="820">
        <f t="shared" si="8"/>
        <v>12086</v>
      </c>
      <c r="S135" s="821">
        <f>R135/R145*100</f>
        <v>7.3445229037786097</v>
      </c>
    </row>
    <row r="136" spans="12:19" ht="16.5">
      <c r="L136" s="822">
        <v>8</v>
      </c>
      <c r="M136" s="814" t="s">
        <v>89</v>
      </c>
      <c r="N136" s="761">
        <v>13289</v>
      </c>
      <c r="O136" s="823">
        <f>N136/N145*100</f>
        <v>10.7351159221262</v>
      </c>
      <c r="P136" s="761">
        <v>1443</v>
      </c>
      <c r="Q136" s="823">
        <f>P136/P145*100</f>
        <v>3.5395408163265301</v>
      </c>
      <c r="R136" s="761">
        <f t="shared" si="8"/>
        <v>14732</v>
      </c>
      <c r="S136" s="823">
        <f>R136/R145*100</f>
        <v>8.9524666075183195</v>
      </c>
    </row>
    <row r="137" spans="12:19" ht="16.5">
      <c r="L137" s="819">
        <v>9</v>
      </c>
      <c r="M137" s="813" t="s">
        <v>90</v>
      </c>
      <c r="N137" s="820">
        <v>15635</v>
      </c>
      <c r="O137" s="821">
        <f>N137/N145*100</f>
        <v>12.6302609257614</v>
      </c>
      <c r="P137" s="820">
        <v>2019</v>
      </c>
      <c r="Q137" s="821">
        <f>P137/P145*100</f>
        <v>4.9524136577707996</v>
      </c>
      <c r="R137" s="820">
        <f t="shared" si="8"/>
        <v>17654</v>
      </c>
      <c r="S137" s="821">
        <f>R137/R145*100</f>
        <v>10.7281323302422</v>
      </c>
    </row>
    <row r="138" spans="12:19" ht="16.5">
      <c r="L138" s="822">
        <v>10</v>
      </c>
      <c r="M138" s="814" t="s">
        <v>91</v>
      </c>
      <c r="N138" s="761">
        <v>14771</v>
      </c>
      <c r="O138" s="823">
        <f>N138/N145*100</f>
        <v>11.9323047095888</v>
      </c>
      <c r="P138" s="761">
        <v>2742</v>
      </c>
      <c r="Q138" s="823">
        <f>P138/P145*100</f>
        <v>6.7258634222919902</v>
      </c>
      <c r="R138" s="761">
        <f t="shared" si="8"/>
        <v>17513</v>
      </c>
      <c r="S138" s="823">
        <f>R138/R145*100</f>
        <v>10.6424482553264</v>
      </c>
    </row>
    <row r="139" spans="12:19" ht="16.5">
      <c r="L139" s="819">
        <v>11</v>
      </c>
      <c r="M139" s="813" t="s">
        <v>92</v>
      </c>
      <c r="N139" s="820">
        <v>13792</v>
      </c>
      <c r="O139" s="821">
        <f>N139/N145*100</f>
        <v>11.141449228532201</v>
      </c>
      <c r="P139" s="820">
        <v>3140</v>
      </c>
      <c r="Q139" s="821">
        <f>P139/P145*100</f>
        <v>7.7021193092621703</v>
      </c>
      <c r="R139" s="820">
        <f t="shared" si="8"/>
        <v>16932</v>
      </c>
      <c r="S139" s="821">
        <f>R139/R145*100</f>
        <v>10.2893812515952</v>
      </c>
    </row>
    <row r="140" spans="12:19" ht="16.5">
      <c r="L140" s="822">
        <v>12</v>
      </c>
      <c r="M140" s="814" t="s">
        <v>93</v>
      </c>
      <c r="N140" s="761">
        <v>12607</v>
      </c>
      <c r="O140" s="823">
        <f>N140/N145*100</f>
        <v>10.184182890378899</v>
      </c>
      <c r="P140" s="761">
        <v>3996</v>
      </c>
      <c r="Q140" s="823">
        <f>P140/P145*100</f>
        <v>9.8018053375196192</v>
      </c>
      <c r="R140" s="761">
        <f t="shared" si="8"/>
        <v>16603</v>
      </c>
      <c r="S140" s="823">
        <f>R140/R145*100</f>
        <v>10.0894517434582</v>
      </c>
    </row>
    <row r="141" spans="12:19" ht="16.5">
      <c r="L141" s="819">
        <v>13</v>
      </c>
      <c r="M141" s="813" t="s">
        <v>94</v>
      </c>
      <c r="N141" s="820">
        <v>10964</v>
      </c>
      <c r="O141" s="821">
        <f>N141/N145*100</f>
        <v>8.8569351320785206</v>
      </c>
      <c r="P141" s="820">
        <v>4792</v>
      </c>
      <c r="Q141" s="821">
        <f>P141/P145*100</f>
        <v>11.754317111460001</v>
      </c>
      <c r="R141" s="820">
        <f t="shared" si="8"/>
        <v>15756</v>
      </c>
      <c r="S141" s="821">
        <f>R141/R145*100</f>
        <v>9.5747396054886398</v>
      </c>
    </row>
    <row r="142" spans="12:19" ht="16.5">
      <c r="L142" s="822">
        <v>14</v>
      </c>
      <c r="M142" s="814" t="s">
        <v>95</v>
      </c>
      <c r="N142" s="761">
        <v>9545</v>
      </c>
      <c r="O142" s="823">
        <f>N142/N145*100</f>
        <v>7.71063898537846</v>
      </c>
      <c r="P142" s="761">
        <v>5547</v>
      </c>
      <c r="Q142" s="823">
        <f>P142/P145*100</f>
        <v>13.606259811617001</v>
      </c>
      <c r="R142" s="761">
        <f t="shared" si="8"/>
        <v>15092</v>
      </c>
      <c r="S142" s="823">
        <f>R142/R145*100</f>
        <v>9.1712344583672607</v>
      </c>
    </row>
    <row r="143" spans="12:19" ht="16.5">
      <c r="L143" s="819">
        <v>15</v>
      </c>
      <c r="M143" s="813" t="s">
        <v>96</v>
      </c>
      <c r="N143" s="820">
        <v>7061</v>
      </c>
      <c r="O143" s="821">
        <f>N143/N145*100</f>
        <v>5.7040148638823798</v>
      </c>
      <c r="P143" s="820">
        <v>5319</v>
      </c>
      <c r="Q143" s="821">
        <f>P143/P145*100</f>
        <v>13.046997645211899</v>
      </c>
      <c r="R143" s="820">
        <f t="shared" si="8"/>
        <v>12380</v>
      </c>
      <c r="S143" s="821">
        <f>R143/R145*100</f>
        <v>7.5231833153052401</v>
      </c>
    </row>
    <row r="144" spans="12:19" ht="16.5">
      <c r="L144" s="822">
        <v>16</v>
      </c>
      <c r="M144" s="814" t="s">
        <v>97</v>
      </c>
      <c r="N144" s="761">
        <v>7519</v>
      </c>
      <c r="O144" s="823">
        <f>N144/N145*100</f>
        <v>6.0739962840294002</v>
      </c>
      <c r="P144" s="761">
        <v>9518</v>
      </c>
      <c r="Q144" s="823">
        <f>P144/P145*100</f>
        <v>23.3467425431711</v>
      </c>
      <c r="R144" s="761">
        <f t="shared" si="8"/>
        <v>17037</v>
      </c>
      <c r="S144" s="823">
        <f>R144/R145*100</f>
        <v>10.3531885414261</v>
      </c>
    </row>
    <row r="145" spans="12:19">
      <c r="L145" s="824"/>
      <c r="M145" s="825" t="s">
        <v>40</v>
      </c>
      <c r="N145" s="826">
        <f>SUM(N129:N144)</f>
        <v>123790</v>
      </c>
      <c r="O145" s="827">
        <f>N145/N145*100</f>
        <v>100</v>
      </c>
      <c r="P145" s="826">
        <f>SUM(P129:P144)</f>
        <v>40768</v>
      </c>
      <c r="Q145" s="827">
        <f>P145/P145*100</f>
        <v>100</v>
      </c>
      <c r="R145" s="826">
        <f>SUM(R129:R144)</f>
        <v>164558</v>
      </c>
      <c r="S145" s="827">
        <f>R145/R145*100</f>
        <v>100</v>
      </c>
    </row>
    <row r="147" spans="12:19">
      <c r="L147" t="s">
        <v>345</v>
      </c>
    </row>
    <row r="149" spans="12:19">
      <c r="L149" s="1396" t="s">
        <v>0</v>
      </c>
      <c r="M149" s="1398" t="s">
        <v>80</v>
      </c>
      <c r="N149" s="1393" t="s">
        <v>310</v>
      </c>
      <c r="O149" s="1393"/>
      <c r="P149" s="1393" t="s">
        <v>311</v>
      </c>
      <c r="Q149" s="1393"/>
      <c r="R149" s="1393" t="s">
        <v>40</v>
      </c>
      <c r="S149" s="1393"/>
    </row>
    <row r="150" spans="12:19">
      <c r="L150" s="1397"/>
      <c r="M150" s="1398"/>
      <c r="N150" s="817" t="s">
        <v>81</v>
      </c>
      <c r="O150" s="817" t="s">
        <v>39</v>
      </c>
      <c r="P150" s="817" t="s">
        <v>81</v>
      </c>
      <c r="Q150" s="817" t="s">
        <v>39</v>
      </c>
      <c r="R150" s="817" t="s">
        <v>81</v>
      </c>
      <c r="S150" s="817" t="s">
        <v>39</v>
      </c>
    </row>
    <row r="151" spans="12:19" ht="16.5">
      <c r="L151" s="819">
        <v>1</v>
      </c>
      <c r="M151" s="813" t="s">
        <v>82</v>
      </c>
      <c r="N151" s="820">
        <v>1</v>
      </c>
      <c r="O151" s="821">
        <f>N151/N167*100</f>
        <v>9.9978004838935397E-4</v>
      </c>
      <c r="P151" s="820">
        <v>0</v>
      </c>
      <c r="Q151" s="821">
        <f>P151/P167*100</f>
        <v>0</v>
      </c>
      <c r="R151" s="820">
        <f>P151+N151</f>
        <v>1</v>
      </c>
      <c r="S151" s="821">
        <f>R151/R167*100</f>
        <v>7.4426358839246496E-4</v>
      </c>
    </row>
    <row r="152" spans="12:19" ht="16.5">
      <c r="L152" s="822">
        <v>2</v>
      </c>
      <c r="M152" s="1191" t="s">
        <v>83</v>
      </c>
      <c r="N152" s="761">
        <v>2</v>
      </c>
      <c r="O152" s="823">
        <f>N152/N167*100</f>
        <v>1.9995600967787101E-3</v>
      </c>
      <c r="P152" s="761">
        <v>1</v>
      </c>
      <c r="Q152" s="823">
        <f>P152/P167*100</f>
        <v>2.91214071463933E-3</v>
      </c>
      <c r="R152" s="761">
        <f>P152+N152</f>
        <v>3</v>
      </c>
      <c r="S152" s="823">
        <f>R152/R167*100</f>
        <v>2.2327907651773999E-3</v>
      </c>
    </row>
    <row r="153" spans="12:19" ht="16.5">
      <c r="L153" s="819">
        <v>3</v>
      </c>
      <c r="M153" s="1193" t="s">
        <v>84</v>
      </c>
      <c r="N153" s="820">
        <v>3</v>
      </c>
      <c r="O153" s="821">
        <f>N153/N167*100</f>
        <v>2.9993401451680599E-3</v>
      </c>
      <c r="P153" s="820">
        <v>3</v>
      </c>
      <c r="Q153" s="821">
        <f>P153/P167*100</f>
        <v>8.7364221439179893E-3</v>
      </c>
      <c r="R153" s="820">
        <f t="shared" ref="R153:R166" si="9">P153+N153</f>
        <v>6</v>
      </c>
      <c r="S153" s="821">
        <f>R153/R167*100</f>
        <v>4.4655815303547902E-3</v>
      </c>
    </row>
    <row r="154" spans="12:19" ht="16.5">
      <c r="L154" s="822">
        <v>4</v>
      </c>
      <c r="M154" s="814" t="s">
        <v>85</v>
      </c>
      <c r="N154" s="761">
        <v>61</v>
      </c>
      <c r="O154" s="823">
        <f>N154/N167*100</f>
        <v>6.0986582951750599E-2</v>
      </c>
      <c r="P154" s="761">
        <v>86</v>
      </c>
      <c r="Q154" s="823">
        <f>P154/P167*100</f>
        <v>0.25044410145898199</v>
      </c>
      <c r="R154" s="761">
        <f t="shared" si="9"/>
        <v>147</v>
      </c>
      <c r="S154" s="823">
        <f>R154/R167*100</f>
        <v>0.109406747493692</v>
      </c>
    </row>
    <row r="155" spans="12:19" ht="16.5">
      <c r="L155" s="819">
        <v>5</v>
      </c>
      <c r="M155" s="813" t="s">
        <v>86</v>
      </c>
      <c r="N155" s="820">
        <v>1595</v>
      </c>
      <c r="O155" s="821">
        <f>N155/N167*100</f>
        <v>1.5946491771810201</v>
      </c>
      <c r="P155" s="820">
        <v>527</v>
      </c>
      <c r="Q155" s="821">
        <f>P155/P167*100</f>
        <v>1.53469815661493</v>
      </c>
      <c r="R155" s="820">
        <f t="shared" si="9"/>
        <v>2122</v>
      </c>
      <c r="S155" s="821">
        <f>R155/R167*100</f>
        <v>1.5793273345688099</v>
      </c>
    </row>
    <row r="156" spans="12:19" ht="16.5">
      <c r="L156" s="822">
        <v>6</v>
      </c>
      <c r="M156" s="814" t="s">
        <v>87</v>
      </c>
      <c r="N156" s="761">
        <v>6547</v>
      </c>
      <c r="O156" s="823">
        <f>N156/N167*100</f>
        <v>6.5455599768050998</v>
      </c>
      <c r="P156" s="761">
        <v>847</v>
      </c>
      <c r="Q156" s="823">
        <f>P156/P167*100</f>
        <v>2.4665831852995099</v>
      </c>
      <c r="R156" s="761">
        <f t="shared" si="9"/>
        <v>7394</v>
      </c>
      <c r="S156" s="823">
        <f>R156/R167*100</f>
        <v>5.5030849725738902</v>
      </c>
    </row>
    <row r="157" spans="12:19" ht="16.5">
      <c r="L157" s="819">
        <v>7</v>
      </c>
      <c r="M157" s="813" t="s">
        <v>88</v>
      </c>
      <c r="N157" s="820">
        <v>9100</v>
      </c>
      <c r="O157" s="821">
        <f>N157/N167*100</f>
        <v>9.0979984403431207</v>
      </c>
      <c r="P157" s="820">
        <v>1065</v>
      </c>
      <c r="Q157" s="821">
        <f>P157/P167*100</f>
        <v>3.1014298610908901</v>
      </c>
      <c r="R157" s="820">
        <f t="shared" si="9"/>
        <v>10165</v>
      </c>
      <c r="S157" s="821">
        <f>R157/R167*100</f>
        <v>7.5654393760094099</v>
      </c>
    </row>
    <row r="158" spans="12:19" ht="16.5">
      <c r="L158" s="822">
        <v>8</v>
      </c>
      <c r="M158" s="814" t="s">
        <v>89</v>
      </c>
      <c r="N158" s="761">
        <v>10319</v>
      </c>
      <c r="O158" s="823">
        <f>N158/N167*100</f>
        <v>10.3167303193297</v>
      </c>
      <c r="P158" s="761">
        <v>1387</v>
      </c>
      <c r="Q158" s="823">
        <f>P158/P167*100</f>
        <v>4.0391391712047504</v>
      </c>
      <c r="R158" s="761">
        <f t="shared" si="9"/>
        <v>11706</v>
      </c>
      <c r="S158" s="823">
        <f>R158/R167*100</f>
        <v>8.7123495657221994</v>
      </c>
    </row>
    <row r="159" spans="12:19" ht="16.5">
      <c r="L159" s="819">
        <v>9</v>
      </c>
      <c r="M159" s="813" t="s">
        <v>90</v>
      </c>
      <c r="N159" s="820">
        <v>12649</v>
      </c>
      <c r="O159" s="821">
        <f>N159/N167*100</f>
        <v>12.6462178320769</v>
      </c>
      <c r="P159" s="820">
        <v>1958</v>
      </c>
      <c r="Q159" s="821">
        <f>P159/P167*100</f>
        <v>5.7019715192638101</v>
      </c>
      <c r="R159" s="820">
        <f t="shared" si="9"/>
        <v>14607</v>
      </c>
      <c r="S159" s="821">
        <f>R159/R167*100</f>
        <v>10.871458235648699</v>
      </c>
    </row>
    <row r="160" spans="12:19" ht="16.5">
      <c r="L160" s="822">
        <v>10</v>
      </c>
      <c r="M160" s="814" t="s">
        <v>91</v>
      </c>
      <c r="N160" s="761">
        <v>13626</v>
      </c>
      <c r="O160" s="823">
        <f>N160/N167*100</f>
        <v>13.623002939353301</v>
      </c>
      <c r="P160" s="761">
        <v>2705</v>
      </c>
      <c r="Q160" s="823">
        <f>P160/P167*100</f>
        <v>7.87734063309939</v>
      </c>
      <c r="R160" s="761">
        <f t="shared" si="9"/>
        <v>16331</v>
      </c>
      <c r="S160" s="823">
        <f>R160/R167*100</f>
        <v>12.154568662037301</v>
      </c>
    </row>
    <row r="161" spans="12:19" ht="16.5">
      <c r="L161" s="819">
        <v>11</v>
      </c>
      <c r="M161" s="813" t="s">
        <v>92</v>
      </c>
      <c r="N161" s="820">
        <v>11979</v>
      </c>
      <c r="O161" s="821">
        <f>N161/N167*100</f>
        <v>11.976365199656099</v>
      </c>
      <c r="P161" s="820">
        <v>3168</v>
      </c>
      <c r="Q161" s="821">
        <f>P161/P167*100</f>
        <v>9.2256617839774009</v>
      </c>
      <c r="R161" s="820">
        <f t="shared" si="9"/>
        <v>15147</v>
      </c>
      <c r="S161" s="821">
        <f>R161/R167*100</f>
        <v>11.2733605733807</v>
      </c>
    </row>
    <row r="162" spans="12:19" ht="16.5">
      <c r="L162" s="822">
        <v>12</v>
      </c>
      <c r="M162" s="814" t="s">
        <v>93</v>
      </c>
      <c r="N162" s="761">
        <v>9759</v>
      </c>
      <c r="O162" s="823">
        <f>N162/N167*100</f>
        <v>9.7568534922317092</v>
      </c>
      <c r="P162" s="761">
        <v>3582</v>
      </c>
      <c r="Q162" s="823">
        <f>P162/P167*100</f>
        <v>10.431288039838099</v>
      </c>
      <c r="R162" s="761">
        <f t="shared" si="9"/>
        <v>13341</v>
      </c>
      <c r="S162" s="823">
        <f>R162/R167*100</f>
        <v>9.9292205327438801</v>
      </c>
    </row>
    <row r="163" spans="12:19" ht="16.5">
      <c r="L163" s="819">
        <v>13</v>
      </c>
      <c r="M163" s="813" t="s">
        <v>94</v>
      </c>
      <c r="N163" s="820">
        <v>7704</v>
      </c>
      <c r="O163" s="821">
        <f>N163/N167*100</f>
        <v>7.7023054927915897</v>
      </c>
      <c r="P163" s="820">
        <v>3761</v>
      </c>
      <c r="Q163" s="821">
        <f>P163/P167*100</f>
        <v>10.952561227758499</v>
      </c>
      <c r="R163" s="820">
        <f t="shared" si="9"/>
        <v>11465</v>
      </c>
      <c r="S163" s="821">
        <f>R163/R167*100</f>
        <v>8.5329820409196095</v>
      </c>
    </row>
    <row r="164" spans="12:19" ht="16.5">
      <c r="L164" s="822">
        <v>14</v>
      </c>
      <c r="M164" s="814" t="s">
        <v>95</v>
      </c>
      <c r="N164" s="761">
        <v>6745</v>
      </c>
      <c r="O164" s="823">
        <f>N164/N167*100</f>
        <v>6.7435164263861997</v>
      </c>
      <c r="P164" s="761">
        <v>4368</v>
      </c>
      <c r="Q164" s="823">
        <f>P164/P167*100</f>
        <v>12.7202306415446</v>
      </c>
      <c r="R164" s="761">
        <f t="shared" si="9"/>
        <v>11113</v>
      </c>
      <c r="S164" s="823">
        <f>R164/R167*100</f>
        <v>8.2710012578054606</v>
      </c>
    </row>
    <row r="165" spans="12:19" ht="16.5">
      <c r="L165" s="819">
        <v>15</v>
      </c>
      <c r="M165" s="813" t="s">
        <v>96</v>
      </c>
      <c r="N165" s="820">
        <v>5016</v>
      </c>
      <c r="O165" s="821">
        <f>N165/N167*100</f>
        <v>5.0148967227209997</v>
      </c>
      <c r="P165" s="820">
        <v>4149</v>
      </c>
      <c r="Q165" s="821">
        <f>P165/P167*100</f>
        <v>12.082471825038599</v>
      </c>
      <c r="R165" s="820">
        <f t="shared" si="9"/>
        <v>9165</v>
      </c>
      <c r="S165" s="821">
        <f>R165/R167*100</f>
        <v>6.8211757876169399</v>
      </c>
    </row>
    <row r="166" spans="12:19" ht="16.5">
      <c r="L166" s="822">
        <v>16</v>
      </c>
      <c r="M166" s="814" t="s">
        <v>97</v>
      </c>
      <c r="N166" s="761">
        <v>4916</v>
      </c>
      <c r="O166" s="823">
        <f>N166/N167*100</f>
        <v>4.9149187178820704</v>
      </c>
      <c r="P166" s="761">
        <v>6732</v>
      </c>
      <c r="Q166" s="823">
        <f>P166/P167*100</f>
        <v>19.604531290952</v>
      </c>
      <c r="R166" s="761">
        <f t="shared" si="9"/>
        <v>11648</v>
      </c>
      <c r="S166" s="823">
        <f>R166/R167*100</f>
        <v>8.6691822775954304</v>
      </c>
    </row>
    <row r="167" spans="12:19">
      <c r="L167" s="824"/>
      <c r="M167" s="825" t="s">
        <v>40</v>
      </c>
      <c r="N167" s="826">
        <f>SUM(N151:N166)</f>
        <v>100022</v>
      </c>
      <c r="O167" s="827">
        <f>N167/N167*100</f>
        <v>100</v>
      </c>
      <c r="P167" s="826">
        <f>SUM(P151:P166)</f>
        <v>34339</v>
      </c>
      <c r="Q167" s="827">
        <f>P167/P167*100</f>
        <v>100</v>
      </c>
      <c r="R167" s="826">
        <f>SUM(R151:R166)</f>
        <v>134361</v>
      </c>
      <c r="S167" s="827">
        <f>R167/R167*100</f>
        <v>100</v>
      </c>
    </row>
    <row r="169" spans="12:19">
      <c r="L169" t="s">
        <v>216</v>
      </c>
    </row>
    <row r="171" spans="12:19">
      <c r="L171" s="1396" t="s">
        <v>0</v>
      </c>
      <c r="M171" s="1398" t="s">
        <v>80</v>
      </c>
      <c r="N171" s="1393" t="s">
        <v>310</v>
      </c>
      <c r="O171" s="1393"/>
      <c r="P171" s="1393" t="s">
        <v>311</v>
      </c>
      <c r="Q171" s="1393"/>
      <c r="R171" s="1393" t="s">
        <v>40</v>
      </c>
      <c r="S171" s="1393"/>
    </row>
    <row r="172" spans="12:19">
      <c r="L172" s="1397"/>
      <c r="M172" s="1398"/>
      <c r="N172" s="817" t="s">
        <v>81</v>
      </c>
      <c r="O172" s="817" t="s">
        <v>39</v>
      </c>
      <c r="P172" s="817" t="s">
        <v>81</v>
      </c>
      <c r="Q172" s="817" t="s">
        <v>39</v>
      </c>
      <c r="R172" s="817" t="s">
        <v>81</v>
      </c>
      <c r="S172" s="817" t="s">
        <v>39</v>
      </c>
    </row>
    <row r="173" spans="12:19" ht="16.5">
      <c r="L173" s="819">
        <v>1</v>
      </c>
      <c r="M173" s="813" t="s">
        <v>82</v>
      </c>
      <c r="N173" s="820">
        <v>0</v>
      </c>
      <c r="O173" s="821">
        <f>N173/N189*100</f>
        <v>0</v>
      </c>
      <c r="P173" s="820">
        <v>2</v>
      </c>
      <c r="Q173" s="821">
        <f>P173/P189*100</f>
        <v>9.7618117922686504E-3</v>
      </c>
      <c r="R173" s="820">
        <f>P173+N173</f>
        <v>2</v>
      </c>
      <c r="S173" s="821">
        <f>R173/R189*100</f>
        <v>2.1244051665533698E-3</v>
      </c>
    </row>
    <row r="174" spans="12:19" ht="16.5">
      <c r="L174" s="822">
        <v>2</v>
      </c>
      <c r="M174" s="1191" t="s">
        <v>83</v>
      </c>
      <c r="N174" s="761">
        <v>2</v>
      </c>
      <c r="O174" s="823">
        <f>N174/N189*100</f>
        <v>2.7153252959704601E-3</v>
      </c>
      <c r="P174" s="761">
        <v>2</v>
      </c>
      <c r="Q174" s="823">
        <f>P174/P189*100</f>
        <v>9.7618117922686504E-3</v>
      </c>
      <c r="R174" s="761">
        <f>P174+N174</f>
        <v>4</v>
      </c>
      <c r="S174" s="823">
        <f>R174/R189*100</f>
        <v>4.2488103331067301E-3</v>
      </c>
    </row>
    <row r="175" spans="12:19" ht="16.5">
      <c r="L175" s="819">
        <v>3</v>
      </c>
      <c r="M175" s="1193" t="s">
        <v>84</v>
      </c>
      <c r="N175" s="820">
        <v>3</v>
      </c>
      <c r="O175" s="821">
        <f>N175/N189*100</f>
        <v>4.0729879439556898E-3</v>
      </c>
      <c r="P175" s="820">
        <v>7</v>
      </c>
      <c r="Q175" s="821">
        <f>P175/P189*100</f>
        <v>3.4166341272940298E-2</v>
      </c>
      <c r="R175" s="820">
        <f t="shared" ref="R175:R188" si="10">P175+N175</f>
        <v>10</v>
      </c>
      <c r="S175" s="821">
        <f>R175/R189*100</f>
        <v>1.06220258327668E-2</v>
      </c>
    </row>
    <row r="176" spans="12:19" ht="16.5">
      <c r="L176" s="822">
        <v>4</v>
      </c>
      <c r="M176" s="814" t="s">
        <v>85</v>
      </c>
      <c r="N176" s="761">
        <v>64</v>
      </c>
      <c r="O176" s="823">
        <f>N176/N189*100</f>
        <v>8.68904094710546E-2</v>
      </c>
      <c r="P176" s="761">
        <v>40</v>
      </c>
      <c r="Q176" s="823">
        <f>P176/P189*100</f>
        <v>0.195236235845373</v>
      </c>
      <c r="R176" s="761">
        <f t="shared" si="10"/>
        <v>104</v>
      </c>
      <c r="S176" s="823">
        <f>R176/R189*100</f>
        <v>0.11046906866077499</v>
      </c>
    </row>
    <row r="177" spans="12:19" ht="16.5">
      <c r="L177" s="819">
        <v>5</v>
      </c>
      <c r="M177" s="813" t="s">
        <v>86</v>
      </c>
      <c r="N177" s="820">
        <v>1178</v>
      </c>
      <c r="O177" s="821">
        <f>N177/N189*100</f>
        <v>1.5993265993265999</v>
      </c>
      <c r="P177" s="820">
        <v>249</v>
      </c>
      <c r="Q177" s="821">
        <f>P177/P189*100</f>
        <v>1.2153455681374501</v>
      </c>
      <c r="R177" s="820">
        <f t="shared" si="10"/>
        <v>1427</v>
      </c>
      <c r="S177" s="821">
        <f>R177/R189*100</f>
        <v>1.51576308633583</v>
      </c>
    </row>
    <row r="178" spans="12:19" ht="16.5">
      <c r="L178" s="822">
        <v>6</v>
      </c>
      <c r="M178" s="814" t="s">
        <v>87</v>
      </c>
      <c r="N178" s="761">
        <v>5113</v>
      </c>
      <c r="O178" s="823">
        <f>N178/N189*100</f>
        <v>6.9417291191484702</v>
      </c>
      <c r="P178" s="761">
        <v>459</v>
      </c>
      <c r="Q178" s="823">
        <f>P178/P189*100</f>
        <v>2.2403358063256502</v>
      </c>
      <c r="R178" s="761">
        <f t="shared" si="10"/>
        <v>5572</v>
      </c>
      <c r="S178" s="823">
        <f>R178/R189*100</f>
        <v>5.9185927940176803</v>
      </c>
    </row>
    <row r="179" spans="12:19" ht="16.5">
      <c r="L179" s="819">
        <v>7</v>
      </c>
      <c r="M179" s="813" t="s">
        <v>88</v>
      </c>
      <c r="N179" s="820">
        <v>8130</v>
      </c>
      <c r="O179" s="821">
        <f>N179/N189*100</f>
        <v>11.0377973281199</v>
      </c>
      <c r="P179" s="820">
        <v>549</v>
      </c>
      <c r="Q179" s="821">
        <f>P179/P189*100</f>
        <v>2.6796173369777398</v>
      </c>
      <c r="R179" s="820">
        <f t="shared" si="10"/>
        <v>8679</v>
      </c>
      <c r="S179" s="821">
        <f>R179/R189*100</f>
        <v>9.2188562202583295</v>
      </c>
    </row>
    <row r="180" spans="12:19" ht="16.5">
      <c r="L180" s="822">
        <v>8</v>
      </c>
      <c r="M180" s="814" t="s">
        <v>89</v>
      </c>
      <c r="N180" s="761">
        <v>9715</v>
      </c>
      <c r="O180" s="823">
        <f>N180/N189*100</f>
        <v>13.1896926251765</v>
      </c>
      <c r="P180" s="761">
        <v>842</v>
      </c>
      <c r="Q180" s="823">
        <f>P180/P189*100</f>
        <v>4.1097227645450998</v>
      </c>
      <c r="R180" s="761">
        <f t="shared" si="10"/>
        <v>10557</v>
      </c>
      <c r="S180" s="823">
        <f>R180/R189*100</f>
        <v>11.213672671651899</v>
      </c>
    </row>
    <row r="181" spans="12:19" ht="16.5">
      <c r="L181" s="819">
        <v>9</v>
      </c>
      <c r="M181" s="813" t="s">
        <v>90</v>
      </c>
      <c r="N181" s="820">
        <v>10946</v>
      </c>
      <c r="O181" s="821">
        <f>N181/N189*100</f>
        <v>14.860975344846301</v>
      </c>
      <c r="P181" s="820">
        <v>1187</v>
      </c>
      <c r="Q181" s="821">
        <f>P181/P189*100</f>
        <v>5.7936352987114397</v>
      </c>
      <c r="R181" s="820">
        <f t="shared" si="10"/>
        <v>12133</v>
      </c>
      <c r="S181" s="821">
        <f>R181/R189*100</f>
        <v>12.887703942896</v>
      </c>
    </row>
    <row r="182" spans="12:19" ht="16.5">
      <c r="L182" s="822">
        <v>10</v>
      </c>
      <c r="M182" s="814" t="s">
        <v>91</v>
      </c>
      <c r="N182" s="761">
        <v>9301</v>
      </c>
      <c r="O182" s="823">
        <f>N182/N189*100</f>
        <v>12.627620288910601</v>
      </c>
      <c r="P182" s="761">
        <v>1452</v>
      </c>
      <c r="Q182" s="823">
        <f>P182/P189*100</f>
        <v>7.0870753611870398</v>
      </c>
      <c r="R182" s="761">
        <f t="shared" si="10"/>
        <v>10753</v>
      </c>
      <c r="S182" s="823">
        <f>R182/R189*100</f>
        <v>11.421864377974201</v>
      </c>
    </row>
    <row r="183" spans="12:19" ht="16.5">
      <c r="L183" s="819">
        <v>11</v>
      </c>
      <c r="M183" s="813" t="s">
        <v>92</v>
      </c>
      <c r="N183" s="820">
        <v>7683</v>
      </c>
      <c r="O183" s="821">
        <f>N183/N189*100</f>
        <v>10.4309221244705</v>
      </c>
      <c r="P183" s="820">
        <v>1775</v>
      </c>
      <c r="Q183" s="821">
        <f>P183/P189*100</f>
        <v>8.6636079656384197</v>
      </c>
      <c r="R183" s="820">
        <f t="shared" si="10"/>
        <v>9458</v>
      </c>
      <c r="S183" s="821">
        <f>R183/R189*100</f>
        <v>10.046312032630899</v>
      </c>
    </row>
    <row r="184" spans="12:19" ht="16.5">
      <c r="L184" s="822">
        <v>12</v>
      </c>
      <c r="M184" s="814" t="s">
        <v>93</v>
      </c>
      <c r="N184" s="761">
        <v>6574</v>
      </c>
      <c r="O184" s="823">
        <f>N184/N189*100</f>
        <v>8.9252742478548903</v>
      </c>
      <c r="P184" s="761">
        <v>2274</v>
      </c>
      <c r="Q184" s="823">
        <f>P184/P189*100</f>
        <v>11.0991800078094</v>
      </c>
      <c r="R184" s="761">
        <f t="shared" si="10"/>
        <v>8848</v>
      </c>
      <c r="S184" s="823">
        <f>R184/R189*100</f>
        <v>9.39836845683209</v>
      </c>
    </row>
    <row r="185" spans="12:19" ht="16.5">
      <c r="L185" s="819">
        <v>13</v>
      </c>
      <c r="M185" s="813" t="s">
        <v>94</v>
      </c>
      <c r="N185" s="820">
        <v>5607</v>
      </c>
      <c r="O185" s="821">
        <f>N185/N189*100</f>
        <v>7.6124144672531804</v>
      </c>
      <c r="P185" s="820">
        <v>2882</v>
      </c>
      <c r="Q185" s="821">
        <f>P185/P189*100</f>
        <v>14.066770792659099</v>
      </c>
      <c r="R185" s="820">
        <f t="shared" si="10"/>
        <v>8489</v>
      </c>
      <c r="S185" s="821">
        <f>R185/R189*100</f>
        <v>9.01703772943576</v>
      </c>
    </row>
    <row r="186" spans="12:19" ht="16.5">
      <c r="L186" s="822">
        <v>14</v>
      </c>
      <c r="M186" s="814" t="s">
        <v>95</v>
      </c>
      <c r="N186" s="761">
        <v>4249</v>
      </c>
      <c r="O186" s="823">
        <f>N186/N189*100</f>
        <v>5.76870859128924</v>
      </c>
      <c r="P186" s="761">
        <v>2990</v>
      </c>
      <c r="Q186" s="823">
        <f>P186/P189*100</f>
        <v>14.5939086294416</v>
      </c>
      <c r="R186" s="761">
        <f t="shared" si="10"/>
        <v>7239</v>
      </c>
      <c r="S186" s="823">
        <f>R186/R189*100</f>
        <v>7.6892845003399</v>
      </c>
    </row>
    <row r="187" spans="12:19" ht="16.5">
      <c r="L187" s="819">
        <v>15</v>
      </c>
      <c r="M187" s="813" t="s">
        <v>96</v>
      </c>
      <c r="N187" s="820">
        <v>2761</v>
      </c>
      <c r="O187" s="821">
        <f>N187/N189*100</f>
        <v>3.7485065710872201</v>
      </c>
      <c r="P187" s="820">
        <v>2460</v>
      </c>
      <c r="Q187" s="821">
        <f>P187/P189*100</f>
        <v>12.0070285044904</v>
      </c>
      <c r="R187" s="820">
        <f t="shared" si="10"/>
        <v>5221</v>
      </c>
      <c r="S187" s="821">
        <f>R187/R189*100</f>
        <v>5.5457596872875596</v>
      </c>
    </row>
    <row r="188" spans="12:19" ht="16.5">
      <c r="L188" s="822">
        <v>16</v>
      </c>
      <c r="M188" s="814" t="s">
        <v>97</v>
      </c>
      <c r="N188" s="761">
        <v>2330</v>
      </c>
      <c r="O188" s="823">
        <f>N188/N189*100</f>
        <v>3.1633539698055801</v>
      </c>
      <c r="P188" s="761">
        <v>3318</v>
      </c>
      <c r="Q188" s="823">
        <f>P188/P189*100</f>
        <v>16.194845763373699</v>
      </c>
      <c r="R188" s="761">
        <f t="shared" si="10"/>
        <v>5648</v>
      </c>
      <c r="S188" s="823">
        <f>R188/R189*100</f>
        <v>5.9993201903467002</v>
      </c>
    </row>
    <row r="189" spans="12:19">
      <c r="L189" s="824"/>
      <c r="M189" s="825" t="s">
        <v>40</v>
      </c>
      <c r="N189" s="826">
        <f>SUM(N173:N188)</f>
        <v>73656</v>
      </c>
      <c r="O189" s="827">
        <f>N189/N189*100</f>
        <v>100</v>
      </c>
      <c r="P189" s="826">
        <f>SUM(P173:P188)</f>
        <v>20488</v>
      </c>
      <c r="Q189" s="827">
        <f>P189/P189*100</f>
        <v>100</v>
      </c>
      <c r="R189" s="826">
        <f>SUM(R173:R188)</f>
        <v>94144</v>
      </c>
      <c r="S189" s="827">
        <f>R189/R189*100</f>
        <v>100</v>
      </c>
    </row>
    <row r="191" spans="12:19">
      <c r="L191" t="s">
        <v>346</v>
      </c>
    </row>
    <row r="192" spans="12:19" ht="15" customHeight="1">
      <c r="L192" s="1396" t="s">
        <v>0</v>
      </c>
      <c r="M192" s="1398" t="s">
        <v>80</v>
      </c>
      <c r="N192" s="1393" t="s">
        <v>310</v>
      </c>
      <c r="O192" s="1393"/>
      <c r="P192" s="1393" t="s">
        <v>311</v>
      </c>
      <c r="Q192" s="1393"/>
      <c r="R192" s="1393" t="s">
        <v>40</v>
      </c>
      <c r="S192" s="1393"/>
    </row>
    <row r="193" spans="12:19">
      <c r="L193" s="1397"/>
      <c r="M193" s="1398"/>
      <c r="N193" s="817" t="s">
        <v>81</v>
      </c>
      <c r="O193" s="817" t="s">
        <v>39</v>
      </c>
      <c r="P193" s="817" t="s">
        <v>81</v>
      </c>
      <c r="Q193" s="817" t="s">
        <v>39</v>
      </c>
      <c r="R193" s="817" t="s">
        <v>81</v>
      </c>
      <c r="S193" s="817" t="s">
        <v>39</v>
      </c>
    </row>
    <row r="194" spans="12:19" ht="16.5">
      <c r="L194" s="819">
        <v>1</v>
      </c>
      <c r="M194" s="813" t="s">
        <v>82</v>
      </c>
      <c r="N194" s="820">
        <v>0</v>
      </c>
      <c r="O194" s="821">
        <f>N194/N210*100</f>
        <v>0</v>
      </c>
      <c r="P194" s="820">
        <v>1</v>
      </c>
      <c r="Q194" s="821">
        <f>P194/P210*100</f>
        <v>2.24014336917563E-2</v>
      </c>
      <c r="R194" s="820">
        <f>P194+N194</f>
        <v>1</v>
      </c>
      <c r="S194" s="821">
        <f>R194/R210*100</f>
        <v>3.6050326255452599E-3</v>
      </c>
    </row>
    <row r="195" spans="12:19" ht="16.5">
      <c r="L195" s="822">
        <v>2</v>
      </c>
      <c r="M195" s="1191" t="s">
        <v>83</v>
      </c>
      <c r="N195" s="761">
        <v>3</v>
      </c>
      <c r="O195" s="823">
        <f>N195/N210*100</f>
        <v>1.2889366272824899E-2</v>
      </c>
      <c r="P195" s="761">
        <v>0</v>
      </c>
      <c r="Q195" s="823">
        <f>P195/P210*100</f>
        <v>0</v>
      </c>
      <c r="R195" s="761">
        <f>P195+N195</f>
        <v>3</v>
      </c>
      <c r="S195" s="823">
        <f>R195/R210*100</f>
        <v>1.08150978766358E-2</v>
      </c>
    </row>
    <row r="196" spans="12:19" ht="16.5">
      <c r="L196" s="819">
        <v>3</v>
      </c>
      <c r="M196" s="1193" t="s">
        <v>84</v>
      </c>
      <c r="N196" s="820">
        <v>1</v>
      </c>
      <c r="O196" s="821">
        <f>N196/N210*100</f>
        <v>4.2964554242749704E-3</v>
      </c>
      <c r="P196" s="820">
        <v>1</v>
      </c>
      <c r="Q196" s="821">
        <f>P196/P210*100</f>
        <v>2.24014336917563E-2</v>
      </c>
      <c r="R196" s="820">
        <f t="shared" ref="R196:R209" si="11">P196+N196</f>
        <v>2</v>
      </c>
      <c r="S196" s="821">
        <f>R196/R210*100</f>
        <v>7.2100652510905198E-3</v>
      </c>
    </row>
    <row r="197" spans="12:19" ht="16.5">
      <c r="L197" s="822">
        <v>4</v>
      </c>
      <c r="M197" s="814" t="s">
        <v>85</v>
      </c>
      <c r="N197" s="761">
        <v>26</v>
      </c>
      <c r="O197" s="823">
        <f>N197/N210*100</f>
        <v>0.111707841031149</v>
      </c>
      <c r="P197" s="761">
        <v>36</v>
      </c>
      <c r="Q197" s="823">
        <f>P197/P210*100</f>
        <v>0.80645161290322598</v>
      </c>
      <c r="R197" s="761">
        <f t="shared" si="11"/>
        <v>62</v>
      </c>
      <c r="S197" s="823">
        <f>R197/R210*100</f>
        <v>0.223512022783806</v>
      </c>
    </row>
    <row r="198" spans="12:19" ht="16.5">
      <c r="L198" s="819">
        <v>5</v>
      </c>
      <c r="M198" s="813" t="s">
        <v>86</v>
      </c>
      <c r="N198" s="820">
        <v>359</v>
      </c>
      <c r="O198" s="821">
        <f>N198/N210*100</f>
        <v>1.5424274973147201</v>
      </c>
      <c r="P198" s="820">
        <v>179</v>
      </c>
      <c r="Q198" s="821">
        <f>P198/P210*100</f>
        <v>4.0098566308243697</v>
      </c>
      <c r="R198" s="820">
        <f t="shared" si="11"/>
        <v>538</v>
      </c>
      <c r="S198" s="821">
        <f>R198/R210*100</f>
        <v>1.9395075525433501</v>
      </c>
    </row>
    <row r="199" spans="12:19" ht="16.5">
      <c r="L199" s="822">
        <v>6</v>
      </c>
      <c r="M199" s="814" t="s">
        <v>87</v>
      </c>
      <c r="N199" s="761">
        <v>1596</v>
      </c>
      <c r="O199" s="823">
        <f>N199/N210*100</f>
        <v>6.8571428571428603</v>
      </c>
      <c r="P199" s="761">
        <v>208</v>
      </c>
      <c r="Q199" s="823">
        <f>P199/P210*100</f>
        <v>4.6594982078853002</v>
      </c>
      <c r="R199" s="761">
        <f t="shared" si="11"/>
        <v>1804</v>
      </c>
      <c r="S199" s="823">
        <f>R199/R210*100</f>
        <v>6.5034788564836497</v>
      </c>
    </row>
    <row r="200" spans="12:19" ht="16.5">
      <c r="L200" s="819">
        <v>7</v>
      </c>
      <c r="M200" s="813" t="s">
        <v>88</v>
      </c>
      <c r="N200" s="820">
        <v>2644</v>
      </c>
      <c r="O200" s="821">
        <f>N200/N210*100</f>
        <v>11.359828141783</v>
      </c>
      <c r="P200" s="820">
        <v>237</v>
      </c>
      <c r="Q200" s="821">
        <f>P200/P210*100</f>
        <v>5.3091397849462396</v>
      </c>
      <c r="R200" s="820">
        <f t="shared" si="11"/>
        <v>2881</v>
      </c>
      <c r="S200" s="821">
        <f>R200/R210*100</f>
        <v>10.386098994195899</v>
      </c>
    </row>
    <row r="201" spans="12:19" ht="16.5">
      <c r="L201" s="822">
        <v>8</v>
      </c>
      <c r="M201" s="814" t="s">
        <v>89</v>
      </c>
      <c r="N201" s="761">
        <v>3462</v>
      </c>
      <c r="O201" s="823">
        <f>N201/N210*100</f>
        <v>14.87432867884</v>
      </c>
      <c r="P201" s="761">
        <v>229</v>
      </c>
      <c r="Q201" s="823">
        <f>P201/P210*100</f>
        <v>5.1299283154121902</v>
      </c>
      <c r="R201" s="761">
        <f t="shared" si="11"/>
        <v>3691</v>
      </c>
      <c r="S201" s="823">
        <f>R201/R210*100</f>
        <v>13.3061754208876</v>
      </c>
    </row>
    <row r="202" spans="12:19" ht="16.5">
      <c r="L202" s="819">
        <v>9</v>
      </c>
      <c r="M202" s="813" t="s">
        <v>90</v>
      </c>
      <c r="N202" s="820">
        <v>3476</v>
      </c>
      <c r="O202" s="821">
        <f>N202/N210*100</f>
        <v>14.9344790547798</v>
      </c>
      <c r="P202" s="820">
        <v>266</v>
      </c>
      <c r="Q202" s="821">
        <f>P202/P210*100</f>
        <v>5.9587813620071701</v>
      </c>
      <c r="R202" s="820">
        <f t="shared" si="11"/>
        <v>3742</v>
      </c>
      <c r="S202" s="821">
        <f>R202/R210*100</f>
        <v>13.4900320847904</v>
      </c>
    </row>
    <row r="203" spans="12:19" ht="16.5">
      <c r="L203" s="822">
        <v>10</v>
      </c>
      <c r="M203" s="814" t="s">
        <v>91</v>
      </c>
      <c r="N203" s="761">
        <v>2979</v>
      </c>
      <c r="O203" s="823">
        <f>N203/N210*100</f>
        <v>12.7991407089151</v>
      </c>
      <c r="P203" s="761">
        <v>348</v>
      </c>
      <c r="Q203" s="823">
        <f>P203/P210*100</f>
        <v>7.7956989247311803</v>
      </c>
      <c r="R203" s="761">
        <f t="shared" si="11"/>
        <v>3327</v>
      </c>
      <c r="S203" s="823">
        <f>R203/R210*100</f>
        <v>11.993943545189101</v>
      </c>
    </row>
    <row r="204" spans="12:19" ht="16.5">
      <c r="L204" s="819">
        <v>11</v>
      </c>
      <c r="M204" s="813" t="s">
        <v>92</v>
      </c>
      <c r="N204" s="820">
        <v>2571</v>
      </c>
      <c r="O204" s="821">
        <f>N204/N210*100</f>
        <v>11.046186895810999</v>
      </c>
      <c r="P204" s="820">
        <v>339</v>
      </c>
      <c r="Q204" s="821">
        <f>P204/P210*100</f>
        <v>7.5940860215053796</v>
      </c>
      <c r="R204" s="820">
        <f t="shared" si="11"/>
        <v>2910</v>
      </c>
      <c r="S204" s="821">
        <f>R204/R210*100</f>
        <v>10.490644940336701</v>
      </c>
    </row>
    <row r="205" spans="12:19" ht="16.5">
      <c r="L205" s="822">
        <v>12</v>
      </c>
      <c r="M205" s="814" t="s">
        <v>93</v>
      </c>
      <c r="N205" s="761">
        <v>2123</v>
      </c>
      <c r="O205" s="823">
        <f>N205/N210*100</f>
        <v>9.1213748657357705</v>
      </c>
      <c r="P205" s="761">
        <v>474</v>
      </c>
      <c r="Q205" s="823">
        <f>P205/P210*100</f>
        <v>10.618279569892501</v>
      </c>
      <c r="R205" s="761">
        <f t="shared" si="11"/>
        <v>2597</v>
      </c>
      <c r="S205" s="823">
        <f>R205/R210*100</f>
        <v>9.3622697285410403</v>
      </c>
    </row>
    <row r="206" spans="12:19" ht="16.5">
      <c r="L206" s="819">
        <v>13</v>
      </c>
      <c r="M206" s="813" t="s">
        <v>94</v>
      </c>
      <c r="N206" s="820">
        <v>1520</v>
      </c>
      <c r="O206" s="821">
        <f>N206/N210*100</f>
        <v>6.5306122448979602</v>
      </c>
      <c r="P206" s="820">
        <v>557</v>
      </c>
      <c r="Q206" s="821">
        <f>P206/P210*100</f>
        <v>12.477598566308201</v>
      </c>
      <c r="R206" s="820">
        <f t="shared" si="11"/>
        <v>2077</v>
      </c>
      <c r="S206" s="821">
        <f>R206/R210*100</f>
        <v>7.4876527632575103</v>
      </c>
    </row>
    <row r="207" spans="12:19" ht="16.5">
      <c r="L207" s="822">
        <v>14</v>
      </c>
      <c r="M207" s="814" t="s">
        <v>95</v>
      </c>
      <c r="N207" s="761">
        <v>1157</v>
      </c>
      <c r="O207" s="823">
        <f>N207/N210*100</f>
        <v>4.97099892588614</v>
      </c>
      <c r="P207" s="761">
        <v>585</v>
      </c>
      <c r="Q207" s="823">
        <f>P207/P210*100</f>
        <v>13.1048387096774</v>
      </c>
      <c r="R207" s="761">
        <f t="shared" si="11"/>
        <v>1742</v>
      </c>
      <c r="S207" s="823">
        <f>R207/R210*100</f>
        <v>6.2799668336998398</v>
      </c>
    </row>
    <row r="208" spans="12:19" ht="16.5">
      <c r="L208" s="819">
        <v>15</v>
      </c>
      <c r="M208" s="813" t="s">
        <v>96</v>
      </c>
      <c r="N208" s="820">
        <v>659</v>
      </c>
      <c r="O208" s="821">
        <f>N208/N210*100</f>
        <v>2.8313641245972101</v>
      </c>
      <c r="P208" s="820">
        <v>410</v>
      </c>
      <c r="Q208" s="821">
        <f>P208/P210*100</f>
        <v>9.1845878136200696</v>
      </c>
      <c r="R208" s="820">
        <f t="shared" si="11"/>
        <v>1069</v>
      </c>
      <c r="S208" s="821">
        <f>R208/R210*100</f>
        <v>3.8537798767078799</v>
      </c>
    </row>
    <row r="209" spans="12:19" ht="16.5">
      <c r="L209" s="822">
        <v>16</v>
      </c>
      <c r="M209" s="814" t="s">
        <v>97</v>
      </c>
      <c r="N209" s="761">
        <v>699</v>
      </c>
      <c r="O209" s="823">
        <f>N209/N210*100</f>
        <v>3.0032223415682102</v>
      </c>
      <c r="P209" s="761">
        <v>594</v>
      </c>
      <c r="Q209" s="823">
        <f>P209/P210*100</f>
        <v>13.306451612903199</v>
      </c>
      <c r="R209" s="761">
        <f t="shared" si="11"/>
        <v>1293</v>
      </c>
      <c r="S209" s="823">
        <f>R209/R210*100</f>
        <v>4.6613071848300196</v>
      </c>
    </row>
    <row r="210" spans="12:19">
      <c r="L210" s="824"/>
      <c r="M210" s="825" t="s">
        <v>40</v>
      </c>
      <c r="N210" s="826">
        <f>SUM(N194:N209)</f>
        <v>23275</v>
      </c>
      <c r="O210" s="827">
        <f>N210/N210*100</f>
        <v>100</v>
      </c>
      <c r="P210" s="826">
        <f>SUM(P194:P209)</f>
        <v>4464</v>
      </c>
      <c r="Q210" s="827">
        <f>P210/P210*100</f>
        <v>100</v>
      </c>
      <c r="R210" s="826">
        <f>SUM(R194:R209)</f>
        <v>27739</v>
      </c>
      <c r="S210" s="827">
        <f>R210/R210*100</f>
        <v>100</v>
      </c>
    </row>
    <row r="212" spans="12:19">
      <c r="L212" t="s">
        <v>347</v>
      </c>
    </row>
    <row r="213" spans="12:19">
      <c r="L213" s="1396" t="s">
        <v>0</v>
      </c>
      <c r="M213" s="1398" t="s">
        <v>80</v>
      </c>
      <c r="N213" s="1393" t="s">
        <v>310</v>
      </c>
      <c r="O213" s="1393"/>
      <c r="P213" s="1393" t="s">
        <v>311</v>
      </c>
      <c r="Q213" s="1393"/>
      <c r="R213" s="1393" t="s">
        <v>40</v>
      </c>
      <c r="S213" s="1393"/>
    </row>
    <row r="214" spans="12:19">
      <c r="L214" s="1397"/>
      <c r="M214" s="1398"/>
      <c r="N214" s="817" t="s">
        <v>81</v>
      </c>
      <c r="O214" s="817" t="s">
        <v>39</v>
      </c>
      <c r="P214" s="817" t="s">
        <v>81</v>
      </c>
      <c r="Q214" s="817" t="s">
        <v>39</v>
      </c>
      <c r="R214" s="817" t="s">
        <v>81</v>
      </c>
      <c r="S214" s="817" t="s">
        <v>39</v>
      </c>
    </row>
    <row r="215" spans="12:19" ht="16.5">
      <c r="L215" s="819">
        <v>1</v>
      </c>
      <c r="M215" s="813" t="s">
        <v>82</v>
      </c>
      <c r="N215" s="820">
        <v>0</v>
      </c>
      <c r="O215" s="821">
        <f>N215/N231*100</f>
        <v>0</v>
      </c>
      <c r="P215" s="820">
        <v>0</v>
      </c>
      <c r="Q215" s="821">
        <f>P215/P231*100</f>
        <v>0</v>
      </c>
      <c r="R215" s="820">
        <f>P215+N215</f>
        <v>0</v>
      </c>
      <c r="S215" s="821">
        <f>R215/R231*100</f>
        <v>0</v>
      </c>
    </row>
    <row r="216" spans="12:19" ht="16.5">
      <c r="L216" s="822">
        <v>2</v>
      </c>
      <c r="M216" s="1191" t="s">
        <v>83</v>
      </c>
      <c r="N216" s="761">
        <v>0</v>
      </c>
      <c r="O216" s="823">
        <f>N216/N231*100</f>
        <v>0</v>
      </c>
      <c r="P216" s="761">
        <v>0</v>
      </c>
      <c r="Q216" s="823">
        <f>P216/P231*100</f>
        <v>0</v>
      </c>
      <c r="R216" s="761">
        <f>P216+N216</f>
        <v>0</v>
      </c>
      <c r="S216" s="823">
        <f>R216/R231*100</f>
        <v>0</v>
      </c>
    </row>
    <row r="217" spans="12:19" ht="16.5">
      <c r="L217" s="819">
        <v>3</v>
      </c>
      <c r="M217" s="1193" t="s">
        <v>84</v>
      </c>
      <c r="N217" s="820">
        <v>3</v>
      </c>
      <c r="O217" s="821">
        <f>N217/N231*100</f>
        <v>4.7404598246029899E-3</v>
      </c>
      <c r="P217" s="820">
        <v>0</v>
      </c>
      <c r="Q217" s="821">
        <f>P217/P231*100</f>
        <v>0</v>
      </c>
      <c r="R217" s="820">
        <f t="shared" ref="R217:R230" si="12">P217+N217</f>
        <v>3</v>
      </c>
      <c r="S217" s="821">
        <f>R217/R231*100</f>
        <v>3.9505912718270199E-3</v>
      </c>
    </row>
    <row r="218" spans="12:19" ht="16.5">
      <c r="L218" s="822">
        <v>4</v>
      </c>
      <c r="M218" s="814" t="s">
        <v>85</v>
      </c>
      <c r="N218" s="761">
        <v>86</v>
      </c>
      <c r="O218" s="823">
        <f>N218/N231*100</f>
        <v>0.13589318163861899</v>
      </c>
      <c r="P218" s="761">
        <v>69</v>
      </c>
      <c r="Q218" s="823">
        <f>P218/P231*100</f>
        <v>0.54532521931557698</v>
      </c>
      <c r="R218" s="761">
        <f t="shared" si="12"/>
        <v>155</v>
      </c>
      <c r="S218" s="823">
        <f>R218/R231*100</f>
        <v>0.20411388237772901</v>
      </c>
    </row>
    <row r="219" spans="12:19" ht="16.5">
      <c r="L219" s="819">
        <v>5</v>
      </c>
      <c r="M219" s="813" t="s">
        <v>86</v>
      </c>
      <c r="N219" s="820">
        <v>1413</v>
      </c>
      <c r="O219" s="821">
        <f>N219/N231*100</f>
        <v>2.23275657738801</v>
      </c>
      <c r="P219" s="820">
        <v>288</v>
      </c>
      <c r="Q219" s="821">
        <f>P219/P231*100</f>
        <v>2.2761400458389298</v>
      </c>
      <c r="R219" s="820">
        <f t="shared" si="12"/>
        <v>1701</v>
      </c>
      <c r="S219" s="821">
        <f>R219/R231*100</f>
        <v>2.23998525112592</v>
      </c>
    </row>
    <row r="220" spans="12:19" ht="16.5">
      <c r="L220" s="822">
        <v>6</v>
      </c>
      <c r="M220" s="814" t="s">
        <v>87</v>
      </c>
      <c r="N220" s="761">
        <v>4909</v>
      </c>
      <c r="O220" s="823">
        <f>N220/N231*100</f>
        <v>7.7569724263253503</v>
      </c>
      <c r="P220" s="761">
        <v>371</v>
      </c>
      <c r="Q220" s="823">
        <f>P220/P231*100</f>
        <v>2.9321109618272301</v>
      </c>
      <c r="R220" s="761">
        <f t="shared" si="12"/>
        <v>5280</v>
      </c>
      <c r="S220" s="823">
        <f>R220/R231*100</f>
        <v>6.9530406384155503</v>
      </c>
    </row>
    <row r="221" spans="12:19" ht="16.5">
      <c r="L221" s="819">
        <v>7</v>
      </c>
      <c r="M221" s="813" t="s">
        <v>88</v>
      </c>
      <c r="N221" s="820">
        <v>7083</v>
      </c>
      <c r="O221" s="821">
        <f>N221/N231*100</f>
        <v>11.192225645887699</v>
      </c>
      <c r="P221" s="820">
        <v>429</v>
      </c>
      <c r="Q221" s="821">
        <f>P221/P231*100</f>
        <v>3.3905002766142398</v>
      </c>
      <c r="R221" s="820">
        <f t="shared" si="12"/>
        <v>7512</v>
      </c>
      <c r="S221" s="821">
        <f>R221/R231*100</f>
        <v>9.8922805446548505</v>
      </c>
    </row>
    <row r="222" spans="12:19" ht="16.5">
      <c r="L222" s="822">
        <v>8</v>
      </c>
      <c r="M222" s="814" t="s">
        <v>89</v>
      </c>
      <c r="N222" s="761">
        <v>8380</v>
      </c>
      <c r="O222" s="823">
        <f>N222/N231*100</f>
        <v>13.241684443391</v>
      </c>
      <c r="P222" s="761">
        <v>640</v>
      </c>
      <c r="Q222" s="823">
        <f>P222/P231*100</f>
        <v>5.0580889907531796</v>
      </c>
      <c r="R222" s="761">
        <f t="shared" si="12"/>
        <v>9020</v>
      </c>
      <c r="S222" s="823">
        <f>R222/R231*100</f>
        <v>11.8781110906266</v>
      </c>
    </row>
    <row r="223" spans="12:19" ht="16.5">
      <c r="L223" s="819">
        <v>9</v>
      </c>
      <c r="M223" s="813" t="s">
        <v>90</v>
      </c>
      <c r="N223" s="820">
        <v>9251</v>
      </c>
      <c r="O223" s="821">
        <f>N223/N231*100</f>
        <v>14.617997945800701</v>
      </c>
      <c r="P223" s="820">
        <v>877</v>
      </c>
      <c r="Q223" s="821">
        <f>P223/P231*100</f>
        <v>6.9311625701414696</v>
      </c>
      <c r="R223" s="820">
        <f t="shared" si="12"/>
        <v>10128</v>
      </c>
      <c r="S223" s="821">
        <f>R223/R231*100</f>
        <v>13.337196133688</v>
      </c>
    </row>
    <row r="224" spans="12:19" ht="16.5">
      <c r="L224" s="822">
        <v>10</v>
      </c>
      <c r="M224" s="814" t="s">
        <v>91</v>
      </c>
      <c r="N224" s="761">
        <v>8664</v>
      </c>
      <c r="O224" s="823">
        <f>N224/N231*100</f>
        <v>13.6904479734534</v>
      </c>
      <c r="P224" s="761">
        <v>1114</v>
      </c>
      <c r="Q224" s="823">
        <f>P224/P231*100</f>
        <v>8.8042361495297605</v>
      </c>
      <c r="R224" s="761">
        <f t="shared" si="12"/>
        <v>9778</v>
      </c>
      <c r="S224" s="823">
        <f>R224/R231*100</f>
        <v>12.8762938186415</v>
      </c>
    </row>
    <row r="225" spans="12:19" ht="16.5">
      <c r="L225" s="819">
        <v>11</v>
      </c>
      <c r="M225" s="813" t="s">
        <v>92</v>
      </c>
      <c r="N225" s="820">
        <v>6984</v>
      </c>
      <c r="O225" s="821">
        <f>N225/N231*100</f>
        <v>11.035790471675799</v>
      </c>
      <c r="P225" s="820">
        <v>1266</v>
      </c>
      <c r="Q225" s="821">
        <f>P225/P231*100</f>
        <v>10.005532284833601</v>
      </c>
      <c r="R225" s="820">
        <f t="shared" si="12"/>
        <v>8250</v>
      </c>
      <c r="S225" s="821">
        <f>R225/R231*100</f>
        <v>10.864125997524299</v>
      </c>
    </row>
    <row r="226" spans="12:19" ht="16.5">
      <c r="L226" s="822">
        <v>12</v>
      </c>
      <c r="M226" s="814" t="s">
        <v>93</v>
      </c>
      <c r="N226" s="761">
        <v>5581</v>
      </c>
      <c r="O226" s="823">
        <f>N226/N231*100</f>
        <v>8.8188354270364204</v>
      </c>
      <c r="P226" s="761">
        <v>1504</v>
      </c>
      <c r="Q226" s="823">
        <f>P226/P231*100</f>
        <v>11.886509128269999</v>
      </c>
      <c r="R226" s="761">
        <f t="shared" si="12"/>
        <v>7085</v>
      </c>
      <c r="S226" s="823">
        <f>R226/R231*100</f>
        <v>9.3299797202981392</v>
      </c>
    </row>
    <row r="227" spans="12:19" ht="16.5">
      <c r="L227" s="819">
        <v>13</v>
      </c>
      <c r="M227" s="813" t="s">
        <v>94</v>
      </c>
      <c r="N227" s="820">
        <v>4146</v>
      </c>
      <c r="O227" s="821">
        <f>N227/N231*100</f>
        <v>6.5513154776013298</v>
      </c>
      <c r="P227" s="820">
        <v>1544</v>
      </c>
      <c r="Q227" s="821">
        <f>P227/P231*100</f>
        <v>12.202639690191999</v>
      </c>
      <c r="R227" s="820">
        <f t="shared" si="12"/>
        <v>5690</v>
      </c>
      <c r="S227" s="821">
        <f>R227/R231*100</f>
        <v>7.4929547788985804</v>
      </c>
    </row>
    <row r="228" spans="12:19" ht="16.5">
      <c r="L228" s="822">
        <v>14</v>
      </c>
      <c r="M228" s="814" t="s">
        <v>95</v>
      </c>
      <c r="N228" s="761">
        <v>3055</v>
      </c>
      <c r="O228" s="823">
        <f>N228/N231*100</f>
        <v>4.8273682547207102</v>
      </c>
      <c r="P228" s="761">
        <v>1586</v>
      </c>
      <c r="Q228" s="823">
        <f>P228/P231*100</f>
        <v>12.5345767802102</v>
      </c>
      <c r="R228" s="761">
        <f t="shared" si="12"/>
        <v>4641</v>
      </c>
      <c r="S228" s="823">
        <f>R228/R231*100</f>
        <v>6.1115646975163997</v>
      </c>
    </row>
    <row r="229" spans="12:19" ht="16.5">
      <c r="L229" s="819">
        <v>15</v>
      </c>
      <c r="M229" s="813" t="s">
        <v>96</v>
      </c>
      <c r="N229" s="820">
        <v>1912</v>
      </c>
      <c r="O229" s="821">
        <f>N229/N231*100</f>
        <v>3.0212530615469699</v>
      </c>
      <c r="P229" s="820">
        <v>1238</v>
      </c>
      <c r="Q229" s="821">
        <f>P229/P231*100</f>
        <v>9.7842408914881904</v>
      </c>
      <c r="R229" s="820">
        <f t="shared" si="12"/>
        <v>3150</v>
      </c>
      <c r="S229" s="821">
        <f>R229/R231*100</f>
        <v>4.1481208354183696</v>
      </c>
    </row>
    <row r="230" spans="12:19" ht="16.5">
      <c r="L230" s="822">
        <v>16</v>
      </c>
      <c r="M230" s="814" t="s">
        <v>97</v>
      </c>
      <c r="N230" s="761">
        <v>1818</v>
      </c>
      <c r="O230" s="823">
        <f>N230/N231*100</f>
        <v>2.87271865370941</v>
      </c>
      <c r="P230" s="761">
        <v>1727</v>
      </c>
      <c r="Q230" s="823">
        <f>P230/P231*100</f>
        <v>13.648937010985501</v>
      </c>
      <c r="R230" s="761">
        <f t="shared" si="12"/>
        <v>3545</v>
      </c>
      <c r="S230" s="823">
        <f>R230/R231*100</f>
        <v>4.6682820195422599</v>
      </c>
    </row>
    <row r="231" spans="12:19">
      <c r="L231" s="824"/>
      <c r="M231" s="825" t="s">
        <v>40</v>
      </c>
      <c r="N231" s="826">
        <f>SUM(N215:N230)</f>
        <v>63285</v>
      </c>
      <c r="O231" s="827">
        <f>N231/N231*100</f>
        <v>100</v>
      </c>
      <c r="P231" s="826">
        <f>SUM(P215:P230)</f>
        <v>12653</v>
      </c>
      <c r="Q231" s="827">
        <f>P231/P231*100</f>
        <v>100</v>
      </c>
      <c r="R231" s="826">
        <f>SUM(R215:R230)</f>
        <v>75938</v>
      </c>
      <c r="S231" s="827">
        <f>R231/R231*100</f>
        <v>100</v>
      </c>
    </row>
    <row r="233" spans="12:19">
      <c r="L233" t="s">
        <v>219</v>
      </c>
    </row>
    <row r="234" spans="12:19">
      <c r="L234" s="1396" t="s">
        <v>0</v>
      </c>
      <c r="M234" s="1398" t="s">
        <v>80</v>
      </c>
      <c r="N234" s="1393" t="s">
        <v>310</v>
      </c>
      <c r="O234" s="1393"/>
      <c r="P234" s="1393" t="s">
        <v>311</v>
      </c>
      <c r="Q234" s="1393"/>
      <c r="R234" s="1393" t="s">
        <v>40</v>
      </c>
      <c r="S234" s="1393"/>
    </row>
    <row r="235" spans="12:19">
      <c r="L235" s="1397"/>
      <c r="M235" s="1398"/>
      <c r="N235" s="817" t="s">
        <v>81</v>
      </c>
      <c r="O235" s="817" t="s">
        <v>39</v>
      </c>
      <c r="P235" s="817" t="s">
        <v>81</v>
      </c>
      <c r="Q235" s="817" t="s">
        <v>39</v>
      </c>
      <c r="R235" s="817" t="s">
        <v>81</v>
      </c>
      <c r="S235" s="817" t="s">
        <v>39</v>
      </c>
    </row>
    <row r="236" spans="12:19" ht="16.5">
      <c r="L236" s="819">
        <v>1</v>
      </c>
      <c r="M236" s="813" t="s">
        <v>82</v>
      </c>
      <c r="N236" s="820">
        <v>0</v>
      </c>
      <c r="O236" s="821">
        <f>N236/N252*100</f>
        <v>0</v>
      </c>
      <c r="P236" s="820">
        <v>1</v>
      </c>
      <c r="Q236" s="821">
        <f>P236/P252*100</f>
        <v>9.6534414518775896E-3</v>
      </c>
      <c r="R236" s="820">
        <f>P236+N236</f>
        <v>1</v>
      </c>
      <c r="S236" s="821">
        <f>R236/R252*100</f>
        <v>1.81300650869337E-3</v>
      </c>
    </row>
    <row r="237" spans="12:19" ht="16.5">
      <c r="L237" s="822">
        <v>2</v>
      </c>
      <c r="M237" s="1191" t="s">
        <v>83</v>
      </c>
      <c r="N237" s="761">
        <v>0</v>
      </c>
      <c r="O237" s="823">
        <f>N237/N252*100</f>
        <v>0</v>
      </c>
      <c r="P237" s="761">
        <v>1</v>
      </c>
      <c r="Q237" s="823">
        <f>P237/P252*100</f>
        <v>9.6534414518775896E-3</v>
      </c>
      <c r="R237" s="761">
        <f>P237+N237</f>
        <v>1</v>
      </c>
      <c r="S237" s="823">
        <f>R237/R252*100</f>
        <v>1.81300650869337E-3</v>
      </c>
    </row>
    <row r="238" spans="12:19" ht="16.5">
      <c r="L238" s="819">
        <v>3</v>
      </c>
      <c r="M238" s="1193" t="s">
        <v>84</v>
      </c>
      <c r="N238" s="820">
        <v>5</v>
      </c>
      <c r="O238" s="821">
        <f>N238/N252*100</f>
        <v>1.11612125541319E-2</v>
      </c>
      <c r="P238" s="820">
        <v>5</v>
      </c>
      <c r="Q238" s="821">
        <f>P238/P252*100</f>
        <v>4.8267207259387997E-2</v>
      </c>
      <c r="R238" s="820">
        <f t="shared" ref="R238:R251" si="13">P238+N238</f>
        <v>10</v>
      </c>
      <c r="S238" s="821">
        <f>R238/R252*100</f>
        <v>1.8130065086933701E-2</v>
      </c>
    </row>
    <row r="239" spans="12:19" ht="16.5">
      <c r="L239" s="822">
        <v>4</v>
      </c>
      <c r="M239" s="814" t="s">
        <v>85</v>
      </c>
      <c r="N239" s="761">
        <v>46</v>
      </c>
      <c r="O239" s="823">
        <f>N239/N252*100</f>
        <v>0.102683155498013</v>
      </c>
      <c r="P239" s="761">
        <v>59</v>
      </c>
      <c r="Q239" s="823">
        <f>P239/P252*100</f>
        <v>0.56955304566077802</v>
      </c>
      <c r="R239" s="761">
        <f t="shared" si="13"/>
        <v>105</v>
      </c>
      <c r="S239" s="823">
        <f>R239/R252*100</f>
        <v>0.19036568341280299</v>
      </c>
    </row>
    <row r="240" spans="12:19" ht="16.5">
      <c r="L240" s="819">
        <v>5</v>
      </c>
      <c r="M240" s="813" t="s">
        <v>86</v>
      </c>
      <c r="N240" s="820">
        <v>878</v>
      </c>
      <c r="O240" s="821">
        <f>N240/N252*100</f>
        <v>1.9599089245055601</v>
      </c>
      <c r="P240" s="820">
        <v>184</v>
      </c>
      <c r="Q240" s="821">
        <f>P240/P252*100</f>
        <v>1.7762332271454799</v>
      </c>
      <c r="R240" s="820">
        <f t="shared" si="13"/>
        <v>1062</v>
      </c>
      <c r="S240" s="821">
        <f>R240/R252*100</f>
        <v>1.92541291223235</v>
      </c>
    </row>
    <row r="241" spans="12:19" ht="16.5">
      <c r="L241" s="822">
        <v>6</v>
      </c>
      <c r="M241" s="814" t="s">
        <v>87</v>
      </c>
      <c r="N241" s="761">
        <v>3514</v>
      </c>
      <c r="O241" s="823">
        <f>N241/N252*100</f>
        <v>7.8441001830438903</v>
      </c>
      <c r="P241" s="761">
        <v>301</v>
      </c>
      <c r="Q241" s="823">
        <f>P241/P252*100</f>
        <v>2.9056858770151601</v>
      </c>
      <c r="R241" s="761">
        <f t="shared" si="13"/>
        <v>3815</v>
      </c>
      <c r="S241" s="823">
        <f>R241/R252*100</f>
        <v>6.9166198306651898</v>
      </c>
    </row>
    <row r="242" spans="12:19" ht="16.5">
      <c r="L242" s="819">
        <v>7</v>
      </c>
      <c r="M242" s="813" t="s">
        <v>88</v>
      </c>
      <c r="N242" s="820">
        <v>4865</v>
      </c>
      <c r="O242" s="821">
        <f>N242/N252*100</f>
        <v>10.859859815170299</v>
      </c>
      <c r="P242" s="820">
        <v>375</v>
      </c>
      <c r="Q242" s="821">
        <f>P242/P252*100</f>
        <v>3.6200405444541</v>
      </c>
      <c r="R242" s="820">
        <f t="shared" si="13"/>
        <v>5240</v>
      </c>
      <c r="S242" s="821">
        <f>R242/R252*100</f>
        <v>9.5001541055532392</v>
      </c>
    </row>
    <row r="243" spans="12:19" ht="16.5">
      <c r="L243" s="822">
        <v>8</v>
      </c>
      <c r="M243" s="814" t="s">
        <v>89</v>
      </c>
      <c r="N243" s="761">
        <v>5875</v>
      </c>
      <c r="O243" s="823">
        <f>N243/N252*100</f>
        <v>13.114424751105</v>
      </c>
      <c r="P243" s="761">
        <v>482</v>
      </c>
      <c r="Q243" s="823">
        <f>P243/P252*100</f>
        <v>4.6529587798050001</v>
      </c>
      <c r="R243" s="761">
        <f t="shared" si="13"/>
        <v>6357</v>
      </c>
      <c r="S243" s="823">
        <f>R243/R252*100</f>
        <v>11.5252823757637</v>
      </c>
    </row>
    <row r="244" spans="12:19" ht="16.5">
      <c r="L244" s="819">
        <v>9</v>
      </c>
      <c r="M244" s="813" t="s">
        <v>90</v>
      </c>
      <c r="N244" s="820">
        <v>6490</v>
      </c>
      <c r="O244" s="821">
        <f>N244/N252*100</f>
        <v>14.4872538952632</v>
      </c>
      <c r="P244" s="820">
        <v>654</v>
      </c>
      <c r="Q244" s="821">
        <f>P244/P252*100</f>
        <v>6.31335070952795</v>
      </c>
      <c r="R244" s="820">
        <f t="shared" si="13"/>
        <v>7144</v>
      </c>
      <c r="S244" s="821">
        <f>R244/R252*100</f>
        <v>12.952118498105399</v>
      </c>
    </row>
    <row r="245" spans="12:19" ht="16.5">
      <c r="L245" s="822">
        <v>10</v>
      </c>
      <c r="M245" s="814" t="s">
        <v>91</v>
      </c>
      <c r="N245" s="761">
        <v>5871</v>
      </c>
      <c r="O245" s="823">
        <f>N245/N252*100</f>
        <v>13.1054957810617</v>
      </c>
      <c r="P245" s="761">
        <v>839</v>
      </c>
      <c r="Q245" s="823">
        <f>P245/P252*100</f>
        <v>8.0992373781253004</v>
      </c>
      <c r="R245" s="761">
        <f t="shared" si="13"/>
        <v>6710</v>
      </c>
      <c r="S245" s="823">
        <f>R245/R252*100</f>
        <v>12.1652736733325</v>
      </c>
    </row>
    <row r="246" spans="12:19" ht="16.5">
      <c r="L246" s="819">
        <v>11</v>
      </c>
      <c r="M246" s="813" t="s">
        <v>92</v>
      </c>
      <c r="N246" s="820">
        <v>4893</v>
      </c>
      <c r="O246" s="821">
        <f>N246/N252*100</f>
        <v>10.9223626054735</v>
      </c>
      <c r="P246" s="820">
        <v>965</v>
      </c>
      <c r="Q246" s="821">
        <f>P246/P252*100</f>
        <v>9.3155710010618797</v>
      </c>
      <c r="R246" s="820">
        <f t="shared" si="13"/>
        <v>5858</v>
      </c>
      <c r="S246" s="821">
        <f>R246/R252*100</f>
        <v>10.620592127925701</v>
      </c>
    </row>
    <row r="247" spans="12:19" ht="16.5">
      <c r="L247" s="822">
        <v>12</v>
      </c>
      <c r="M247" s="814" t="s">
        <v>93</v>
      </c>
      <c r="N247" s="761">
        <v>3980</v>
      </c>
      <c r="O247" s="823">
        <f>N247/N252*100</f>
        <v>8.8843251930889799</v>
      </c>
      <c r="P247" s="761">
        <v>1118</v>
      </c>
      <c r="Q247" s="823">
        <f>P247/P252*100</f>
        <v>10.7925475431992</v>
      </c>
      <c r="R247" s="761">
        <f t="shared" si="13"/>
        <v>5098</v>
      </c>
      <c r="S247" s="823">
        <f>R247/R252*100</f>
        <v>9.2427071813187798</v>
      </c>
    </row>
    <row r="248" spans="12:19" ht="16.5">
      <c r="L248" s="819">
        <v>13</v>
      </c>
      <c r="M248" s="813" t="s">
        <v>94</v>
      </c>
      <c r="N248" s="820">
        <v>3066</v>
      </c>
      <c r="O248" s="821">
        <f>N248/N252*100</f>
        <v>6.8440555381936701</v>
      </c>
      <c r="P248" s="820">
        <v>1305</v>
      </c>
      <c r="Q248" s="821">
        <f>P248/P252*100</f>
        <v>12.5977410947003</v>
      </c>
      <c r="R248" s="820">
        <f t="shared" si="13"/>
        <v>4371</v>
      </c>
      <c r="S248" s="821">
        <f>R248/R252*100</f>
        <v>7.9246514494987004</v>
      </c>
    </row>
    <row r="249" spans="12:19" ht="16.5">
      <c r="L249" s="822">
        <v>14</v>
      </c>
      <c r="M249" s="814" t="s">
        <v>95</v>
      </c>
      <c r="N249" s="761">
        <v>2265</v>
      </c>
      <c r="O249" s="823">
        <f>N249/N252*100</f>
        <v>5.0560292870217403</v>
      </c>
      <c r="P249" s="761">
        <v>1442</v>
      </c>
      <c r="Q249" s="823">
        <f>P249/P252*100</f>
        <v>13.9202625736075</v>
      </c>
      <c r="R249" s="761">
        <f t="shared" si="13"/>
        <v>3707</v>
      </c>
      <c r="S249" s="823">
        <f>R249/R252*100</f>
        <v>6.7208151277263104</v>
      </c>
    </row>
    <row r="250" spans="12:19" ht="16.5">
      <c r="L250" s="819">
        <v>15</v>
      </c>
      <c r="M250" s="813" t="s">
        <v>96</v>
      </c>
      <c r="N250" s="820">
        <v>1592</v>
      </c>
      <c r="O250" s="821">
        <f>N250/N252*100</f>
        <v>3.5537300772355902</v>
      </c>
      <c r="P250" s="820">
        <v>1136</v>
      </c>
      <c r="Q250" s="821">
        <f>P250/P252*100</f>
        <v>10.9663094893329</v>
      </c>
      <c r="R250" s="820">
        <f t="shared" si="13"/>
        <v>2728</v>
      </c>
      <c r="S250" s="821">
        <f>R250/R252*100</f>
        <v>4.9458817557154999</v>
      </c>
    </row>
    <row r="251" spans="12:19" ht="16.5">
      <c r="L251" s="822">
        <v>16</v>
      </c>
      <c r="M251" s="814" t="s">
        <v>97</v>
      </c>
      <c r="N251" s="761">
        <v>1458</v>
      </c>
      <c r="O251" s="823">
        <f>N251/N252*100</f>
        <v>3.2546095807848601</v>
      </c>
      <c r="P251" s="761">
        <v>1492</v>
      </c>
      <c r="Q251" s="823">
        <f>P251/P252*100</f>
        <v>14.4029346462014</v>
      </c>
      <c r="R251" s="761">
        <f t="shared" si="13"/>
        <v>2950</v>
      </c>
      <c r="S251" s="823">
        <f>R251/R252*100</f>
        <v>5.34836920064543</v>
      </c>
    </row>
    <row r="252" spans="12:19">
      <c r="L252" s="824"/>
      <c r="M252" s="825" t="s">
        <v>40</v>
      </c>
      <c r="N252" s="826">
        <f>SUM(N236:N251)</f>
        <v>44798</v>
      </c>
      <c r="O252" s="827">
        <f>N252/N252*100</f>
        <v>100</v>
      </c>
      <c r="P252" s="826">
        <f>SUM(P236:P251)</f>
        <v>10359</v>
      </c>
      <c r="Q252" s="827">
        <f>P252/P252*100</f>
        <v>100</v>
      </c>
      <c r="R252" s="826">
        <f>SUM(R236:R251)</f>
        <v>55157</v>
      </c>
      <c r="S252" s="827">
        <f>R252/R252*100</f>
        <v>100</v>
      </c>
    </row>
    <row r="254" spans="12:19">
      <c r="L254" t="s">
        <v>220</v>
      </c>
    </row>
    <row r="255" spans="12:19">
      <c r="L255" s="1396" t="s">
        <v>0</v>
      </c>
      <c r="M255" s="1398" t="s">
        <v>80</v>
      </c>
      <c r="N255" s="1393" t="s">
        <v>310</v>
      </c>
      <c r="O255" s="1393"/>
      <c r="P255" s="1393" t="s">
        <v>311</v>
      </c>
      <c r="Q255" s="1393"/>
      <c r="R255" s="1393" t="s">
        <v>40</v>
      </c>
      <c r="S255" s="1393"/>
    </row>
    <row r="256" spans="12:19">
      <c r="L256" s="1397"/>
      <c r="M256" s="1398"/>
      <c r="N256" s="817" t="s">
        <v>81</v>
      </c>
      <c r="O256" s="817" t="s">
        <v>39</v>
      </c>
      <c r="P256" s="817" t="s">
        <v>81</v>
      </c>
      <c r="Q256" s="817" t="s">
        <v>39</v>
      </c>
      <c r="R256" s="817" t="s">
        <v>81</v>
      </c>
      <c r="S256" s="817" t="s">
        <v>39</v>
      </c>
    </row>
    <row r="257" spans="12:19" ht="16.5">
      <c r="L257" s="819">
        <v>1</v>
      </c>
      <c r="M257" s="813" t="s">
        <v>82</v>
      </c>
      <c r="N257" s="820">
        <v>0</v>
      </c>
      <c r="O257" s="821">
        <f>N257/N273*100</f>
        <v>0</v>
      </c>
      <c r="P257" s="820">
        <v>0</v>
      </c>
      <c r="Q257" s="821">
        <f>P257/P273*100</f>
        <v>0</v>
      </c>
      <c r="R257" s="820">
        <f>P257+N257</f>
        <v>0</v>
      </c>
      <c r="S257" s="821">
        <f>R257/R273*100</f>
        <v>0</v>
      </c>
    </row>
    <row r="258" spans="12:19" ht="16.5">
      <c r="L258" s="822">
        <v>2</v>
      </c>
      <c r="M258" s="1191" t="s">
        <v>83</v>
      </c>
      <c r="N258" s="761">
        <v>0</v>
      </c>
      <c r="O258" s="823">
        <f>N258/N273*100</f>
        <v>0</v>
      </c>
      <c r="P258" s="761">
        <v>0</v>
      </c>
      <c r="Q258" s="823">
        <f>P258/P273*100</f>
        <v>0</v>
      </c>
      <c r="R258" s="761">
        <f>P258+N258</f>
        <v>0</v>
      </c>
      <c r="S258" s="823">
        <f>R258/R273*100</f>
        <v>0</v>
      </c>
    </row>
    <row r="259" spans="12:19" ht="16.5">
      <c r="L259" s="819">
        <v>3</v>
      </c>
      <c r="M259" s="1193" t="s">
        <v>84</v>
      </c>
      <c r="N259" s="820">
        <v>2</v>
      </c>
      <c r="O259" s="821">
        <f>N259/N273*100</f>
        <v>1.87185294723247E-3</v>
      </c>
      <c r="P259" s="820">
        <v>1</v>
      </c>
      <c r="Q259" s="821">
        <f>P259/P273*100</f>
        <v>3.75431746508485E-3</v>
      </c>
      <c r="R259" s="820">
        <f t="shared" ref="R259:R272" si="14">P259+N259</f>
        <v>3</v>
      </c>
      <c r="S259" s="821">
        <f>R259/R273*100</f>
        <v>2.2474940441407801E-3</v>
      </c>
    </row>
    <row r="260" spans="12:19" ht="16.5">
      <c r="L260" s="822">
        <v>4</v>
      </c>
      <c r="M260" s="814" t="s">
        <v>85</v>
      </c>
      <c r="N260" s="761">
        <v>91</v>
      </c>
      <c r="O260" s="823">
        <f>N260/N273*100</f>
        <v>8.5169309099077203E-2</v>
      </c>
      <c r="P260" s="761">
        <v>70</v>
      </c>
      <c r="Q260" s="823">
        <f>P260/P273*100</f>
        <v>0.26280222255593899</v>
      </c>
      <c r="R260" s="761">
        <f t="shared" si="14"/>
        <v>161</v>
      </c>
      <c r="S260" s="823">
        <f>R260/R273*100</f>
        <v>0.120615513702222</v>
      </c>
    </row>
    <row r="261" spans="12:19" ht="16.5">
      <c r="L261" s="819">
        <v>5</v>
      </c>
      <c r="M261" s="813" t="s">
        <v>86</v>
      </c>
      <c r="N261" s="820">
        <v>2444</v>
      </c>
      <c r="O261" s="821">
        <f>N261/N273*100</f>
        <v>2.2874043015180701</v>
      </c>
      <c r="P261" s="820">
        <v>401</v>
      </c>
      <c r="Q261" s="821">
        <f>P261/P273*100</f>
        <v>1.50548130349902</v>
      </c>
      <c r="R261" s="820">
        <f t="shared" si="14"/>
        <v>2845</v>
      </c>
      <c r="S261" s="821">
        <f>R261/R273*100</f>
        <v>2.1313735185268401</v>
      </c>
    </row>
    <row r="262" spans="12:19" ht="16.5">
      <c r="L262" s="822">
        <v>6</v>
      </c>
      <c r="M262" s="814" t="s">
        <v>87</v>
      </c>
      <c r="N262" s="761">
        <v>9098</v>
      </c>
      <c r="O262" s="823">
        <f>N262/N273*100</f>
        <v>8.5150590569604905</v>
      </c>
      <c r="P262" s="761">
        <v>710</v>
      </c>
      <c r="Q262" s="823">
        <f>P262/P273*100</f>
        <v>2.66556540021024</v>
      </c>
      <c r="R262" s="761">
        <f t="shared" si="14"/>
        <v>9808</v>
      </c>
      <c r="S262" s="823">
        <f>R262/R273*100</f>
        <v>7.3478071949775998</v>
      </c>
    </row>
    <row r="263" spans="12:19" ht="16.5">
      <c r="L263" s="819">
        <v>7</v>
      </c>
      <c r="M263" s="813" t="s">
        <v>88</v>
      </c>
      <c r="N263" s="820">
        <v>13024</v>
      </c>
      <c r="O263" s="821">
        <f>N263/N273*100</f>
        <v>12.189506392377799</v>
      </c>
      <c r="P263" s="820">
        <v>978</v>
      </c>
      <c r="Q263" s="821">
        <f>P263/P273*100</f>
        <v>3.67172248085298</v>
      </c>
      <c r="R263" s="820">
        <f t="shared" si="14"/>
        <v>14002</v>
      </c>
      <c r="S263" s="821">
        <f>R263/R273*100</f>
        <v>10.489803868686399</v>
      </c>
    </row>
    <row r="264" spans="12:19" ht="16.5">
      <c r="L264" s="822">
        <v>8</v>
      </c>
      <c r="M264" s="814" t="s">
        <v>89</v>
      </c>
      <c r="N264" s="761">
        <v>15035</v>
      </c>
      <c r="O264" s="823">
        <f>N264/N273*100</f>
        <v>14.0716545308201</v>
      </c>
      <c r="P264" s="761">
        <v>1335</v>
      </c>
      <c r="Q264" s="823">
        <f>P264/P273*100</f>
        <v>5.0120138158882703</v>
      </c>
      <c r="R264" s="761">
        <f t="shared" si="14"/>
        <v>16370</v>
      </c>
      <c r="S264" s="823">
        <f>R264/R273*100</f>
        <v>12.2638258341949</v>
      </c>
    </row>
    <row r="265" spans="12:19" ht="16.5">
      <c r="L265" s="819">
        <v>9</v>
      </c>
      <c r="M265" s="813" t="s">
        <v>90</v>
      </c>
      <c r="N265" s="820">
        <v>15785</v>
      </c>
      <c r="O265" s="821">
        <f>N265/N273*100</f>
        <v>14.773599386032201</v>
      </c>
      <c r="P265" s="820">
        <v>1789</v>
      </c>
      <c r="Q265" s="821">
        <f>P265/P273*100</f>
        <v>6.7164739450367898</v>
      </c>
      <c r="R265" s="820">
        <f t="shared" si="14"/>
        <v>17574</v>
      </c>
      <c r="S265" s="821">
        <f>R265/R273*100</f>
        <v>13.1658201105767</v>
      </c>
    </row>
    <row r="266" spans="12:19" ht="16.5">
      <c r="L266" s="822">
        <v>10</v>
      </c>
      <c r="M266" s="814" t="s">
        <v>91</v>
      </c>
      <c r="N266" s="761">
        <v>13742</v>
      </c>
      <c r="O266" s="823">
        <f>N266/N273*100</f>
        <v>12.8615016004343</v>
      </c>
      <c r="P266" s="761">
        <v>2306</v>
      </c>
      <c r="Q266" s="823">
        <f>P266/P273*100</f>
        <v>8.6574560744856601</v>
      </c>
      <c r="R266" s="761">
        <f t="shared" si="14"/>
        <v>16048</v>
      </c>
      <c r="S266" s="823">
        <f>R266/R273*100</f>
        <v>12.0225948067904</v>
      </c>
    </row>
    <row r="267" spans="12:19" ht="16.5">
      <c r="L267" s="819">
        <v>11</v>
      </c>
      <c r="M267" s="813" t="s">
        <v>92</v>
      </c>
      <c r="N267" s="820">
        <v>11326</v>
      </c>
      <c r="O267" s="821">
        <f>N267/N273*100</f>
        <v>10.600303240177499</v>
      </c>
      <c r="P267" s="820">
        <v>2811</v>
      </c>
      <c r="Q267" s="821">
        <f>P267/P273*100</f>
        <v>10.553386394353501</v>
      </c>
      <c r="R267" s="820">
        <f t="shared" si="14"/>
        <v>14137</v>
      </c>
      <c r="S267" s="821">
        <f>R267/R273*100</f>
        <v>10.590941100672801</v>
      </c>
    </row>
    <row r="268" spans="12:19" ht="16.5">
      <c r="L268" s="822">
        <v>12</v>
      </c>
      <c r="M268" s="814" t="s">
        <v>93</v>
      </c>
      <c r="N268" s="761">
        <v>8872</v>
      </c>
      <c r="O268" s="823">
        <f>N268/N273*100</f>
        <v>8.3035396739232201</v>
      </c>
      <c r="P268" s="761">
        <v>3292</v>
      </c>
      <c r="Q268" s="823">
        <f>P268/P273*100</f>
        <v>12.3592130950593</v>
      </c>
      <c r="R268" s="761">
        <f t="shared" si="14"/>
        <v>12164</v>
      </c>
      <c r="S268" s="823">
        <f>R268/R273*100</f>
        <v>9.1128391843094896</v>
      </c>
    </row>
    <row r="269" spans="12:19" ht="16.5">
      <c r="L269" s="819">
        <v>13</v>
      </c>
      <c r="M269" s="813" t="s">
        <v>94</v>
      </c>
      <c r="N269" s="820">
        <v>7092</v>
      </c>
      <c r="O269" s="821">
        <f>N269/N273*100</f>
        <v>6.63759055088632</v>
      </c>
      <c r="P269" s="820">
        <v>3618</v>
      </c>
      <c r="Q269" s="821">
        <f>P269/P273*100</f>
        <v>13.583120588677</v>
      </c>
      <c r="R269" s="820">
        <f t="shared" si="14"/>
        <v>10710</v>
      </c>
      <c r="S269" s="821">
        <f>R269/R273*100</f>
        <v>8.0235537375825992</v>
      </c>
    </row>
    <row r="270" spans="12:19" ht="16.5">
      <c r="L270" s="822">
        <v>14</v>
      </c>
      <c r="M270" s="814" t="s">
        <v>95</v>
      </c>
      <c r="N270" s="761">
        <v>4970</v>
      </c>
      <c r="O270" s="823">
        <f>N270/N273*100</f>
        <v>4.65155457387268</v>
      </c>
      <c r="P270" s="761">
        <v>3433</v>
      </c>
      <c r="Q270" s="823">
        <f>P270/P273*100</f>
        <v>12.8885718576363</v>
      </c>
      <c r="R270" s="761">
        <f t="shared" si="14"/>
        <v>8403</v>
      </c>
      <c r="S270" s="823">
        <f>R270/R273*100</f>
        <v>6.2952308176383296</v>
      </c>
    </row>
    <row r="271" spans="12:19" ht="16.5">
      <c r="L271" s="819">
        <v>15</v>
      </c>
      <c r="M271" s="813" t="s">
        <v>96</v>
      </c>
      <c r="N271" s="820">
        <v>3090</v>
      </c>
      <c r="O271" s="821">
        <f>N271/N273*100</f>
        <v>2.8920128034741599</v>
      </c>
      <c r="P271" s="820">
        <v>2671</v>
      </c>
      <c r="Q271" s="821">
        <f>P271/P273*100</f>
        <v>10.0277819492416</v>
      </c>
      <c r="R271" s="820">
        <f t="shared" si="14"/>
        <v>5761</v>
      </c>
      <c r="S271" s="821">
        <f>R271/R273*100</f>
        <v>4.3159377294316803</v>
      </c>
    </row>
    <row r="272" spans="12:19" ht="16.5">
      <c r="L272" s="822">
        <v>16</v>
      </c>
      <c r="M272" s="814" t="s">
        <v>97</v>
      </c>
      <c r="N272" s="761">
        <v>2275</v>
      </c>
      <c r="O272" s="823">
        <f>N272/N273*100</f>
        <v>2.1292327274769298</v>
      </c>
      <c r="P272" s="761">
        <v>3221</v>
      </c>
      <c r="Q272" s="823">
        <f>P272/P273*100</f>
        <v>12.0926565550383</v>
      </c>
      <c r="R272" s="761">
        <f t="shared" si="14"/>
        <v>5496</v>
      </c>
      <c r="S272" s="823">
        <f>R272/R273*100</f>
        <v>4.1174090888659096</v>
      </c>
    </row>
    <row r="273" spans="12:19">
      <c r="L273" s="824"/>
      <c r="M273" s="825" t="s">
        <v>40</v>
      </c>
      <c r="N273" s="826">
        <f>SUM(N257:N272)</f>
        <v>106846</v>
      </c>
      <c r="O273" s="827">
        <f>N273/N273*100</f>
        <v>100</v>
      </c>
      <c r="P273" s="826">
        <f>SUM(P257:P272)</f>
        <v>26636</v>
      </c>
      <c r="Q273" s="827">
        <f>P273/P273*100</f>
        <v>100</v>
      </c>
      <c r="R273" s="826">
        <f>SUM(R257:R272)</f>
        <v>133482</v>
      </c>
      <c r="S273" s="827">
        <f>R273/R273*100</f>
        <v>100</v>
      </c>
    </row>
    <row r="276" spans="12:19">
      <c r="L276" t="s">
        <v>18</v>
      </c>
    </row>
    <row r="277" spans="12:19">
      <c r="L277" s="1396" t="s">
        <v>0</v>
      </c>
      <c r="M277" s="1398" t="s">
        <v>80</v>
      </c>
      <c r="N277" s="1393" t="s">
        <v>310</v>
      </c>
      <c r="O277" s="1393"/>
      <c r="P277" s="1393" t="s">
        <v>311</v>
      </c>
      <c r="Q277" s="1393"/>
      <c r="R277" s="1393" t="s">
        <v>40</v>
      </c>
      <c r="S277" s="1393"/>
    </row>
    <row r="278" spans="12:19">
      <c r="L278" s="1397"/>
      <c r="M278" s="1398"/>
      <c r="N278" s="817" t="s">
        <v>81</v>
      </c>
      <c r="O278" s="817" t="s">
        <v>39</v>
      </c>
      <c r="P278" s="817" t="s">
        <v>81</v>
      </c>
      <c r="Q278" s="817" t="s">
        <v>39</v>
      </c>
      <c r="R278" s="817" t="s">
        <v>81</v>
      </c>
      <c r="S278" s="817" t="s">
        <v>39</v>
      </c>
    </row>
    <row r="279" spans="12:19" ht="16.5">
      <c r="L279" s="819">
        <v>1</v>
      </c>
      <c r="M279" s="813" t="s">
        <v>82</v>
      </c>
      <c r="N279" s="820">
        <v>0</v>
      </c>
      <c r="O279" s="821">
        <f>N279/N295*100</f>
        <v>0</v>
      </c>
      <c r="P279" s="820">
        <v>0</v>
      </c>
      <c r="Q279" s="821">
        <f>P279/P295*100</f>
        <v>0</v>
      </c>
      <c r="R279" s="820">
        <f>P279+N279</f>
        <v>0</v>
      </c>
      <c r="S279" s="821">
        <f>R279/R295*100</f>
        <v>0</v>
      </c>
    </row>
    <row r="280" spans="12:19" ht="16.5">
      <c r="L280" s="822">
        <v>2</v>
      </c>
      <c r="M280" s="1191" t="s">
        <v>83</v>
      </c>
      <c r="N280" s="761">
        <v>1</v>
      </c>
      <c r="O280" s="823">
        <f>N280/N295*100</f>
        <v>4.3121105625148202E-4</v>
      </c>
      <c r="P280" s="761">
        <v>0</v>
      </c>
      <c r="Q280" s="823">
        <f>P280/P295*100</f>
        <v>0</v>
      </c>
      <c r="R280" s="761">
        <f>P280+N280</f>
        <v>1</v>
      </c>
      <c r="S280" s="823">
        <f>R280/R295*100</f>
        <v>3.3905660889142102E-4</v>
      </c>
    </row>
    <row r="281" spans="12:19" ht="16.5">
      <c r="L281" s="819">
        <v>3</v>
      </c>
      <c r="M281" s="1193" t="s">
        <v>84</v>
      </c>
      <c r="N281" s="820">
        <v>1</v>
      </c>
      <c r="O281" s="821">
        <f>N281/N295*100</f>
        <v>4.3121105625148202E-4</v>
      </c>
      <c r="P281" s="820">
        <v>2</v>
      </c>
      <c r="Q281" s="821">
        <f>P281/P295*100</f>
        <v>3.1730418365566201E-3</v>
      </c>
      <c r="R281" s="820">
        <f t="shared" ref="R281:R294" si="15">P281+N281</f>
        <v>3</v>
      </c>
      <c r="S281" s="821">
        <f>R281/R295*100</f>
        <v>1.0171698266742599E-3</v>
      </c>
    </row>
    <row r="282" spans="12:19" ht="16.5">
      <c r="L282" s="822">
        <v>4</v>
      </c>
      <c r="M282" s="814" t="s">
        <v>85</v>
      </c>
      <c r="N282" s="761">
        <v>193</v>
      </c>
      <c r="O282" s="823">
        <f>N282/N295*100</f>
        <v>8.32237338565361E-2</v>
      </c>
      <c r="P282" s="761">
        <v>168</v>
      </c>
      <c r="Q282" s="823">
        <f>P282/P295*100</f>
        <v>0.266535514270756</v>
      </c>
      <c r="R282" s="761">
        <f t="shared" si="15"/>
        <v>361</v>
      </c>
      <c r="S282" s="823">
        <f>R282/R295*100</f>
        <v>0.122399435809803</v>
      </c>
    </row>
    <row r="283" spans="12:19" ht="16.5">
      <c r="L283" s="819">
        <v>5</v>
      </c>
      <c r="M283" s="813" t="s">
        <v>86</v>
      </c>
      <c r="N283" s="820">
        <v>2722</v>
      </c>
      <c r="O283" s="821">
        <f>N283/N295*100</f>
        <v>1.17375649511653</v>
      </c>
      <c r="P283" s="820">
        <v>1024</v>
      </c>
      <c r="Q283" s="821">
        <f>P283/P295*100</f>
        <v>1.6245974203169899</v>
      </c>
      <c r="R283" s="820">
        <f t="shared" si="15"/>
        <v>3746</v>
      </c>
      <c r="S283" s="821">
        <f>R283/R295*100</f>
        <v>1.27010605690726</v>
      </c>
    </row>
    <row r="284" spans="12:19" ht="16.5">
      <c r="L284" s="822">
        <v>6</v>
      </c>
      <c r="M284" s="814" t="s">
        <v>87</v>
      </c>
      <c r="N284" s="761">
        <v>14580</v>
      </c>
      <c r="O284" s="823">
        <f>N284/N295*100</f>
        <v>6.2870572001466103</v>
      </c>
      <c r="P284" s="761">
        <v>1812</v>
      </c>
      <c r="Q284" s="823">
        <f>P284/P295*100</f>
        <v>2.8747759039202898</v>
      </c>
      <c r="R284" s="761">
        <f t="shared" si="15"/>
        <v>16392</v>
      </c>
      <c r="S284" s="823">
        <f>R284/R295*100</f>
        <v>5.55781593294817</v>
      </c>
    </row>
    <row r="285" spans="12:19" ht="16.5">
      <c r="L285" s="819">
        <v>7</v>
      </c>
      <c r="M285" s="813" t="s">
        <v>88</v>
      </c>
      <c r="N285" s="820">
        <v>25616</v>
      </c>
      <c r="O285" s="821">
        <f>N285/N295*100</f>
        <v>11.045902416938</v>
      </c>
      <c r="P285" s="820">
        <v>2167</v>
      </c>
      <c r="Q285" s="821">
        <f>P285/P295*100</f>
        <v>3.43799082990909</v>
      </c>
      <c r="R285" s="820">
        <f t="shared" si="15"/>
        <v>27783</v>
      </c>
      <c r="S285" s="821">
        <f>R285/R295*100</f>
        <v>9.4200097648303398</v>
      </c>
    </row>
    <row r="286" spans="12:19" ht="16.5">
      <c r="L286" s="822">
        <v>8</v>
      </c>
      <c r="M286" s="814" t="s">
        <v>89</v>
      </c>
      <c r="N286" s="761">
        <v>29659</v>
      </c>
      <c r="O286" s="823">
        <f>N286/N295*100</f>
        <v>12.7892887173627</v>
      </c>
      <c r="P286" s="761">
        <v>3206</v>
      </c>
      <c r="Q286" s="823">
        <f>P286/P295*100</f>
        <v>5.0863860640002496</v>
      </c>
      <c r="R286" s="761">
        <f t="shared" si="15"/>
        <v>32865</v>
      </c>
      <c r="S286" s="823">
        <f>R286/R295*100</f>
        <v>11.143095451216499</v>
      </c>
    </row>
    <row r="287" spans="12:19" ht="16.5">
      <c r="L287" s="819">
        <v>9</v>
      </c>
      <c r="M287" s="813" t="s">
        <v>90</v>
      </c>
      <c r="N287" s="820">
        <v>31461</v>
      </c>
      <c r="O287" s="821">
        <f>N287/N295*100</f>
        <v>13.566331040727899</v>
      </c>
      <c r="P287" s="820">
        <v>4220</v>
      </c>
      <c r="Q287" s="821">
        <f>P287/P295*100</f>
        <v>6.69511827513446</v>
      </c>
      <c r="R287" s="820">
        <f t="shared" si="15"/>
        <v>35681</v>
      </c>
      <c r="S287" s="821">
        <f>R287/R295*100</f>
        <v>12.097878861854801</v>
      </c>
    </row>
    <row r="288" spans="12:19" ht="16.5">
      <c r="L288" s="822">
        <v>10</v>
      </c>
      <c r="M288" s="814" t="s">
        <v>91</v>
      </c>
      <c r="N288" s="761">
        <v>28636</v>
      </c>
      <c r="O288" s="823">
        <f>N288/N295*100</f>
        <v>12.348159806817399</v>
      </c>
      <c r="P288" s="761">
        <v>5037</v>
      </c>
      <c r="Q288" s="823">
        <f>P288/P295*100</f>
        <v>7.9913058653678304</v>
      </c>
      <c r="R288" s="761">
        <f t="shared" si="15"/>
        <v>33673</v>
      </c>
      <c r="S288" s="823">
        <f>R288/R295*100</f>
        <v>11.4170531912008</v>
      </c>
    </row>
    <row r="289" spans="12:19" ht="16.5">
      <c r="L289" s="819">
        <v>11</v>
      </c>
      <c r="M289" s="813" t="s">
        <v>92</v>
      </c>
      <c r="N289" s="820">
        <v>25498</v>
      </c>
      <c r="O289" s="821">
        <f>N289/N295*100</f>
        <v>10.995019512300299</v>
      </c>
      <c r="P289" s="820">
        <v>6200</v>
      </c>
      <c r="Q289" s="821">
        <f>P289/P295*100</f>
        <v>9.8364296933255098</v>
      </c>
      <c r="R289" s="820">
        <f t="shared" si="15"/>
        <v>31698</v>
      </c>
      <c r="S289" s="821">
        <f>R289/R295*100</f>
        <v>10.7474163886402</v>
      </c>
    </row>
    <row r="290" spans="12:19" ht="16.5">
      <c r="L290" s="822">
        <v>12</v>
      </c>
      <c r="M290" s="814" t="s">
        <v>93</v>
      </c>
      <c r="N290" s="761">
        <v>22519</v>
      </c>
      <c r="O290" s="823">
        <f>N290/N295*100</f>
        <v>9.71044177572713</v>
      </c>
      <c r="P290" s="761">
        <v>7637</v>
      </c>
      <c r="Q290" s="823">
        <f>P290/P295*100</f>
        <v>12.116260252891401</v>
      </c>
      <c r="R290" s="761">
        <f t="shared" si="15"/>
        <v>30156</v>
      </c>
      <c r="S290" s="823">
        <f>R290/R295*100</f>
        <v>10.2245910977297</v>
      </c>
    </row>
    <row r="291" spans="12:19" ht="16.5">
      <c r="L291" s="819">
        <v>13</v>
      </c>
      <c r="M291" s="813" t="s">
        <v>94</v>
      </c>
      <c r="N291" s="820">
        <v>18799</v>
      </c>
      <c r="O291" s="821">
        <f>N291/N295*100</f>
        <v>8.1063366464716093</v>
      </c>
      <c r="P291" s="820">
        <v>8241</v>
      </c>
      <c r="Q291" s="821">
        <f>P291/P295*100</f>
        <v>13.0745188875315</v>
      </c>
      <c r="R291" s="820">
        <f t="shared" si="15"/>
        <v>27040</v>
      </c>
      <c r="S291" s="821">
        <f>R291/R295*100</f>
        <v>9.1680907044240101</v>
      </c>
    </row>
    <row r="292" spans="12:19" ht="16.5">
      <c r="L292" s="822">
        <v>14</v>
      </c>
      <c r="M292" s="814" t="s">
        <v>95</v>
      </c>
      <c r="N292" s="761">
        <v>14948</v>
      </c>
      <c r="O292" s="823">
        <f>N292/N295*100</f>
        <v>6.4457428688471596</v>
      </c>
      <c r="P292" s="761">
        <v>8581</v>
      </c>
      <c r="Q292" s="823">
        <f>P292/P295*100</f>
        <v>13.6139359997462</v>
      </c>
      <c r="R292" s="761">
        <f t="shared" si="15"/>
        <v>23529</v>
      </c>
      <c r="S292" s="823">
        <f>R292/R295*100</f>
        <v>7.9776629506062298</v>
      </c>
    </row>
    <row r="293" spans="12:19" ht="16.5">
      <c r="L293" s="819">
        <v>15</v>
      </c>
      <c r="M293" s="813" t="s">
        <v>96</v>
      </c>
      <c r="N293" s="820">
        <v>9768</v>
      </c>
      <c r="O293" s="821">
        <f>N293/N295*100</f>
        <v>4.2120695974644802</v>
      </c>
      <c r="P293" s="820">
        <v>6713</v>
      </c>
      <c r="Q293" s="821">
        <f>P293/P295*100</f>
        <v>10.6503149244023</v>
      </c>
      <c r="R293" s="820">
        <f t="shared" si="15"/>
        <v>16481</v>
      </c>
      <c r="S293" s="821">
        <f>R293/R295*100</f>
        <v>5.5879919711395001</v>
      </c>
    </row>
    <row r="294" spans="12:19" ht="16.5">
      <c r="L294" s="822">
        <v>16</v>
      </c>
      <c r="M294" s="814" t="s">
        <v>97</v>
      </c>
      <c r="N294" s="761">
        <v>7504</v>
      </c>
      <c r="O294" s="823">
        <f>N294/N295*100</f>
        <v>3.2358077661111202</v>
      </c>
      <c r="P294" s="761">
        <v>8023</v>
      </c>
      <c r="Q294" s="823">
        <f>P294/P295*100</f>
        <v>12.7286573273469</v>
      </c>
      <c r="R294" s="761">
        <f t="shared" si="15"/>
        <v>15527</v>
      </c>
      <c r="S294" s="823">
        <f>R294/R295*100</f>
        <v>5.2645319662570902</v>
      </c>
    </row>
    <row r="295" spans="12:19">
      <c r="L295" s="824"/>
      <c r="M295" s="825" t="s">
        <v>40</v>
      </c>
      <c r="N295" s="826">
        <f>SUM(N279:N294)</f>
        <v>231905</v>
      </c>
      <c r="O295" s="827">
        <f>N295/N295*100</f>
        <v>100</v>
      </c>
      <c r="P295" s="826">
        <f>SUM(P279:P294)</f>
        <v>63031</v>
      </c>
      <c r="Q295" s="827">
        <f>P295/P295*100</f>
        <v>100</v>
      </c>
      <c r="R295" s="826">
        <f>SUM(R279:R294)</f>
        <v>294936</v>
      </c>
      <c r="S295" s="827">
        <f>R295/R295*100</f>
        <v>100</v>
      </c>
    </row>
    <row r="298" spans="12:19">
      <c r="L298" t="s">
        <v>19</v>
      </c>
    </row>
    <row r="300" spans="12:19">
      <c r="L300" s="1396" t="s">
        <v>0</v>
      </c>
      <c r="M300" s="1398" t="s">
        <v>80</v>
      </c>
      <c r="N300" s="1393" t="s">
        <v>310</v>
      </c>
      <c r="O300" s="1393"/>
      <c r="P300" s="1393" t="s">
        <v>311</v>
      </c>
      <c r="Q300" s="1393"/>
      <c r="R300" s="1393" t="s">
        <v>40</v>
      </c>
      <c r="S300" s="1393"/>
    </row>
    <row r="301" spans="12:19">
      <c r="L301" s="1397"/>
      <c r="M301" s="1398"/>
      <c r="N301" s="817" t="s">
        <v>81</v>
      </c>
      <c r="O301" s="817" t="s">
        <v>39</v>
      </c>
      <c r="P301" s="817" t="s">
        <v>81</v>
      </c>
      <c r="Q301" s="817" t="s">
        <v>39</v>
      </c>
      <c r="R301" s="817" t="s">
        <v>81</v>
      </c>
      <c r="S301" s="817" t="s">
        <v>39</v>
      </c>
    </row>
    <row r="302" spans="12:19" ht="16.5">
      <c r="L302" s="819">
        <v>1</v>
      </c>
      <c r="M302" s="813" t="s">
        <v>82</v>
      </c>
      <c r="N302" s="820">
        <v>0</v>
      </c>
      <c r="O302" s="821">
        <f>N302/N318*100</f>
        <v>0</v>
      </c>
      <c r="P302" s="820">
        <v>1</v>
      </c>
      <c r="Q302" s="821">
        <f>P302/P318*100</f>
        <v>2.0894274968658599E-2</v>
      </c>
      <c r="R302" s="820">
        <f>P302+N302</f>
        <v>1</v>
      </c>
      <c r="S302" s="821">
        <f>R302/R318*100</f>
        <v>3.9422849483560698E-3</v>
      </c>
    </row>
    <row r="303" spans="12:19" ht="16.5">
      <c r="L303" s="822">
        <v>2</v>
      </c>
      <c r="M303" s="1191" t="s">
        <v>83</v>
      </c>
      <c r="N303" s="761">
        <v>1</v>
      </c>
      <c r="O303" s="823">
        <f>N303/N318*100</f>
        <v>4.8590864917395504E-3</v>
      </c>
      <c r="P303" s="761">
        <v>1</v>
      </c>
      <c r="Q303" s="823">
        <f>P303/P318*100</f>
        <v>2.0894274968658599E-2</v>
      </c>
      <c r="R303" s="761">
        <f>P303+N303</f>
        <v>2</v>
      </c>
      <c r="S303" s="823">
        <f>R303/R318*100</f>
        <v>7.8845698967121292E-3</v>
      </c>
    </row>
    <row r="304" spans="12:19" ht="16.5">
      <c r="L304" s="819">
        <v>3</v>
      </c>
      <c r="M304" s="1193" t="s">
        <v>84</v>
      </c>
      <c r="N304" s="820">
        <v>1</v>
      </c>
      <c r="O304" s="821">
        <f>N304/N318*100</f>
        <v>4.8590864917395504E-3</v>
      </c>
      <c r="P304" s="820">
        <v>4</v>
      </c>
      <c r="Q304" s="821">
        <f>P304/P318*100</f>
        <v>8.3577099874634395E-2</v>
      </c>
      <c r="R304" s="820">
        <f t="shared" ref="R304:R317" si="16">P304+N304</f>
        <v>5</v>
      </c>
      <c r="S304" s="821">
        <f>R304/R318*100</f>
        <v>1.9711424741780299E-2</v>
      </c>
    </row>
    <row r="305" spans="12:19" ht="16.5">
      <c r="L305" s="822">
        <v>4</v>
      </c>
      <c r="M305" s="814" t="s">
        <v>85</v>
      </c>
      <c r="N305" s="761">
        <v>26</v>
      </c>
      <c r="O305" s="823">
        <f>N305/N318*100</f>
        <v>0.12633624878522801</v>
      </c>
      <c r="P305" s="761">
        <v>35</v>
      </c>
      <c r="Q305" s="823">
        <f>P305/P318*100</f>
        <v>0.73129962390305103</v>
      </c>
      <c r="R305" s="761">
        <f t="shared" si="16"/>
        <v>61</v>
      </c>
      <c r="S305" s="823">
        <f>R305/R318*100</f>
        <v>0.24047938184972001</v>
      </c>
    </row>
    <row r="306" spans="12:19" ht="16.5">
      <c r="L306" s="819">
        <v>5</v>
      </c>
      <c r="M306" s="813" t="s">
        <v>86</v>
      </c>
      <c r="N306" s="820">
        <v>393</v>
      </c>
      <c r="O306" s="821">
        <f>N306/N318*100</f>
        <v>1.9096209912536399</v>
      </c>
      <c r="P306" s="820">
        <v>111</v>
      </c>
      <c r="Q306" s="821">
        <f>P306/P318*100</f>
        <v>2.3192645215211001</v>
      </c>
      <c r="R306" s="820">
        <f t="shared" si="16"/>
        <v>504</v>
      </c>
      <c r="S306" s="821">
        <f>R306/R318*100</f>
        <v>1.98691161397146</v>
      </c>
    </row>
    <row r="307" spans="12:19" ht="16.5">
      <c r="L307" s="822">
        <v>6</v>
      </c>
      <c r="M307" s="814" t="s">
        <v>87</v>
      </c>
      <c r="N307" s="761">
        <v>1500</v>
      </c>
      <c r="O307" s="823">
        <f>N307/N318*100</f>
        <v>7.2886297376093303</v>
      </c>
      <c r="P307" s="761">
        <v>152</v>
      </c>
      <c r="Q307" s="823">
        <f>P307/P318*100</f>
        <v>3.1759297952361001</v>
      </c>
      <c r="R307" s="761">
        <f t="shared" si="16"/>
        <v>1652</v>
      </c>
      <c r="S307" s="823">
        <f>R307/R318*100</f>
        <v>6.5126547346842196</v>
      </c>
    </row>
    <row r="308" spans="12:19" ht="16.5">
      <c r="L308" s="819">
        <v>7</v>
      </c>
      <c r="M308" s="813" t="s">
        <v>88</v>
      </c>
      <c r="N308" s="820">
        <v>2470</v>
      </c>
      <c r="O308" s="821">
        <f>N308/N318*100</f>
        <v>12.001943634596699</v>
      </c>
      <c r="P308" s="820">
        <v>199</v>
      </c>
      <c r="Q308" s="821">
        <f>P308/P318*100</f>
        <v>4.1579607187630598</v>
      </c>
      <c r="R308" s="820">
        <f t="shared" si="16"/>
        <v>2669</v>
      </c>
      <c r="S308" s="821">
        <f>R308/R318*100</f>
        <v>10.521958527162299</v>
      </c>
    </row>
    <row r="309" spans="12:19" ht="16.5">
      <c r="L309" s="822">
        <v>8</v>
      </c>
      <c r="M309" s="814" t="s">
        <v>89</v>
      </c>
      <c r="N309" s="761">
        <v>2836</v>
      </c>
      <c r="O309" s="823">
        <f>N309/N318*100</f>
        <v>13.7803692905734</v>
      </c>
      <c r="P309" s="761">
        <v>261</v>
      </c>
      <c r="Q309" s="823">
        <f>P309/P318*100</f>
        <v>5.4534057668198903</v>
      </c>
      <c r="R309" s="761">
        <f t="shared" si="16"/>
        <v>3097</v>
      </c>
      <c r="S309" s="823">
        <f>R309/R318*100</f>
        <v>12.209256485058701</v>
      </c>
    </row>
    <row r="310" spans="12:19" ht="16.5">
      <c r="L310" s="819">
        <v>9</v>
      </c>
      <c r="M310" s="813" t="s">
        <v>90</v>
      </c>
      <c r="N310" s="820">
        <v>3032</v>
      </c>
      <c r="O310" s="821">
        <f>N310/N318*100</f>
        <v>14.7327502429543</v>
      </c>
      <c r="P310" s="820">
        <v>357</v>
      </c>
      <c r="Q310" s="821">
        <f>P310/P318*100</f>
        <v>7.4592561638111201</v>
      </c>
      <c r="R310" s="820">
        <f t="shared" si="16"/>
        <v>3389</v>
      </c>
      <c r="S310" s="821">
        <f>R310/R318*100</f>
        <v>13.3604036899787</v>
      </c>
    </row>
    <row r="311" spans="12:19" ht="16.5">
      <c r="L311" s="822">
        <v>10</v>
      </c>
      <c r="M311" s="814" t="s">
        <v>91</v>
      </c>
      <c r="N311" s="761">
        <v>2739</v>
      </c>
      <c r="O311" s="823">
        <f>N311/N318*100</f>
        <v>13.3090379008746</v>
      </c>
      <c r="P311" s="761">
        <v>433</v>
      </c>
      <c r="Q311" s="823">
        <f>P311/P318*100</f>
        <v>9.0472210614291697</v>
      </c>
      <c r="R311" s="761">
        <f t="shared" si="16"/>
        <v>3172</v>
      </c>
      <c r="S311" s="823">
        <f>R311/R318*100</f>
        <v>12.5049278561854</v>
      </c>
    </row>
    <row r="312" spans="12:19" ht="16.5">
      <c r="L312" s="819">
        <v>11</v>
      </c>
      <c r="M312" s="813" t="s">
        <v>92</v>
      </c>
      <c r="N312" s="820">
        <v>2216</v>
      </c>
      <c r="O312" s="821">
        <f>N312/N318*100</f>
        <v>10.7677356656949</v>
      </c>
      <c r="P312" s="820">
        <v>481</v>
      </c>
      <c r="Q312" s="821">
        <f>P312/P318*100</f>
        <v>10.0501462599248</v>
      </c>
      <c r="R312" s="820">
        <f t="shared" si="16"/>
        <v>2697</v>
      </c>
      <c r="S312" s="821">
        <f>R312/R318*100</f>
        <v>10.6323425057163</v>
      </c>
    </row>
    <row r="313" spans="12:19" ht="16.5">
      <c r="L313" s="822">
        <v>12</v>
      </c>
      <c r="M313" s="814" t="s">
        <v>93</v>
      </c>
      <c r="N313" s="761">
        <v>1724</v>
      </c>
      <c r="O313" s="823">
        <f>N313/N318*100</f>
        <v>8.3770651117589896</v>
      </c>
      <c r="P313" s="761">
        <v>571</v>
      </c>
      <c r="Q313" s="823">
        <f>P313/P318*100</f>
        <v>11.9306310071041</v>
      </c>
      <c r="R313" s="761">
        <f t="shared" si="16"/>
        <v>2295</v>
      </c>
      <c r="S313" s="823">
        <f>R313/R318*100</f>
        <v>9.0475439564771705</v>
      </c>
    </row>
    <row r="314" spans="12:19" ht="16.5">
      <c r="L314" s="819">
        <v>13</v>
      </c>
      <c r="M314" s="813" t="s">
        <v>94</v>
      </c>
      <c r="N314" s="820">
        <v>1498</v>
      </c>
      <c r="O314" s="821">
        <f>N314/N318*100</f>
        <v>7.27891156462585</v>
      </c>
      <c r="P314" s="820">
        <v>632</v>
      </c>
      <c r="Q314" s="821">
        <f>P314/P318*100</f>
        <v>13.2051817801922</v>
      </c>
      <c r="R314" s="820">
        <f t="shared" si="16"/>
        <v>2130</v>
      </c>
      <c r="S314" s="821">
        <f>R314/R318*100</f>
        <v>8.3970669399984192</v>
      </c>
    </row>
    <row r="315" spans="12:19" ht="16.5">
      <c r="L315" s="822">
        <v>14</v>
      </c>
      <c r="M315" s="814" t="s">
        <v>95</v>
      </c>
      <c r="N315" s="761">
        <v>1076</v>
      </c>
      <c r="O315" s="823">
        <f>N315/N318*100</f>
        <v>5.2283770651117596</v>
      </c>
      <c r="P315" s="761">
        <v>594</v>
      </c>
      <c r="Q315" s="823">
        <f>P315/P318*100</f>
        <v>12.4111993313832</v>
      </c>
      <c r="R315" s="761">
        <f t="shared" si="16"/>
        <v>1670</v>
      </c>
      <c r="S315" s="823">
        <f>R315/R318*100</f>
        <v>6.5836158637546296</v>
      </c>
    </row>
    <row r="316" spans="12:19" ht="16.5">
      <c r="L316" s="819">
        <v>15</v>
      </c>
      <c r="M316" s="813" t="s">
        <v>96</v>
      </c>
      <c r="N316" s="820">
        <v>619</v>
      </c>
      <c r="O316" s="821">
        <f>N316/N318*100</f>
        <v>3.00777453838678</v>
      </c>
      <c r="P316" s="820">
        <v>456</v>
      </c>
      <c r="Q316" s="821">
        <f>P316/P318*100</f>
        <v>9.5277893857083207</v>
      </c>
      <c r="R316" s="820">
        <f t="shared" si="16"/>
        <v>1075</v>
      </c>
      <c r="S316" s="821">
        <f>R316/R318*100</f>
        <v>4.2379563194827696</v>
      </c>
    </row>
    <row r="317" spans="12:19" ht="16.5">
      <c r="L317" s="822">
        <v>16</v>
      </c>
      <c r="M317" s="814" t="s">
        <v>97</v>
      </c>
      <c r="N317" s="761">
        <v>449</v>
      </c>
      <c r="O317" s="823">
        <f>N317/N318*100</f>
        <v>2.1817298347910601</v>
      </c>
      <c r="P317" s="761">
        <v>498</v>
      </c>
      <c r="Q317" s="823">
        <f>P317/P318*100</f>
        <v>10.405348934392</v>
      </c>
      <c r="R317" s="761">
        <f t="shared" si="16"/>
        <v>947</v>
      </c>
      <c r="S317" s="823">
        <f>R317/R318*100</f>
        <v>3.7333438460932</v>
      </c>
    </row>
    <row r="318" spans="12:19">
      <c r="L318" s="824"/>
      <c r="M318" s="825" t="s">
        <v>40</v>
      </c>
      <c r="N318" s="826">
        <f>SUM(N302:N317)</f>
        <v>20580</v>
      </c>
      <c r="O318" s="827">
        <f>N318/N318*100</f>
        <v>100</v>
      </c>
      <c r="P318" s="826">
        <f>SUM(P302:P317)</f>
        <v>4786</v>
      </c>
      <c r="Q318" s="827">
        <f>P318/P318*100</f>
        <v>100</v>
      </c>
      <c r="R318" s="826">
        <f>SUM(R302:R317)</f>
        <v>25366</v>
      </c>
      <c r="S318" s="827">
        <f>R318/R318*100</f>
        <v>100</v>
      </c>
    </row>
    <row r="320" spans="12:19">
      <c r="L320" t="s">
        <v>20</v>
      </c>
    </row>
    <row r="322" spans="12:19">
      <c r="L322" s="1396" t="s">
        <v>0</v>
      </c>
      <c r="M322" s="1398" t="s">
        <v>80</v>
      </c>
      <c r="N322" s="1393" t="s">
        <v>310</v>
      </c>
      <c r="O322" s="1393"/>
      <c r="P322" s="1393" t="s">
        <v>311</v>
      </c>
      <c r="Q322" s="1393"/>
      <c r="R322" s="1393" t="s">
        <v>40</v>
      </c>
      <c r="S322" s="1393"/>
    </row>
    <row r="323" spans="12:19">
      <c r="L323" s="1397"/>
      <c r="M323" s="1398"/>
      <c r="N323" s="817" t="s">
        <v>81</v>
      </c>
      <c r="O323" s="817" t="s">
        <v>39</v>
      </c>
      <c r="P323" s="817" t="s">
        <v>81</v>
      </c>
      <c r="Q323" s="817" t="s">
        <v>39</v>
      </c>
      <c r="R323" s="817" t="s">
        <v>81</v>
      </c>
      <c r="S323" s="817" t="s">
        <v>39</v>
      </c>
    </row>
    <row r="324" spans="12:19" ht="16.5">
      <c r="L324" s="819">
        <v>1</v>
      </c>
      <c r="M324" s="813" t="s">
        <v>82</v>
      </c>
      <c r="N324" s="820">
        <v>0</v>
      </c>
      <c r="O324" s="821">
        <f>N324/N340*100</f>
        <v>0</v>
      </c>
      <c r="P324" s="820">
        <v>0</v>
      </c>
      <c r="Q324" s="821">
        <f>P324/P340*100</f>
        <v>0</v>
      </c>
      <c r="R324" s="820">
        <f>P324+N324</f>
        <v>0</v>
      </c>
      <c r="S324" s="821">
        <f>R324/R340*100</f>
        <v>0</v>
      </c>
    </row>
    <row r="325" spans="12:19" ht="16.5">
      <c r="L325" s="822">
        <v>2</v>
      </c>
      <c r="M325" s="1191" t="s">
        <v>83</v>
      </c>
      <c r="N325" s="761">
        <v>1</v>
      </c>
      <c r="O325" s="823">
        <f>N325/N340*100</f>
        <v>5.7977736549165099E-3</v>
      </c>
      <c r="P325" s="761">
        <v>1</v>
      </c>
      <c r="Q325" s="823">
        <f>P325/P340*100</f>
        <v>2.10128178188695E-2</v>
      </c>
      <c r="R325" s="761">
        <f>P325+N325</f>
        <v>2</v>
      </c>
      <c r="S325" s="823">
        <f>R325/R340*100</f>
        <v>9.0880174489935007E-3</v>
      </c>
    </row>
    <row r="326" spans="12:19" ht="16.5">
      <c r="L326" s="819">
        <v>3</v>
      </c>
      <c r="M326" s="1193" t="s">
        <v>84</v>
      </c>
      <c r="N326" s="820">
        <v>6</v>
      </c>
      <c r="O326" s="821">
        <f>N326/N340*100</f>
        <v>3.4786641929499103E-2</v>
      </c>
      <c r="P326" s="820">
        <v>1</v>
      </c>
      <c r="Q326" s="821">
        <f>P326/P340*100</f>
        <v>2.10128178188695E-2</v>
      </c>
      <c r="R326" s="820">
        <f t="shared" ref="R326:R339" si="17">P326+N326</f>
        <v>7</v>
      </c>
      <c r="S326" s="821">
        <f>R326/R340*100</f>
        <v>3.1808061071477302E-2</v>
      </c>
    </row>
    <row r="327" spans="12:19" ht="16.5">
      <c r="L327" s="822">
        <v>4</v>
      </c>
      <c r="M327" s="814" t="s">
        <v>85</v>
      </c>
      <c r="N327" s="761">
        <v>15</v>
      </c>
      <c r="O327" s="823">
        <f>N327/N340*100</f>
        <v>8.6966604823747698E-2</v>
      </c>
      <c r="P327" s="761">
        <v>17</v>
      </c>
      <c r="Q327" s="823">
        <f>P327/P340*100</f>
        <v>0.35721790292078198</v>
      </c>
      <c r="R327" s="761">
        <f t="shared" si="17"/>
        <v>32</v>
      </c>
      <c r="S327" s="823">
        <f>R327/R340*100</f>
        <v>0.14540827918389601</v>
      </c>
    </row>
    <row r="328" spans="12:19" ht="16.5">
      <c r="L328" s="819">
        <v>5</v>
      </c>
      <c r="M328" s="813" t="s">
        <v>86</v>
      </c>
      <c r="N328" s="820">
        <v>259</v>
      </c>
      <c r="O328" s="821">
        <f>N328/N340*100</f>
        <v>1.50162337662338</v>
      </c>
      <c r="P328" s="820">
        <v>81</v>
      </c>
      <c r="Q328" s="821">
        <f>P328/P340*100</f>
        <v>1.70203824332843</v>
      </c>
      <c r="R328" s="820">
        <f t="shared" si="17"/>
        <v>340</v>
      </c>
      <c r="S328" s="821">
        <f>R328/R340*100</f>
        <v>1.5449629663289</v>
      </c>
    </row>
    <row r="329" spans="12:19" ht="16.5">
      <c r="L329" s="822">
        <v>6</v>
      </c>
      <c r="M329" s="814" t="s">
        <v>87</v>
      </c>
      <c r="N329" s="761">
        <v>1101</v>
      </c>
      <c r="O329" s="823">
        <f>N329/N340*100</f>
        <v>6.38334879406308</v>
      </c>
      <c r="P329" s="761">
        <v>128</v>
      </c>
      <c r="Q329" s="823">
        <f>P329/P340*100</f>
        <v>2.6896406808152999</v>
      </c>
      <c r="R329" s="761">
        <f t="shared" si="17"/>
        <v>1229</v>
      </c>
      <c r="S329" s="823">
        <f>R329/R340*100</f>
        <v>5.5845867224065104</v>
      </c>
    </row>
    <row r="330" spans="12:19" ht="16.5">
      <c r="L330" s="819">
        <v>7</v>
      </c>
      <c r="M330" s="813" t="s">
        <v>88</v>
      </c>
      <c r="N330" s="820">
        <v>1667</v>
      </c>
      <c r="O330" s="821">
        <f>N330/N340*100</f>
        <v>9.6648886827458291</v>
      </c>
      <c r="P330" s="820">
        <v>151</v>
      </c>
      <c r="Q330" s="821">
        <f>P330/P340*100</f>
        <v>3.1729354906493001</v>
      </c>
      <c r="R330" s="820">
        <f t="shared" si="17"/>
        <v>1818</v>
      </c>
      <c r="S330" s="821">
        <f>R330/R340*100</f>
        <v>8.2610078611350897</v>
      </c>
    </row>
    <row r="331" spans="12:19" ht="16.5">
      <c r="L331" s="822">
        <v>8</v>
      </c>
      <c r="M331" s="814" t="s">
        <v>89</v>
      </c>
      <c r="N331" s="761">
        <v>1963</v>
      </c>
      <c r="O331" s="823">
        <f>N331/N340*100</f>
        <v>11.381029684601099</v>
      </c>
      <c r="P331" s="761">
        <v>205</v>
      </c>
      <c r="Q331" s="823">
        <f>P331/P340*100</f>
        <v>4.3076276528682502</v>
      </c>
      <c r="R331" s="761">
        <f t="shared" si="17"/>
        <v>2168</v>
      </c>
      <c r="S331" s="823">
        <f>R331/R340*100</f>
        <v>9.8514109147089606</v>
      </c>
    </row>
    <row r="332" spans="12:19" ht="16.5">
      <c r="L332" s="819">
        <v>9</v>
      </c>
      <c r="M332" s="813" t="s">
        <v>90</v>
      </c>
      <c r="N332" s="820">
        <v>2231</v>
      </c>
      <c r="O332" s="821">
        <f>N332/N340*100</f>
        <v>12.934833024118699</v>
      </c>
      <c r="P332" s="820">
        <v>267</v>
      </c>
      <c r="Q332" s="821">
        <f>P332/P340*100</f>
        <v>5.6104223576381598</v>
      </c>
      <c r="R332" s="820">
        <f t="shared" si="17"/>
        <v>2498</v>
      </c>
      <c r="S332" s="821">
        <f>R332/R340*100</f>
        <v>11.350933793792899</v>
      </c>
    </row>
    <row r="333" spans="12:19" ht="16.5">
      <c r="L333" s="822">
        <v>10</v>
      </c>
      <c r="M333" s="814" t="s">
        <v>91</v>
      </c>
      <c r="N333" s="761">
        <v>2193</v>
      </c>
      <c r="O333" s="823">
        <f>N333/N340*100</f>
        <v>12.714517625231901</v>
      </c>
      <c r="P333" s="761">
        <v>373</v>
      </c>
      <c r="Q333" s="823">
        <f>P333/P340*100</f>
        <v>7.8377810464383302</v>
      </c>
      <c r="R333" s="761">
        <f t="shared" si="17"/>
        <v>2566</v>
      </c>
      <c r="S333" s="823">
        <f>R333/R340*100</f>
        <v>11.6599263870587</v>
      </c>
    </row>
    <row r="334" spans="12:19" ht="16.5">
      <c r="L334" s="819">
        <v>11</v>
      </c>
      <c r="M334" s="813" t="s">
        <v>92</v>
      </c>
      <c r="N334" s="820">
        <v>1977</v>
      </c>
      <c r="O334" s="821">
        <f>N334/N340*100</f>
        <v>11.4621985157699</v>
      </c>
      <c r="P334" s="820">
        <v>445</v>
      </c>
      <c r="Q334" s="821">
        <f>P334/P340*100</f>
        <v>9.3507039293969303</v>
      </c>
      <c r="R334" s="820">
        <f t="shared" si="17"/>
        <v>2422</v>
      </c>
      <c r="S334" s="821">
        <f>R334/R340*100</f>
        <v>11.005589130731099</v>
      </c>
    </row>
    <row r="335" spans="12:19" ht="16.5">
      <c r="L335" s="822">
        <v>12</v>
      </c>
      <c r="M335" s="814" t="s">
        <v>93</v>
      </c>
      <c r="N335" s="761">
        <v>1744</v>
      </c>
      <c r="O335" s="823">
        <f>N335/N340*100</f>
        <v>10.1113172541744</v>
      </c>
      <c r="P335" s="761">
        <v>501</v>
      </c>
      <c r="Q335" s="823">
        <f>P335/P340*100</f>
        <v>10.5274217272536</v>
      </c>
      <c r="R335" s="761">
        <f t="shared" si="17"/>
        <v>2245</v>
      </c>
      <c r="S335" s="823">
        <f>R335/R340*100</f>
        <v>10.2012995864952</v>
      </c>
    </row>
    <row r="336" spans="12:19" ht="16.5">
      <c r="L336" s="819">
        <v>13</v>
      </c>
      <c r="M336" s="813" t="s">
        <v>94</v>
      </c>
      <c r="N336" s="820">
        <v>1562</v>
      </c>
      <c r="O336" s="821">
        <f>N336/N340*100</f>
        <v>9.0561224489795897</v>
      </c>
      <c r="P336" s="820">
        <v>564</v>
      </c>
      <c r="Q336" s="821">
        <f>P336/P340*100</f>
        <v>11.851229249842399</v>
      </c>
      <c r="R336" s="820">
        <f t="shared" si="17"/>
        <v>2126</v>
      </c>
      <c r="S336" s="821">
        <f>R336/R340*100</f>
        <v>9.6605625482800903</v>
      </c>
    </row>
    <row r="337" spans="12:19" ht="16.5">
      <c r="L337" s="822">
        <v>14</v>
      </c>
      <c r="M337" s="814" t="s">
        <v>95</v>
      </c>
      <c r="N337" s="761">
        <v>1123</v>
      </c>
      <c r="O337" s="823">
        <f>N337/N340*100</f>
        <v>6.51089981447124</v>
      </c>
      <c r="P337" s="761">
        <v>684</v>
      </c>
      <c r="Q337" s="823">
        <f>P337/P340*100</f>
        <v>14.3727673881067</v>
      </c>
      <c r="R337" s="761">
        <f t="shared" si="17"/>
        <v>1807</v>
      </c>
      <c r="S337" s="823">
        <f>R337/R340*100</f>
        <v>8.2110237651656295</v>
      </c>
    </row>
    <row r="338" spans="12:19" ht="16.5">
      <c r="L338" s="819">
        <v>15</v>
      </c>
      <c r="M338" s="813" t="s">
        <v>96</v>
      </c>
      <c r="N338" s="820">
        <v>737</v>
      </c>
      <c r="O338" s="821">
        <f>N338/N340*100</f>
        <v>4.2729591836734704</v>
      </c>
      <c r="P338" s="820">
        <v>530</v>
      </c>
      <c r="Q338" s="821">
        <f>P338/P340*100</f>
        <v>11.1367934440008</v>
      </c>
      <c r="R338" s="820">
        <f t="shared" si="17"/>
        <v>1267</v>
      </c>
      <c r="S338" s="821">
        <f>R338/R340*100</f>
        <v>5.7572590539373802</v>
      </c>
    </row>
    <row r="339" spans="12:19" ht="16.5">
      <c r="L339" s="822">
        <v>16</v>
      </c>
      <c r="M339" s="814" t="s">
        <v>97</v>
      </c>
      <c r="N339" s="761">
        <v>669</v>
      </c>
      <c r="O339" s="823">
        <f>N339/N340*100</f>
        <v>3.87871057513915</v>
      </c>
      <c r="P339" s="761">
        <v>811</v>
      </c>
      <c r="Q339" s="823">
        <f>P339/P340*100</f>
        <v>17.0413952511032</v>
      </c>
      <c r="R339" s="761">
        <f t="shared" si="17"/>
        <v>1480</v>
      </c>
      <c r="S339" s="823">
        <f>R339/R340*100</f>
        <v>6.7251329122551899</v>
      </c>
    </row>
    <row r="340" spans="12:19">
      <c r="L340" s="824"/>
      <c r="M340" s="825" t="s">
        <v>40</v>
      </c>
      <c r="N340" s="826">
        <f>SUM(N324:N339)</f>
        <v>17248</v>
      </c>
      <c r="O340" s="827">
        <f>N340/N340*100</f>
        <v>100</v>
      </c>
      <c r="P340" s="826">
        <f>SUM(P324:P339)</f>
        <v>4759</v>
      </c>
      <c r="Q340" s="827">
        <f>P340/P340*100</f>
        <v>100</v>
      </c>
      <c r="R340" s="826">
        <f>SUM(R324:R339)</f>
        <v>22007</v>
      </c>
      <c r="S340" s="827">
        <f>R340/R340*100</f>
        <v>100</v>
      </c>
    </row>
    <row r="342" spans="12:19">
      <c r="L342" t="s">
        <v>21</v>
      </c>
    </row>
    <row r="343" spans="12:19">
      <c r="L343" s="1396" t="s">
        <v>0</v>
      </c>
      <c r="M343" s="1398" t="s">
        <v>80</v>
      </c>
      <c r="N343" s="1393" t="s">
        <v>310</v>
      </c>
      <c r="O343" s="1393"/>
      <c r="P343" s="1393" t="s">
        <v>311</v>
      </c>
      <c r="Q343" s="1393"/>
      <c r="R343" s="1393" t="s">
        <v>40</v>
      </c>
      <c r="S343" s="1393"/>
    </row>
    <row r="344" spans="12:19">
      <c r="L344" s="1397"/>
      <c r="M344" s="1398"/>
      <c r="N344" s="817" t="s">
        <v>81</v>
      </c>
      <c r="O344" s="817" t="s">
        <v>39</v>
      </c>
      <c r="P344" s="817" t="s">
        <v>81</v>
      </c>
      <c r="Q344" s="817" t="s">
        <v>39</v>
      </c>
      <c r="R344" s="817" t="s">
        <v>81</v>
      </c>
      <c r="S344" s="817" t="s">
        <v>39</v>
      </c>
    </row>
    <row r="345" spans="12:19" ht="16.5">
      <c r="L345" s="819">
        <v>1</v>
      </c>
      <c r="M345" s="813" t="s">
        <v>82</v>
      </c>
      <c r="N345" s="820">
        <v>0</v>
      </c>
      <c r="O345" s="821">
        <f>N345/N361*100</f>
        <v>0</v>
      </c>
      <c r="P345" s="820">
        <v>0</v>
      </c>
      <c r="Q345" s="821">
        <f>P345/P361*100</f>
        <v>0</v>
      </c>
      <c r="R345" s="820">
        <f>P345+N345</f>
        <v>0</v>
      </c>
      <c r="S345" s="821">
        <f>R345/R361*100</f>
        <v>0</v>
      </c>
    </row>
    <row r="346" spans="12:19" ht="16.5">
      <c r="L346" s="822">
        <v>2</v>
      </c>
      <c r="M346" s="1191" t="s">
        <v>83</v>
      </c>
      <c r="N346" s="761">
        <v>0</v>
      </c>
      <c r="O346" s="823">
        <f>N346/N361*100</f>
        <v>0</v>
      </c>
      <c r="P346" s="761">
        <v>3</v>
      </c>
      <c r="Q346" s="823">
        <f>P346/P361*100</f>
        <v>7.4943792155883093E-2</v>
      </c>
      <c r="R346" s="761">
        <f>P346+N346</f>
        <v>3</v>
      </c>
      <c r="S346" s="823">
        <f>R346/R361*100</f>
        <v>1.5705161763166199E-2</v>
      </c>
    </row>
    <row r="347" spans="12:19" ht="16.5">
      <c r="L347" s="819">
        <v>3</v>
      </c>
      <c r="M347" s="1193" t="s">
        <v>84</v>
      </c>
      <c r="N347" s="820">
        <v>8</v>
      </c>
      <c r="O347" s="821">
        <f>N347/N361*100</f>
        <v>5.2983641300748403E-2</v>
      </c>
      <c r="P347" s="820">
        <v>10</v>
      </c>
      <c r="Q347" s="821">
        <f>P347/P361*100</f>
        <v>0.24981264051961</v>
      </c>
      <c r="R347" s="820">
        <f t="shared" ref="R347:R360" si="18">P347+N347</f>
        <v>18</v>
      </c>
      <c r="S347" s="821">
        <f>R347/R361*100</f>
        <v>9.4230970578997E-2</v>
      </c>
    </row>
    <row r="348" spans="12:19" ht="16.5">
      <c r="L348" s="822">
        <v>4</v>
      </c>
      <c r="M348" s="814" t="s">
        <v>85</v>
      </c>
      <c r="N348" s="761">
        <v>23</v>
      </c>
      <c r="O348" s="823">
        <f>N348/N361*100</f>
        <v>0.15232796873965199</v>
      </c>
      <c r="P348" s="761">
        <v>26</v>
      </c>
      <c r="Q348" s="823">
        <f>P348/P361*100</f>
        <v>0.64951286535098696</v>
      </c>
      <c r="R348" s="761">
        <f t="shared" si="18"/>
        <v>49</v>
      </c>
      <c r="S348" s="823">
        <f>R348/R361*100</f>
        <v>0.25651764213171402</v>
      </c>
    </row>
    <row r="349" spans="12:19" ht="16.5">
      <c r="L349" s="819">
        <v>5</v>
      </c>
      <c r="M349" s="813" t="s">
        <v>86</v>
      </c>
      <c r="N349" s="820">
        <v>202</v>
      </c>
      <c r="O349" s="821">
        <f>N349/N361*100</f>
        <v>1.3378369428439001</v>
      </c>
      <c r="P349" s="820">
        <v>71</v>
      </c>
      <c r="Q349" s="821">
        <f>P349/P361*100</f>
        <v>1.77366974768923</v>
      </c>
      <c r="R349" s="820">
        <f t="shared" si="18"/>
        <v>273</v>
      </c>
      <c r="S349" s="821">
        <f>R349/R361*100</f>
        <v>1.42916972044812</v>
      </c>
    </row>
    <row r="350" spans="12:19" ht="16.5">
      <c r="L350" s="822">
        <v>6</v>
      </c>
      <c r="M350" s="814" t="s">
        <v>87</v>
      </c>
      <c r="N350" s="761">
        <v>946</v>
      </c>
      <c r="O350" s="823">
        <f>N350/N361*100</f>
        <v>6.2653155838135</v>
      </c>
      <c r="P350" s="761">
        <v>129</v>
      </c>
      <c r="Q350" s="823">
        <f>P350/P361*100</f>
        <v>3.2225830627029701</v>
      </c>
      <c r="R350" s="761">
        <f t="shared" si="18"/>
        <v>1075</v>
      </c>
      <c r="S350" s="823">
        <f>R350/R361*100</f>
        <v>5.6276829651345404</v>
      </c>
    </row>
    <row r="351" spans="12:19" ht="16.5">
      <c r="L351" s="819">
        <v>7</v>
      </c>
      <c r="M351" s="813" t="s">
        <v>88</v>
      </c>
      <c r="N351" s="820">
        <v>1743</v>
      </c>
      <c r="O351" s="821">
        <f>N351/N361*100</f>
        <v>11.5438108484006</v>
      </c>
      <c r="P351" s="820">
        <v>137</v>
      </c>
      <c r="Q351" s="821">
        <f>P351/P361*100</f>
        <v>3.4224331751186599</v>
      </c>
      <c r="R351" s="820">
        <f t="shared" si="18"/>
        <v>1880</v>
      </c>
      <c r="S351" s="821">
        <f>R351/R361*100</f>
        <v>9.8419013715841306</v>
      </c>
    </row>
    <row r="352" spans="12:19" ht="16.5">
      <c r="L352" s="822">
        <v>8</v>
      </c>
      <c r="M352" s="814" t="s">
        <v>89</v>
      </c>
      <c r="N352" s="761">
        <v>2004</v>
      </c>
      <c r="O352" s="823">
        <f>N352/N361*100</f>
        <v>13.2724021458375</v>
      </c>
      <c r="P352" s="761">
        <v>182</v>
      </c>
      <c r="Q352" s="823">
        <f>P352/P361*100</f>
        <v>4.5465900574569096</v>
      </c>
      <c r="R352" s="761">
        <f t="shared" si="18"/>
        <v>2186</v>
      </c>
      <c r="S352" s="823">
        <f>R352/R361*100</f>
        <v>11.4438278714271</v>
      </c>
    </row>
    <row r="353" spans="12:19" ht="16.5">
      <c r="L353" s="819">
        <v>9</v>
      </c>
      <c r="M353" s="813" t="s">
        <v>90</v>
      </c>
      <c r="N353" s="820">
        <v>2156</v>
      </c>
      <c r="O353" s="821">
        <f>N353/N361*100</f>
        <v>14.279091330551701</v>
      </c>
      <c r="P353" s="820">
        <v>288</v>
      </c>
      <c r="Q353" s="821">
        <f>P353/P361*100</f>
        <v>7.1946040469647796</v>
      </c>
      <c r="R353" s="820">
        <f t="shared" si="18"/>
        <v>2444</v>
      </c>
      <c r="S353" s="821">
        <f>R353/R361*100</f>
        <v>12.7944717830594</v>
      </c>
    </row>
    <row r="354" spans="12:19" ht="16.5">
      <c r="L354" s="822">
        <v>10</v>
      </c>
      <c r="M354" s="814" t="s">
        <v>91</v>
      </c>
      <c r="N354" s="761">
        <v>2002</v>
      </c>
      <c r="O354" s="823">
        <f>N354/N361*100</f>
        <v>13.2591562355123</v>
      </c>
      <c r="P354" s="761">
        <v>288</v>
      </c>
      <c r="Q354" s="823">
        <f>P354/P361*100</f>
        <v>7.1946040469647796</v>
      </c>
      <c r="R354" s="761">
        <f t="shared" si="18"/>
        <v>2290</v>
      </c>
      <c r="S354" s="823">
        <f>R354/R361*100</f>
        <v>11.988273479216801</v>
      </c>
    </row>
    <row r="355" spans="12:19" ht="16.5">
      <c r="L355" s="819">
        <v>11</v>
      </c>
      <c r="M355" s="813" t="s">
        <v>92</v>
      </c>
      <c r="N355" s="820">
        <v>1625</v>
      </c>
      <c r="O355" s="821">
        <f>N355/N361*100</f>
        <v>10.7623021392145</v>
      </c>
      <c r="P355" s="820">
        <v>416</v>
      </c>
      <c r="Q355" s="821">
        <f>P355/P361*100</f>
        <v>10.3922058456158</v>
      </c>
      <c r="R355" s="820">
        <f t="shared" si="18"/>
        <v>2041</v>
      </c>
      <c r="S355" s="821">
        <f>R355/R361*100</f>
        <v>10.684745052874</v>
      </c>
    </row>
    <row r="356" spans="12:19" ht="16.5">
      <c r="L356" s="822">
        <v>12</v>
      </c>
      <c r="M356" s="814" t="s">
        <v>93</v>
      </c>
      <c r="N356" s="761">
        <v>1470</v>
      </c>
      <c r="O356" s="823">
        <f>N356/N361*100</f>
        <v>9.7357440890125204</v>
      </c>
      <c r="P356" s="761">
        <v>442</v>
      </c>
      <c r="Q356" s="823">
        <f>P356/P361*100</f>
        <v>11.0417187109668</v>
      </c>
      <c r="R356" s="761">
        <f t="shared" si="18"/>
        <v>1912</v>
      </c>
      <c r="S356" s="823">
        <f>R356/R361*100</f>
        <v>10.009423097057899</v>
      </c>
    </row>
    <row r="357" spans="12:19" ht="16.5">
      <c r="L357" s="819">
        <v>13</v>
      </c>
      <c r="M357" s="813" t="s">
        <v>94</v>
      </c>
      <c r="N357" s="820">
        <v>1144</v>
      </c>
      <c r="O357" s="821">
        <f>N357/N361*100</f>
        <v>7.5766607060070204</v>
      </c>
      <c r="P357" s="820">
        <v>489</v>
      </c>
      <c r="Q357" s="821">
        <f>P357/P361*100</f>
        <v>12.2158381214089</v>
      </c>
      <c r="R357" s="820">
        <f t="shared" si="18"/>
        <v>1633</v>
      </c>
      <c r="S357" s="821">
        <f>R357/R361*100</f>
        <v>8.5488430530834503</v>
      </c>
    </row>
    <row r="358" spans="12:19" ht="16.5">
      <c r="L358" s="822">
        <v>14</v>
      </c>
      <c r="M358" s="814" t="s">
        <v>95</v>
      </c>
      <c r="N358" s="761">
        <v>851</v>
      </c>
      <c r="O358" s="823">
        <f>N358/N361*100</f>
        <v>5.6361348433671097</v>
      </c>
      <c r="P358" s="761">
        <v>502</v>
      </c>
      <c r="Q358" s="823">
        <f>P358/P361*100</f>
        <v>12.5405945540844</v>
      </c>
      <c r="R358" s="761">
        <f t="shared" si="18"/>
        <v>1353</v>
      </c>
      <c r="S358" s="823">
        <f>R358/R361*100</f>
        <v>7.0830279551879398</v>
      </c>
    </row>
    <row r="359" spans="12:19" ht="16.5">
      <c r="L359" s="819">
        <v>15</v>
      </c>
      <c r="M359" s="813" t="s">
        <v>96</v>
      </c>
      <c r="N359" s="820">
        <v>530</v>
      </c>
      <c r="O359" s="821">
        <f>N359/N361*100</f>
        <v>3.5101662361745798</v>
      </c>
      <c r="P359" s="820">
        <v>452</v>
      </c>
      <c r="Q359" s="821">
        <f>P359/P361*100</f>
        <v>11.2915313514864</v>
      </c>
      <c r="R359" s="820">
        <f t="shared" si="18"/>
        <v>982</v>
      </c>
      <c r="S359" s="821">
        <f>R359/R361*100</f>
        <v>5.14082295047639</v>
      </c>
    </row>
    <row r="360" spans="12:19" ht="16.5">
      <c r="L360" s="822">
        <v>16</v>
      </c>
      <c r="M360" s="814" t="s">
        <v>97</v>
      </c>
      <c r="N360" s="761">
        <v>395</v>
      </c>
      <c r="O360" s="823">
        <f>N360/N361*100</f>
        <v>2.6160672892244499</v>
      </c>
      <c r="P360" s="761">
        <v>568</v>
      </c>
      <c r="Q360" s="823">
        <f>P360/P361*100</f>
        <v>14.189357981513901</v>
      </c>
      <c r="R360" s="761">
        <f t="shared" si="18"/>
        <v>963</v>
      </c>
      <c r="S360" s="823">
        <f>R360/R361*100</f>
        <v>5.0413569259763404</v>
      </c>
    </row>
    <row r="361" spans="12:19">
      <c r="L361" s="824"/>
      <c r="M361" s="825" t="s">
        <v>40</v>
      </c>
      <c r="N361" s="826">
        <f>SUM(N345:N360)</f>
        <v>15099</v>
      </c>
      <c r="O361" s="827">
        <f>N361/N361*100</f>
        <v>100</v>
      </c>
      <c r="P361" s="826">
        <f>SUM(P345:P360)</f>
        <v>4003</v>
      </c>
      <c r="Q361" s="827">
        <f>P361/P361*100</f>
        <v>100</v>
      </c>
      <c r="R361" s="826">
        <f>SUM(R345:R360)</f>
        <v>19102</v>
      </c>
      <c r="S361" s="827">
        <f>R361/R361*100</f>
        <v>100</v>
      </c>
    </row>
    <row r="363" spans="12:19">
      <c r="L363" t="s">
        <v>22</v>
      </c>
    </row>
    <row r="364" spans="12:19">
      <c r="L364" s="1396" t="s">
        <v>0</v>
      </c>
      <c r="M364" s="1398" t="s">
        <v>80</v>
      </c>
      <c r="N364" s="1393" t="s">
        <v>310</v>
      </c>
      <c r="O364" s="1393"/>
      <c r="P364" s="1393" t="s">
        <v>311</v>
      </c>
      <c r="Q364" s="1393"/>
      <c r="R364" s="1393" t="s">
        <v>40</v>
      </c>
      <c r="S364" s="1393"/>
    </row>
    <row r="365" spans="12:19">
      <c r="L365" s="1397"/>
      <c r="M365" s="1398"/>
      <c r="N365" s="817" t="s">
        <v>81</v>
      </c>
      <c r="O365" s="817" t="s">
        <v>39</v>
      </c>
      <c r="P365" s="817" t="s">
        <v>81</v>
      </c>
      <c r="Q365" s="817" t="s">
        <v>39</v>
      </c>
      <c r="R365" s="817" t="s">
        <v>81</v>
      </c>
      <c r="S365" s="817" t="s">
        <v>39</v>
      </c>
    </row>
    <row r="366" spans="12:19" ht="16.5">
      <c r="L366" s="819">
        <v>1</v>
      </c>
      <c r="M366" s="813" t="s">
        <v>82</v>
      </c>
      <c r="N366" s="820">
        <v>2</v>
      </c>
      <c r="O366" s="821">
        <f>N366/N382*100</f>
        <v>5.9333096000949298E-3</v>
      </c>
      <c r="P366" s="820">
        <v>1</v>
      </c>
      <c r="Q366" s="821">
        <f>P366/P382*100</f>
        <v>1.1845534233593901E-2</v>
      </c>
      <c r="R366" s="820">
        <f>P366+N366</f>
        <v>3</v>
      </c>
      <c r="S366" s="821">
        <f>R366/R382*100</f>
        <v>7.1174377224199302E-3</v>
      </c>
    </row>
    <row r="367" spans="12:19" ht="16.5">
      <c r="L367" s="822">
        <v>2</v>
      </c>
      <c r="M367" s="1191" t="s">
        <v>83</v>
      </c>
      <c r="N367" s="761">
        <v>0</v>
      </c>
      <c r="O367" s="823">
        <f>N367/N382*100</f>
        <v>0</v>
      </c>
      <c r="P367" s="761">
        <v>1</v>
      </c>
      <c r="Q367" s="823">
        <f>P367/P382*100</f>
        <v>1.1845534233593901E-2</v>
      </c>
      <c r="R367" s="761">
        <f>P367+N367</f>
        <v>1</v>
      </c>
      <c r="S367" s="823">
        <f>R367/R382*100</f>
        <v>2.3724792408066401E-3</v>
      </c>
    </row>
    <row r="368" spans="12:19" ht="16.5">
      <c r="L368" s="819">
        <v>3</v>
      </c>
      <c r="M368" s="1193" t="s">
        <v>84</v>
      </c>
      <c r="N368" s="820">
        <v>2</v>
      </c>
      <c r="O368" s="821">
        <f>N368/N382*100</f>
        <v>5.9333096000949298E-3</v>
      </c>
      <c r="P368" s="820">
        <v>7</v>
      </c>
      <c r="Q368" s="821">
        <f>P368/P382*100</f>
        <v>8.2918739635157501E-2</v>
      </c>
      <c r="R368" s="820">
        <f t="shared" ref="R368:R381" si="19">P368+N368</f>
        <v>9</v>
      </c>
      <c r="S368" s="821">
        <f>R368/R382*100</f>
        <v>2.1352313167259801E-2</v>
      </c>
    </row>
    <row r="369" spans="12:19" ht="16.5">
      <c r="L369" s="822">
        <v>4</v>
      </c>
      <c r="M369" s="814" t="s">
        <v>85</v>
      </c>
      <c r="N369" s="761">
        <v>23</v>
      </c>
      <c r="O369" s="823">
        <f>N369/N382*100</f>
        <v>6.82330604010917E-2</v>
      </c>
      <c r="P369" s="761">
        <v>32</v>
      </c>
      <c r="Q369" s="823">
        <f>P369/P382*100</f>
        <v>0.37905709547500599</v>
      </c>
      <c r="R369" s="761">
        <f t="shared" si="19"/>
        <v>55</v>
      </c>
      <c r="S369" s="823">
        <f>R369/R382*100</f>
        <v>0.130486358244365</v>
      </c>
    </row>
    <row r="370" spans="12:19" ht="16.5">
      <c r="L370" s="819">
        <v>5</v>
      </c>
      <c r="M370" s="813" t="s">
        <v>86</v>
      </c>
      <c r="N370" s="820">
        <v>387</v>
      </c>
      <c r="O370" s="821">
        <f>N370/N382*100</f>
        <v>1.14809540761837</v>
      </c>
      <c r="P370" s="820">
        <v>172</v>
      </c>
      <c r="Q370" s="821">
        <f>P370/P382*100</f>
        <v>2.0374318881781601</v>
      </c>
      <c r="R370" s="820">
        <f t="shared" si="19"/>
        <v>559</v>
      </c>
      <c r="S370" s="821">
        <f>R370/R382*100</f>
        <v>1.32621589561091</v>
      </c>
    </row>
    <row r="371" spans="12:19" ht="16.5">
      <c r="L371" s="822">
        <v>6</v>
      </c>
      <c r="M371" s="814" t="s">
        <v>87</v>
      </c>
      <c r="N371" s="761">
        <v>2259</v>
      </c>
      <c r="O371" s="823">
        <f>N371/N382*100</f>
        <v>6.7016731933072302</v>
      </c>
      <c r="P371" s="761">
        <v>329</v>
      </c>
      <c r="Q371" s="823">
        <f>P371/P382*100</f>
        <v>3.8971807628524</v>
      </c>
      <c r="R371" s="761">
        <f t="shared" si="19"/>
        <v>2588</v>
      </c>
      <c r="S371" s="823">
        <f>R371/R382*100</f>
        <v>6.1399762752075899</v>
      </c>
    </row>
    <row r="372" spans="12:19" ht="16.5">
      <c r="L372" s="819">
        <v>7</v>
      </c>
      <c r="M372" s="813" t="s">
        <v>88</v>
      </c>
      <c r="N372" s="820">
        <v>3921</v>
      </c>
      <c r="O372" s="821">
        <f>N372/N382*100</f>
        <v>11.6322534709861</v>
      </c>
      <c r="P372" s="820">
        <v>330</v>
      </c>
      <c r="Q372" s="821">
        <f>P372/P382*100</f>
        <v>3.9090262970860001</v>
      </c>
      <c r="R372" s="820">
        <f t="shared" si="19"/>
        <v>4251</v>
      </c>
      <c r="S372" s="821">
        <f>R372/R382*100</f>
        <v>10.085409252669001</v>
      </c>
    </row>
    <row r="373" spans="12:19" ht="16.5">
      <c r="L373" s="822">
        <v>8</v>
      </c>
      <c r="M373" s="814" t="s">
        <v>89</v>
      </c>
      <c r="N373" s="761">
        <v>4527</v>
      </c>
      <c r="O373" s="823">
        <f>N373/N382*100</f>
        <v>13.430046279814899</v>
      </c>
      <c r="P373" s="761">
        <v>404</v>
      </c>
      <c r="Q373" s="823">
        <f>P373/P382*100</f>
        <v>4.7855958303719497</v>
      </c>
      <c r="R373" s="761">
        <f t="shared" si="19"/>
        <v>4931</v>
      </c>
      <c r="S373" s="823">
        <f>R373/R382*100</f>
        <v>11.6986951364176</v>
      </c>
    </row>
    <row r="374" spans="12:19" ht="16.5">
      <c r="L374" s="819">
        <v>9</v>
      </c>
      <c r="M374" s="813" t="s">
        <v>90</v>
      </c>
      <c r="N374" s="820">
        <v>4733</v>
      </c>
      <c r="O374" s="821">
        <f>N374/N382*100</f>
        <v>14.041177168624699</v>
      </c>
      <c r="P374" s="820">
        <v>610</v>
      </c>
      <c r="Q374" s="821">
        <f>P374/P382*100</f>
        <v>7.2257758824923002</v>
      </c>
      <c r="R374" s="820">
        <f t="shared" si="19"/>
        <v>5343</v>
      </c>
      <c r="S374" s="821">
        <f>R374/R382*100</f>
        <v>12.676156583629901</v>
      </c>
    </row>
    <row r="375" spans="12:19" ht="16.5">
      <c r="L375" s="822">
        <v>10</v>
      </c>
      <c r="M375" s="814" t="s">
        <v>91</v>
      </c>
      <c r="N375" s="761">
        <v>4284</v>
      </c>
      <c r="O375" s="823">
        <f>N375/N382*100</f>
        <v>12.7091491634033</v>
      </c>
      <c r="P375" s="761">
        <v>715</v>
      </c>
      <c r="Q375" s="823">
        <f>P375/P382*100</f>
        <v>8.4695569770196606</v>
      </c>
      <c r="R375" s="761">
        <f t="shared" si="19"/>
        <v>4999</v>
      </c>
      <c r="S375" s="823">
        <f>R375/R382*100</f>
        <v>11.8600237247924</v>
      </c>
    </row>
    <row r="376" spans="12:19" ht="16.5">
      <c r="L376" s="819">
        <v>11</v>
      </c>
      <c r="M376" s="813" t="s">
        <v>92</v>
      </c>
      <c r="N376" s="820">
        <v>3784</v>
      </c>
      <c r="O376" s="821">
        <f>N376/N382*100</f>
        <v>11.225821763379599</v>
      </c>
      <c r="P376" s="820">
        <v>849</v>
      </c>
      <c r="Q376" s="821">
        <f>P376/P382*100</f>
        <v>10.056858564321301</v>
      </c>
      <c r="R376" s="820">
        <f t="shared" si="19"/>
        <v>4633</v>
      </c>
      <c r="S376" s="821">
        <f>R376/R382*100</f>
        <v>10.9916963226572</v>
      </c>
    </row>
    <row r="377" spans="12:19" ht="16.5">
      <c r="L377" s="822">
        <v>12</v>
      </c>
      <c r="M377" s="814" t="s">
        <v>93</v>
      </c>
      <c r="N377" s="761">
        <v>3016</v>
      </c>
      <c r="O377" s="823">
        <f>N377/N382*100</f>
        <v>8.9474308769431605</v>
      </c>
      <c r="P377" s="761">
        <v>990</v>
      </c>
      <c r="Q377" s="823">
        <f>P377/P382*100</f>
        <v>11.727078891258</v>
      </c>
      <c r="R377" s="761">
        <f t="shared" si="19"/>
        <v>4006</v>
      </c>
      <c r="S377" s="823">
        <f>R377/R382*100</f>
        <v>9.5041518386714099</v>
      </c>
    </row>
    <row r="378" spans="12:19" ht="16.5">
      <c r="L378" s="819">
        <v>13</v>
      </c>
      <c r="M378" s="813" t="s">
        <v>94</v>
      </c>
      <c r="N378" s="820">
        <v>2583</v>
      </c>
      <c r="O378" s="821">
        <f>N378/N382*100</f>
        <v>7.6628693485226096</v>
      </c>
      <c r="P378" s="820">
        <v>1010</v>
      </c>
      <c r="Q378" s="821">
        <f>P378/P382*100</f>
        <v>11.963989575929901</v>
      </c>
      <c r="R378" s="820">
        <f t="shared" si="19"/>
        <v>3593</v>
      </c>
      <c r="S378" s="821">
        <f>R378/R382*100</f>
        <v>8.5243179122182706</v>
      </c>
    </row>
    <row r="379" spans="12:19" ht="16.5">
      <c r="L379" s="822">
        <v>14</v>
      </c>
      <c r="M379" s="814" t="s">
        <v>95</v>
      </c>
      <c r="N379" s="761">
        <v>1934</v>
      </c>
      <c r="O379" s="823">
        <f>N379/N382*100</f>
        <v>5.7375103832918004</v>
      </c>
      <c r="P379" s="761">
        <v>1016</v>
      </c>
      <c r="Q379" s="823">
        <f>P379/P382*100</f>
        <v>12.0350627813314</v>
      </c>
      <c r="R379" s="761">
        <f t="shared" si="19"/>
        <v>2950</v>
      </c>
      <c r="S379" s="823">
        <f>R379/R382*100</f>
        <v>6.9988137603796003</v>
      </c>
    </row>
    <row r="380" spans="12:19" ht="16.5">
      <c r="L380" s="819">
        <v>15</v>
      </c>
      <c r="M380" s="813" t="s">
        <v>96</v>
      </c>
      <c r="N380" s="820">
        <v>1222</v>
      </c>
      <c r="O380" s="821">
        <f>N380/N382*100</f>
        <v>3.6252521656579999</v>
      </c>
      <c r="P380" s="820">
        <v>835</v>
      </c>
      <c r="Q380" s="821">
        <f>P380/P382*100</f>
        <v>9.8910210850509408</v>
      </c>
      <c r="R380" s="820">
        <f t="shared" si="19"/>
        <v>2057</v>
      </c>
      <c r="S380" s="821">
        <f>R380/R382*100</f>
        <v>4.8801897983392601</v>
      </c>
    </row>
    <row r="381" spans="12:19" ht="16.5">
      <c r="L381" s="822">
        <v>16</v>
      </c>
      <c r="M381" s="814" t="s">
        <v>97</v>
      </c>
      <c r="N381" s="761">
        <v>1031</v>
      </c>
      <c r="O381" s="823">
        <f>N381/N382*100</f>
        <v>3.0586210988489402</v>
      </c>
      <c r="P381" s="761">
        <v>1141</v>
      </c>
      <c r="Q381" s="823">
        <f>P381/P382*100</f>
        <v>13.5157545605307</v>
      </c>
      <c r="R381" s="761">
        <f t="shared" si="19"/>
        <v>2172</v>
      </c>
      <c r="S381" s="823">
        <f>R381/R382*100</f>
        <v>5.1530249110320296</v>
      </c>
    </row>
    <row r="382" spans="12:19">
      <c r="L382" s="824"/>
      <c r="M382" s="825" t="s">
        <v>40</v>
      </c>
      <c r="N382" s="826">
        <f>SUM(N366:N381)</f>
        <v>33708</v>
      </c>
      <c r="O382" s="827">
        <f>N382/N382*100</f>
        <v>100</v>
      </c>
      <c r="P382" s="826">
        <f>SUM(P366:P381)</f>
        <v>8442</v>
      </c>
      <c r="Q382" s="827">
        <f>P382/P382*100</f>
        <v>100</v>
      </c>
      <c r="R382" s="826">
        <f>SUM(R366:R381)</f>
        <v>42150</v>
      </c>
      <c r="S382" s="827">
        <f>R382/R382*100</f>
        <v>100</v>
      </c>
    </row>
    <row r="385" spans="12:19">
      <c r="L385" t="s">
        <v>23</v>
      </c>
    </row>
    <row r="386" spans="12:19">
      <c r="L386" s="1396" t="s">
        <v>0</v>
      </c>
      <c r="M386" s="1398" t="s">
        <v>80</v>
      </c>
      <c r="N386" s="1393" t="s">
        <v>310</v>
      </c>
      <c r="O386" s="1393"/>
      <c r="P386" s="1393" t="s">
        <v>311</v>
      </c>
      <c r="Q386" s="1393"/>
      <c r="R386" s="1393" t="s">
        <v>40</v>
      </c>
      <c r="S386" s="1393"/>
    </row>
    <row r="387" spans="12:19">
      <c r="L387" s="1397"/>
      <c r="M387" s="1398"/>
      <c r="N387" s="817" t="s">
        <v>81</v>
      </c>
      <c r="O387" s="817" t="s">
        <v>39</v>
      </c>
      <c r="P387" s="817" t="s">
        <v>81</v>
      </c>
      <c r="Q387" s="817" t="s">
        <v>39</v>
      </c>
      <c r="R387" s="817" t="s">
        <v>81</v>
      </c>
      <c r="S387" s="817" t="s">
        <v>39</v>
      </c>
    </row>
    <row r="388" spans="12:19" ht="16.5">
      <c r="L388" s="819">
        <v>1</v>
      </c>
      <c r="M388" s="813" t="s">
        <v>82</v>
      </c>
      <c r="N388" s="820">
        <v>2</v>
      </c>
      <c r="O388" s="821">
        <f>N388/N404*100</f>
        <v>5.47615136082361E-3</v>
      </c>
      <c r="P388" s="820">
        <v>0</v>
      </c>
      <c r="Q388" s="821">
        <f>P388/P404*100</f>
        <v>0</v>
      </c>
      <c r="R388" s="820">
        <f>P388+N388</f>
        <v>2</v>
      </c>
      <c r="S388" s="821">
        <f>R388/R404*100</f>
        <v>4.3757931125016402E-3</v>
      </c>
    </row>
    <row r="389" spans="12:19" ht="16.5">
      <c r="L389" s="822">
        <v>2</v>
      </c>
      <c r="M389" s="1191" t="s">
        <v>83</v>
      </c>
      <c r="N389" s="761">
        <v>3</v>
      </c>
      <c r="O389" s="823">
        <f>N389/N404*100</f>
        <v>8.2142270412354206E-3</v>
      </c>
      <c r="P389" s="761">
        <v>0</v>
      </c>
      <c r="Q389" s="823">
        <f>P389/P404*100</f>
        <v>0</v>
      </c>
      <c r="R389" s="761">
        <f>P389+N389</f>
        <v>3</v>
      </c>
      <c r="S389" s="823">
        <f>R389/R404*100</f>
        <v>6.5636896687524598E-3</v>
      </c>
    </row>
    <row r="390" spans="12:19" ht="16.5">
      <c r="L390" s="819">
        <v>3</v>
      </c>
      <c r="M390" s="1193" t="s">
        <v>84</v>
      </c>
      <c r="N390" s="820">
        <v>1</v>
      </c>
      <c r="O390" s="821">
        <f>N390/N404*100</f>
        <v>2.7380756804118102E-3</v>
      </c>
      <c r="P390" s="820">
        <v>7</v>
      </c>
      <c r="Q390" s="821">
        <f>P390/P404*100</f>
        <v>7.6219512195121894E-2</v>
      </c>
      <c r="R390" s="820">
        <f t="shared" ref="R390:R403" si="20">P390+N390</f>
        <v>8</v>
      </c>
      <c r="S390" s="821">
        <f>R390/R404*100</f>
        <v>1.7503172450006599E-2</v>
      </c>
    </row>
    <row r="391" spans="12:19" ht="16.5">
      <c r="L391" s="822">
        <v>4</v>
      </c>
      <c r="M391" s="814" t="s">
        <v>85</v>
      </c>
      <c r="N391" s="761">
        <v>25</v>
      </c>
      <c r="O391" s="823">
        <f>N391/N404*100</f>
        <v>6.8451892010295196E-2</v>
      </c>
      <c r="P391" s="761">
        <v>41</v>
      </c>
      <c r="Q391" s="823">
        <f>P391/P404*100</f>
        <v>0.44642857142857101</v>
      </c>
      <c r="R391" s="761">
        <f t="shared" si="20"/>
        <v>66</v>
      </c>
      <c r="S391" s="823">
        <f>R391/R404*100</f>
        <v>0.14440117271255401</v>
      </c>
    </row>
    <row r="392" spans="12:19" ht="16.5">
      <c r="L392" s="819">
        <v>5</v>
      </c>
      <c r="M392" s="813" t="s">
        <v>86</v>
      </c>
      <c r="N392" s="820">
        <v>621</v>
      </c>
      <c r="O392" s="821">
        <f>N392/N404*100</f>
        <v>1.7003449975357301</v>
      </c>
      <c r="P392" s="820">
        <v>181</v>
      </c>
      <c r="Q392" s="821">
        <f>P392/P404*100</f>
        <v>1.97081881533101</v>
      </c>
      <c r="R392" s="820">
        <f t="shared" si="20"/>
        <v>802</v>
      </c>
      <c r="S392" s="821">
        <f>R392/R404*100</f>
        <v>1.75469303811316</v>
      </c>
    </row>
    <row r="393" spans="12:19" ht="16.5">
      <c r="L393" s="822">
        <v>6</v>
      </c>
      <c r="M393" s="814" t="s">
        <v>87</v>
      </c>
      <c r="N393" s="761">
        <v>2708</v>
      </c>
      <c r="O393" s="823">
        <f>N393/N404*100</f>
        <v>7.41470894255517</v>
      </c>
      <c r="P393" s="761">
        <v>282</v>
      </c>
      <c r="Q393" s="823">
        <f>P393/P404*100</f>
        <v>3.0705574912892</v>
      </c>
      <c r="R393" s="761">
        <f t="shared" si="20"/>
        <v>2990</v>
      </c>
      <c r="S393" s="823">
        <f>R393/R404*100</f>
        <v>6.5418107031899497</v>
      </c>
    </row>
    <row r="394" spans="12:19" ht="16.5">
      <c r="L394" s="819">
        <v>7</v>
      </c>
      <c r="M394" s="813" t="s">
        <v>88</v>
      </c>
      <c r="N394" s="820">
        <v>3899</v>
      </c>
      <c r="O394" s="821">
        <f>N394/N404*100</f>
        <v>10.675757077925599</v>
      </c>
      <c r="P394" s="820">
        <v>310</v>
      </c>
      <c r="Q394" s="821">
        <f>P394/P404*100</f>
        <v>3.3754355400696898</v>
      </c>
      <c r="R394" s="820">
        <f t="shared" si="20"/>
        <v>4209</v>
      </c>
      <c r="S394" s="821">
        <f>R394/R404*100</f>
        <v>9.2088566052596992</v>
      </c>
    </row>
    <row r="395" spans="12:19" ht="16.5">
      <c r="L395" s="822">
        <v>8</v>
      </c>
      <c r="M395" s="814" t="s">
        <v>89</v>
      </c>
      <c r="N395" s="761">
        <v>4253</v>
      </c>
      <c r="O395" s="823">
        <f>N395/N404*100</f>
        <v>11.6450358687914</v>
      </c>
      <c r="P395" s="761">
        <v>455</v>
      </c>
      <c r="Q395" s="823">
        <f>P395/P404*100</f>
        <v>4.9542682926829302</v>
      </c>
      <c r="R395" s="761">
        <f t="shared" si="20"/>
        <v>4708</v>
      </c>
      <c r="S395" s="823">
        <f>R395/R404*100</f>
        <v>10.300616986828899</v>
      </c>
    </row>
    <row r="396" spans="12:19" ht="16.5">
      <c r="L396" s="819">
        <v>9</v>
      </c>
      <c r="M396" s="813" t="s">
        <v>90</v>
      </c>
      <c r="N396" s="820">
        <v>5058</v>
      </c>
      <c r="O396" s="821">
        <f>N396/N404*100</f>
        <v>13.8491867915229</v>
      </c>
      <c r="P396" s="820">
        <v>720</v>
      </c>
      <c r="Q396" s="821">
        <f>P396/P404*100</f>
        <v>7.8397212543553998</v>
      </c>
      <c r="R396" s="820">
        <f t="shared" si="20"/>
        <v>5778</v>
      </c>
      <c r="S396" s="821">
        <f>R396/R404*100</f>
        <v>12.6416663020172</v>
      </c>
    </row>
    <row r="397" spans="12:19" ht="16.5">
      <c r="L397" s="822">
        <v>10</v>
      </c>
      <c r="M397" s="814" t="s">
        <v>91</v>
      </c>
      <c r="N397" s="761">
        <v>4874</v>
      </c>
      <c r="O397" s="823">
        <f>N397/N404*100</f>
        <v>13.345380866327099</v>
      </c>
      <c r="P397" s="761">
        <v>829</v>
      </c>
      <c r="Q397" s="823">
        <f>P397/P404*100</f>
        <v>9.0265679442508695</v>
      </c>
      <c r="R397" s="761">
        <f t="shared" si="20"/>
        <v>5703</v>
      </c>
      <c r="S397" s="823">
        <f>R397/R404*100</f>
        <v>12.4775740602984</v>
      </c>
    </row>
    <row r="398" spans="12:19" ht="16.5">
      <c r="L398" s="819">
        <v>11</v>
      </c>
      <c r="M398" s="813" t="s">
        <v>92</v>
      </c>
      <c r="N398" s="820">
        <v>4287</v>
      </c>
      <c r="O398" s="821">
        <f>N398/N404*100</f>
        <v>11.738130441925399</v>
      </c>
      <c r="P398" s="820">
        <v>961</v>
      </c>
      <c r="Q398" s="821">
        <f>P398/P404*100</f>
        <v>10.463850174216001</v>
      </c>
      <c r="R398" s="820">
        <f t="shared" si="20"/>
        <v>5248</v>
      </c>
      <c r="S398" s="821">
        <f>R398/R404*100</f>
        <v>11.4820811272043</v>
      </c>
    </row>
    <row r="399" spans="12:19" ht="16.5">
      <c r="L399" s="822">
        <v>12</v>
      </c>
      <c r="M399" s="814" t="s">
        <v>93</v>
      </c>
      <c r="N399" s="761">
        <v>3377</v>
      </c>
      <c r="O399" s="823">
        <f>N399/N404*100</f>
        <v>9.2464815727506693</v>
      </c>
      <c r="P399" s="761">
        <v>1077</v>
      </c>
      <c r="Q399" s="823">
        <f>P399/P404*100</f>
        <v>11.726916376306599</v>
      </c>
      <c r="R399" s="761">
        <f t="shared" si="20"/>
        <v>4454</v>
      </c>
      <c r="S399" s="823">
        <f>R399/R404*100</f>
        <v>9.7448912615411505</v>
      </c>
    </row>
    <row r="400" spans="12:19" ht="16.5">
      <c r="L400" s="819">
        <v>13</v>
      </c>
      <c r="M400" s="813" t="s">
        <v>94</v>
      </c>
      <c r="N400" s="820">
        <v>2834</v>
      </c>
      <c r="O400" s="821">
        <f>N400/N404*100</f>
        <v>7.7597064782870602</v>
      </c>
      <c r="P400" s="820">
        <v>1108</v>
      </c>
      <c r="Q400" s="821">
        <f>P400/P404*100</f>
        <v>12.0644599303136</v>
      </c>
      <c r="R400" s="820">
        <f t="shared" si="20"/>
        <v>3942</v>
      </c>
      <c r="S400" s="821">
        <f>R400/R404*100</f>
        <v>8.6246882247407299</v>
      </c>
    </row>
    <row r="401" spans="12:19" ht="16.5">
      <c r="L401" s="822">
        <v>14</v>
      </c>
      <c r="M401" s="814" t="s">
        <v>95</v>
      </c>
      <c r="N401" s="761">
        <v>2285</v>
      </c>
      <c r="O401" s="823">
        <f>N401/N404*100</f>
        <v>6.2565029297409804</v>
      </c>
      <c r="P401" s="761">
        <v>1134</v>
      </c>
      <c r="Q401" s="823">
        <f>P401/P404*100</f>
        <v>12.347560975609801</v>
      </c>
      <c r="R401" s="761">
        <f t="shared" si="20"/>
        <v>3419</v>
      </c>
      <c r="S401" s="823">
        <f>R401/R404*100</f>
        <v>7.4804183258215602</v>
      </c>
    </row>
    <row r="402" spans="12:19" ht="16.5">
      <c r="L402" s="819">
        <v>15</v>
      </c>
      <c r="M402" s="813" t="s">
        <v>96</v>
      </c>
      <c r="N402" s="820">
        <v>1338</v>
      </c>
      <c r="O402" s="821">
        <f>N402/N404*100</f>
        <v>3.6635452603909999</v>
      </c>
      <c r="P402" s="820">
        <v>892</v>
      </c>
      <c r="Q402" s="821">
        <f>P402/P404*100</f>
        <v>9.7125435540069702</v>
      </c>
      <c r="R402" s="820">
        <f t="shared" si="20"/>
        <v>2230</v>
      </c>
      <c r="S402" s="821">
        <f>R402/R404*100</f>
        <v>4.8790093204393301</v>
      </c>
    </row>
    <row r="403" spans="12:19" ht="16.5">
      <c r="L403" s="822">
        <v>16</v>
      </c>
      <c r="M403" s="814" t="s">
        <v>97</v>
      </c>
      <c r="N403" s="761">
        <v>957</v>
      </c>
      <c r="O403" s="823">
        <f>N403/N404*100</f>
        <v>2.6203384261540998</v>
      </c>
      <c r="P403" s="761">
        <v>1187</v>
      </c>
      <c r="Q403" s="823">
        <f>P403/P404*100</f>
        <v>12.9246515679443</v>
      </c>
      <c r="R403" s="761">
        <f t="shared" si="20"/>
        <v>2144</v>
      </c>
      <c r="S403" s="823">
        <f>R403/R404*100</f>
        <v>4.6908502166017598</v>
      </c>
    </row>
    <row r="404" spans="12:19">
      <c r="L404" s="824"/>
      <c r="M404" s="825" t="s">
        <v>40</v>
      </c>
      <c r="N404" s="826">
        <f>SUM(N388:N403)</f>
        <v>36522</v>
      </c>
      <c r="O404" s="827">
        <f>N404/N404*100</f>
        <v>100</v>
      </c>
      <c r="P404" s="826">
        <f>SUM(P388:P403)</f>
        <v>9184</v>
      </c>
      <c r="Q404" s="827">
        <f>P404/P404*100</f>
        <v>100</v>
      </c>
      <c r="R404" s="826">
        <f>SUM(R388:R403)</f>
        <v>45706</v>
      </c>
      <c r="S404" s="827">
        <f>R404/R404*100</f>
        <v>100</v>
      </c>
    </row>
    <row r="407" spans="12:19">
      <c r="L407" t="s">
        <v>24</v>
      </c>
    </row>
    <row r="408" spans="12:19">
      <c r="L408" s="1396" t="s">
        <v>0</v>
      </c>
      <c r="M408" s="1398" t="s">
        <v>80</v>
      </c>
      <c r="N408" s="1393" t="s">
        <v>310</v>
      </c>
      <c r="O408" s="1393"/>
      <c r="P408" s="1393" t="s">
        <v>311</v>
      </c>
      <c r="Q408" s="1393"/>
      <c r="R408" s="1393" t="s">
        <v>40</v>
      </c>
      <c r="S408" s="1393"/>
    </row>
    <row r="409" spans="12:19">
      <c r="L409" s="1397"/>
      <c r="M409" s="1398"/>
      <c r="N409" s="817" t="s">
        <v>81</v>
      </c>
      <c r="O409" s="817" t="s">
        <v>39</v>
      </c>
      <c r="P409" s="817" t="s">
        <v>81</v>
      </c>
      <c r="Q409" s="817" t="s">
        <v>39</v>
      </c>
      <c r="R409" s="817" t="s">
        <v>81</v>
      </c>
      <c r="S409" s="817" t="s">
        <v>39</v>
      </c>
    </row>
    <row r="410" spans="12:19" ht="16.5">
      <c r="L410" s="819">
        <v>1</v>
      </c>
      <c r="M410" s="813" t="s">
        <v>82</v>
      </c>
      <c r="N410" s="820">
        <v>0</v>
      </c>
      <c r="O410" s="821">
        <f>N410/N426*100</f>
        <v>0</v>
      </c>
      <c r="P410" s="820">
        <v>1</v>
      </c>
      <c r="Q410" s="821">
        <f>P410/P426*100</f>
        <v>1.2820512820512799E-2</v>
      </c>
      <c r="R410" s="820">
        <f>P410+N410</f>
        <v>1</v>
      </c>
      <c r="S410" s="821">
        <f>R410/R426*100</f>
        <v>3.1705770450221899E-3</v>
      </c>
    </row>
    <row r="411" spans="12:19" ht="16.5">
      <c r="L411" s="822">
        <v>2</v>
      </c>
      <c r="M411" s="1191" t="s">
        <v>83</v>
      </c>
      <c r="N411" s="761">
        <v>1</v>
      </c>
      <c r="O411" s="823">
        <f>N411/N426*100</f>
        <v>4.2122999157539996E-3</v>
      </c>
      <c r="P411" s="761">
        <v>1</v>
      </c>
      <c r="Q411" s="823">
        <f>P411/P426*100</f>
        <v>1.2820512820512799E-2</v>
      </c>
      <c r="R411" s="761">
        <f>P411+N411</f>
        <v>2</v>
      </c>
      <c r="S411" s="823">
        <f>R411/R426*100</f>
        <v>6.3411540900443902E-3</v>
      </c>
    </row>
    <row r="412" spans="12:19" ht="16.5">
      <c r="L412" s="819">
        <v>3</v>
      </c>
      <c r="M412" s="1193" t="s">
        <v>84</v>
      </c>
      <c r="N412" s="820">
        <v>5</v>
      </c>
      <c r="O412" s="821">
        <f>N412/N426*100</f>
        <v>2.1061499578770002E-2</v>
      </c>
      <c r="P412" s="820">
        <v>5</v>
      </c>
      <c r="Q412" s="821">
        <f>P412/P426*100</f>
        <v>6.4102564102564097E-2</v>
      </c>
      <c r="R412" s="820">
        <f t="shared" ref="R412:R425" si="21">P412+N412</f>
        <v>10</v>
      </c>
      <c r="S412" s="821">
        <f>R412/R426*100</f>
        <v>3.1705770450221903E-2</v>
      </c>
    </row>
    <row r="413" spans="12:19" ht="16.5">
      <c r="L413" s="822">
        <v>4</v>
      </c>
      <c r="M413" s="814" t="s">
        <v>85</v>
      </c>
      <c r="N413" s="761">
        <v>26</v>
      </c>
      <c r="O413" s="823">
        <f>N413/N426*100</f>
        <v>0.109519797809604</v>
      </c>
      <c r="P413" s="761">
        <v>19</v>
      </c>
      <c r="Q413" s="823">
        <f>P413/P426*100</f>
        <v>0.243589743589744</v>
      </c>
      <c r="R413" s="761">
        <f t="shared" si="21"/>
        <v>45</v>
      </c>
      <c r="S413" s="823">
        <f>R413/R426*100</f>
        <v>0.142675967025999</v>
      </c>
    </row>
    <row r="414" spans="12:19" ht="16.5">
      <c r="L414" s="819">
        <v>5</v>
      </c>
      <c r="M414" s="813" t="s">
        <v>86</v>
      </c>
      <c r="N414" s="820">
        <v>199</v>
      </c>
      <c r="O414" s="821">
        <f>N414/N426*100</f>
        <v>0.83824768323504595</v>
      </c>
      <c r="P414" s="820">
        <v>123</v>
      </c>
      <c r="Q414" s="821">
        <f>P414/P426*100</f>
        <v>1.57692307692308</v>
      </c>
      <c r="R414" s="820">
        <f t="shared" si="21"/>
        <v>322</v>
      </c>
      <c r="S414" s="821">
        <f>R414/R426*100</f>
        <v>1.02092580849715</v>
      </c>
    </row>
    <row r="415" spans="12:19" ht="16.5">
      <c r="L415" s="822">
        <v>6</v>
      </c>
      <c r="M415" s="814" t="s">
        <v>87</v>
      </c>
      <c r="N415" s="761">
        <v>1445</v>
      </c>
      <c r="O415" s="823">
        <f>N415/N426*100</f>
        <v>6.0867733782645299</v>
      </c>
      <c r="P415" s="761">
        <v>234</v>
      </c>
      <c r="Q415" s="823">
        <f>P415/P426*100</f>
        <v>3</v>
      </c>
      <c r="R415" s="761">
        <f t="shared" si="21"/>
        <v>1679</v>
      </c>
      <c r="S415" s="823">
        <f>R415/R426*100</f>
        <v>5.3233988585922596</v>
      </c>
    </row>
    <row r="416" spans="12:19" ht="16.5">
      <c r="L416" s="819">
        <v>7</v>
      </c>
      <c r="M416" s="813" t="s">
        <v>88</v>
      </c>
      <c r="N416" s="820">
        <v>2625</v>
      </c>
      <c r="O416" s="821">
        <f>N416/N426*100</f>
        <v>11.0572872788543</v>
      </c>
      <c r="P416" s="820">
        <v>241</v>
      </c>
      <c r="Q416" s="821">
        <f>P416/P426*100</f>
        <v>3.0897435897435899</v>
      </c>
      <c r="R416" s="820">
        <f t="shared" si="21"/>
        <v>2866</v>
      </c>
      <c r="S416" s="821">
        <f>R416/R426*100</f>
        <v>9.0868738110336107</v>
      </c>
    </row>
    <row r="417" spans="12:19" ht="16.5">
      <c r="L417" s="822">
        <v>8</v>
      </c>
      <c r="M417" s="814" t="s">
        <v>89</v>
      </c>
      <c r="N417" s="761">
        <v>3078</v>
      </c>
      <c r="O417" s="823">
        <f>N417/N426*100</f>
        <v>12.9654591406908</v>
      </c>
      <c r="P417" s="761">
        <v>360</v>
      </c>
      <c r="Q417" s="823">
        <f>P417/P426*100</f>
        <v>4.6153846153846203</v>
      </c>
      <c r="R417" s="761">
        <f t="shared" si="21"/>
        <v>3438</v>
      </c>
      <c r="S417" s="823">
        <f>R417/R426*100</f>
        <v>10.9004438807863</v>
      </c>
    </row>
    <row r="418" spans="12:19" ht="16.5">
      <c r="L418" s="819">
        <v>9</v>
      </c>
      <c r="M418" s="813" t="s">
        <v>90</v>
      </c>
      <c r="N418" s="820">
        <v>3356</v>
      </c>
      <c r="O418" s="821">
        <f>N418/N426*100</f>
        <v>14.136478517270399</v>
      </c>
      <c r="P418" s="820">
        <v>488</v>
      </c>
      <c r="Q418" s="821">
        <f>P418/P426*100</f>
        <v>6.2564102564102599</v>
      </c>
      <c r="R418" s="820">
        <f t="shared" si="21"/>
        <v>3844</v>
      </c>
      <c r="S418" s="821">
        <f>R418/R426*100</f>
        <v>12.187698161065301</v>
      </c>
    </row>
    <row r="419" spans="12:19" ht="16.5">
      <c r="L419" s="822">
        <v>10</v>
      </c>
      <c r="M419" s="814" t="s">
        <v>91</v>
      </c>
      <c r="N419" s="761">
        <v>3090</v>
      </c>
      <c r="O419" s="823">
        <f>N419/N426*100</f>
        <v>13.0160067396799</v>
      </c>
      <c r="P419" s="761">
        <v>592</v>
      </c>
      <c r="Q419" s="823">
        <f>P419/P426*100</f>
        <v>7.5897435897435903</v>
      </c>
      <c r="R419" s="761">
        <f t="shared" si="21"/>
        <v>3682</v>
      </c>
      <c r="S419" s="823">
        <f>R419/R426*100</f>
        <v>11.6740646797717</v>
      </c>
    </row>
    <row r="420" spans="12:19" ht="16.5">
      <c r="L420" s="819">
        <v>11</v>
      </c>
      <c r="M420" s="813" t="s">
        <v>92</v>
      </c>
      <c r="N420" s="820">
        <v>2645</v>
      </c>
      <c r="O420" s="821">
        <f>N420/N426*100</f>
        <v>11.1415332771693</v>
      </c>
      <c r="P420" s="820">
        <v>748</v>
      </c>
      <c r="Q420" s="821">
        <f>P420/P426*100</f>
        <v>9.5897435897435894</v>
      </c>
      <c r="R420" s="820">
        <f t="shared" si="21"/>
        <v>3393</v>
      </c>
      <c r="S420" s="821">
        <f>R420/R426*100</f>
        <v>10.757767913760301</v>
      </c>
    </row>
    <row r="421" spans="12:19" ht="16.5">
      <c r="L421" s="822">
        <v>12</v>
      </c>
      <c r="M421" s="814" t="s">
        <v>93</v>
      </c>
      <c r="N421" s="761">
        <v>2376</v>
      </c>
      <c r="O421" s="823">
        <f>N421/N426*100</f>
        <v>10.0084245998315</v>
      </c>
      <c r="P421" s="761">
        <v>915</v>
      </c>
      <c r="Q421" s="823">
        <f>P421/P426*100</f>
        <v>11.7307692307692</v>
      </c>
      <c r="R421" s="761">
        <f t="shared" si="21"/>
        <v>3291</v>
      </c>
      <c r="S421" s="823">
        <f>R421/R426*100</f>
        <v>10.434369055168</v>
      </c>
    </row>
    <row r="422" spans="12:19" ht="16.5">
      <c r="L422" s="819">
        <v>13</v>
      </c>
      <c r="M422" s="813" t="s">
        <v>94</v>
      </c>
      <c r="N422" s="820">
        <v>1899</v>
      </c>
      <c r="O422" s="821">
        <f>N422/N426*100</f>
        <v>7.9991575400168502</v>
      </c>
      <c r="P422" s="820">
        <v>982</v>
      </c>
      <c r="Q422" s="821">
        <f>P422/P426*100</f>
        <v>12.5897435897436</v>
      </c>
      <c r="R422" s="820">
        <f t="shared" si="21"/>
        <v>2881</v>
      </c>
      <c r="S422" s="821">
        <f>R422/R426*100</f>
        <v>9.1344324667089403</v>
      </c>
    </row>
    <row r="423" spans="12:19" ht="16.5">
      <c r="L423" s="822">
        <v>14</v>
      </c>
      <c r="M423" s="814" t="s">
        <v>95</v>
      </c>
      <c r="N423" s="761">
        <v>1331</v>
      </c>
      <c r="O423" s="823">
        <f>N423/N426*100</f>
        <v>5.60657118786858</v>
      </c>
      <c r="P423" s="761">
        <v>1008</v>
      </c>
      <c r="Q423" s="823">
        <f>P423/P426*100</f>
        <v>12.9230769230769</v>
      </c>
      <c r="R423" s="761">
        <f t="shared" si="21"/>
        <v>2339</v>
      </c>
      <c r="S423" s="823">
        <f>R423/R426*100</f>
        <v>7.4159797083069101</v>
      </c>
    </row>
    <row r="424" spans="12:19" ht="16.5">
      <c r="L424" s="819">
        <v>15</v>
      </c>
      <c r="M424" s="813" t="s">
        <v>96</v>
      </c>
      <c r="N424" s="820">
        <v>909</v>
      </c>
      <c r="O424" s="821">
        <f>N424/N426*100</f>
        <v>3.82898062342039</v>
      </c>
      <c r="P424" s="820">
        <v>850</v>
      </c>
      <c r="Q424" s="821">
        <f>P424/P426*100</f>
        <v>10.8974358974359</v>
      </c>
      <c r="R424" s="820">
        <f t="shared" si="21"/>
        <v>1759</v>
      </c>
      <c r="S424" s="821">
        <f>R424/R426*100</f>
        <v>5.5770450221940404</v>
      </c>
    </row>
    <row r="425" spans="12:19" ht="16.5">
      <c r="L425" s="822">
        <v>16</v>
      </c>
      <c r="M425" s="814" t="s">
        <v>97</v>
      </c>
      <c r="N425" s="761">
        <v>755</v>
      </c>
      <c r="O425" s="823">
        <f>N425/N426*100</f>
        <v>3.1802864363942702</v>
      </c>
      <c r="P425" s="761">
        <v>1233</v>
      </c>
      <c r="Q425" s="823">
        <f>P425/P426*100</f>
        <v>15.807692307692299</v>
      </c>
      <c r="R425" s="761">
        <f t="shared" si="21"/>
        <v>1988</v>
      </c>
      <c r="S425" s="823">
        <f>R425/R426*100</f>
        <v>6.3031071655041204</v>
      </c>
    </row>
    <row r="426" spans="12:19">
      <c r="L426" s="824"/>
      <c r="M426" s="825" t="s">
        <v>40</v>
      </c>
      <c r="N426" s="826">
        <f>SUM(N410:N425)</f>
        <v>23740</v>
      </c>
      <c r="O426" s="827">
        <f>N426/N426*100</f>
        <v>100</v>
      </c>
      <c r="P426" s="826">
        <f>SUM(P410:P425)</f>
        <v>7800</v>
      </c>
      <c r="Q426" s="827">
        <f>P426/P426*100</f>
        <v>100</v>
      </c>
      <c r="R426" s="826">
        <f>SUM(R410:R425)</f>
        <v>31540</v>
      </c>
      <c r="S426" s="827">
        <f>R426/R426*100</f>
        <v>100</v>
      </c>
    </row>
  </sheetData>
  <mergeCells count="99">
    <mergeCell ref="M408:M409"/>
    <mergeCell ref="L408:L409"/>
    <mergeCell ref="M23:M24"/>
    <mergeCell ref="M44:M45"/>
    <mergeCell ref="M64:M65"/>
    <mergeCell ref="M85:M86"/>
    <mergeCell ref="M106:M107"/>
    <mergeCell ref="M127:M128"/>
    <mergeCell ref="M149:M150"/>
    <mergeCell ref="M171:M172"/>
    <mergeCell ref="M192:M193"/>
    <mergeCell ref="M213:M214"/>
    <mergeCell ref="L322:L323"/>
    <mergeCell ref="L343:L344"/>
    <mergeCell ref="L364:L365"/>
    <mergeCell ref="L386:L387"/>
    <mergeCell ref="M234:M235"/>
    <mergeCell ref="M255:M256"/>
    <mergeCell ref="M277:M278"/>
    <mergeCell ref="M300:M301"/>
    <mergeCell ref="M322:M323"/>
    <mergeCell ref="M343:M344"/>
    <mergeCell ref="M364:M365"/>
    <mergeCell ref="M386:M387"/>
    <mergeCell ref="L213:L214"/>
    <mergeCell ref="L234:L235"/>
    <mergeCell ref="L255:L256"/>
    <mergeCell ref="L277:L278"/>
    <mergeCell ref="L300:L301"/>
    <mergeCell ref="N408:O408"/>
    <mergeCell ref="P408:Q408"/>
    <mergeCell ref="R408:S408"/>
    <mergeCell ref="A2:A3"/>
    <mergeCell ref="B2:B3"/>
    <mergeCell ref="L23:L24"/>
    <mergeCell ref="L44:L45"/>
    <mergeCell ref="L64:L65"/>
    <mergeCell ref="C2:D2"/>
    <mergeCell ref="E2:F2"/>
    <mergeCell ref="L85:L86"/>
    <mergeCell ref="L106:L107"/>
    <mergeCell ref="L127:L128"/>
    <mergeCell ref="L149:L150"/>
    <mergeCell ref="L171:L172"/>
    <mergeCell ref="L192:L193"/>
    <mergeCell ref="N364:O364"/>
    <mergeCell ref="P364:Q364"/>
    <mergeCell ref="R364:S364"/>
    <mergeCell ref="N386:O386"/>
    <mergeCell ref="P386:Q386"/>
    <mergeCell ref="R386:S386"/>
    <mergeCell ref="N322:O322"/>
    <mergeCell ref="P322:Q322"/>
    <mergeCell ref="R322:S322"/>
    <mergeCell ref="N343:O343"/>
    <mergeCell ref="P343:Q343"/>
    <mergeCell ref="R343:S343"/>
    <mergeCell ref="N277:O277"/>
    <mergeCell ref="P277:Q277"/>
    <mergeCell ref="R277:S277"/>
    <mergeCell ref="N300:O300"/>
    <mergeCell ref="P300:Q300"/>
    <mergeCell ref="R300:S300"/>
    <mergeCell ref="N234:O234"/>
    <mergeCell ref="P234:Q234"/>
    <mergeCell ref="R234:S234"/>
    <mergeCell ref="N255:O255"/>
    <mergeCell ref="P255:Q255"/>
    <mergeCell ref="R255:S255"/>
    <mergeCell ref="N192:O192"/>
    <mergeCell ref="P192:Q192"/>
    <mergeCell ref="R192:S192"/>
    <mergeCell ref="N213:O213"/>
    <mergeCell ref="P213:Q213"/>
    <mergeCell ref="R213:S213"/>
    <mergeCell ref="N149:O149"/>
    <mergeCell ref="P149:Q149"/>
    <mergeCell ref="R149:S149"/>
    <mergeCell ref="N171:O171"/>
    <mergeCell ref="P171:Q171"/>
    <mergeCell ref="R171:S171"/>
    <mergeCell ref="N106:O106"/>
    <mergeCell ref="P106:Q106"/>
    <mergeCell ref="R106:S106"/>
    <mergeCell ref="N127:O127"/>
    <mergeCell ref="P127:Q127"/>
    <mergeCell ref="R127:S127"/>
    <mergeCell ref="N64:O64"/>
    <mergeCell ref="P64:Q64"/>
    <mergeCell ref="R64:S64"/>
    <mergeCell ref="N85:O85"/>
    <mergeCell ref="P85:Q85"/>
    <mergeCell ref="R85:S85"/>
    <mergeCell ref="N23:O23"/>
    <mergeCell ref="P23:Q23"/>
    <mergeCell ref="R23:S23"/>
    <mergeCell ref="N44:O44"/>
    <mergeCell ref="P44:Q44"/>
    <mergeCell ref="R44:S44"/>
  </mergeCells>
  <pageMargins left="0.7" right="0.7" top="0.75" bottom="0.75" header="0.3" footer="0.3"/>
  <pageSetup paperSize="9" orientation="portrait"/>
  <ignoredErrors>
    <ignoredError sqref="B6" twoDigitTextYear="1"/>
    <ignoredError sqref="D20:G20 G4:G19"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H448"/>
  <sheetViews>
    <sheetView view="pageLayout" zoomScaleNormal="100" workbookViewId="0">
      <selection activeCell="G20" sqref="G20"/>
    </sheetView>
  </sheetViews>
  <sheetFormatPr defaultColWidth="9" defaultRowHeight="15"/>
  <cols>
    <col min="1" max="1" width="5.85546875" customWidth="1"/>
    <col min="2" max="2" width="28.85546875" customWidth="1"/>
    <col min="3" max="4" width="13.7109375" customWidth="1"/>
    <col min="5" max="5" width="12.7109375" customWidth="1"/>
    <col min="6" max="7" width="13.7109375" style="188" customWidth="1"/>
  </cols>
  <sheetData>
    <row r="1" spans="1:8" ht="9.75" customHeight="1">
      <c r="A1" s="27"/>
      <c r="B1" s="27"/>
      <c r="C1" s="27"/>
      <c r="D1" s="27"/>
      <c r="E1" s="27"/>
      <c r="F1" s="28"/>
      <c r="G1" s="28"/>
      <c r="H1" s="1"/>
    </row>
    <row r="2" spans="1:8" ht="15" customHeight="1">
      <c r="A2" s="1223" t="s">
        <v>0</v>
      </c>
      <c r="B2" s="1223" t="s">
        <v>1</v>
      </c>
      <c r="C2" s="1223" t="s">
        <v>28</v>
      </c>
      <c r="D2" s="1223" t="s">
        <v>33</v>
      </c>
      <c r="E2" s="1223" t="s">
        <v>34</v>
      </c>
      <c r="F2" s="1128"/>
      <c r="G2" s="1128"/>
      <c r="H2" s="1"/>
    </row>
    <row r="3" spans="1:8" ht="15" customHeight="1">
      <c r="A3" s="1224"/>
      <c r="B3" s="1224"/>
      <c r="C3" s="1224"/>
      <c r="D3" s="1224"/>
      <c r="E3" s="1224"/>
      <c r="F3" s="1128"/>
      <c r="G3" s="1128"/>
      <c r="H3" s="1"/>
    </row>
    <row r="4" spans="1:8" ht="15" customHeight="1">
      <c r="A4" s="1129">
        <v>1</v>
      </c>
      <c r="B4" s="150" t="s">
        <v>6</v>
      </c>
      <c r="C4" s="291">
        <v>514444</v>
      </c>
      <c r="D4" s="1130">
        <v>6049.33</v>
      </c>
      <c r="E4" s="291">
        <v>85.041483932931399</v>
      </c>
      <c r="F4" s="1131"/>
      <c r="G4" s="1131"/>
      <c r="H4" s="1"/>
    </row>
    <row r="5" spans="1:8" ht="15" customHeight="1">
      <c r="A5" s="1132">
        <v>2</v>
      </c>
      <c r="B5" s="34" t="s">
        <v>7</v>
      </c>
      <c r="C5" s="293">
        <v>390327</v>
      </c>
      <c r="D5" s="1133">
        <v>3737.5</v>
      </c>
      <c r="E5" s="293">
        <v>104.43531772575299</v>
      </c>
      <c r="F5" s="1131"/>
      <c r="G5" s="1131"/>
      <c r="H5" s="1"/>
    </row>
    <row r="6" spans="1:8" ht="15" customHeight="1">
      <c r="A6" s="1134">
        <v>3</v>
      </c>
      <c r="B6" s="32" t="s">
        <v>8</v>
      </c>
      <c r="C6" s="291">
        <v>239969</v>
      </c>
      <c r="D6" s="1135">
        <v>3130.8</v>
      </c>
      <c r="E6" s="291">
        <v>77</v>
      </c>
      <c r="F6" s="1131"/>
      <c r="G6" s="1131"/>
      <c r="H6" s="1"/>
    </row>
    <row r="7" spans="1:8" ht="15" customHeight="1">
      <c r="A7" s="1132">
        <v>4</v>
      </c>
      <c r="B7" s="34" t="s">
        <v>9</v>
      </c>
      <c r="C7" s="293">
        <v>374691</v>
      </c>
      <c r="D7" s="1133">
        <v>1336</v>
      </c>
      <c r="E7" s="293">
        <v>280.45733532934099</v>
      </c>
      <c r="F7" s="1131"/>
      <c r="G7" s="1131"/>
      <c r="H7" s="1"/>
    </row>
    <row r="8" spans="1:8" ht="15" customHeight="1">
      <c r="A8" s="1134">
        <v>5</v>
      </c>
      <c r="B8" s="32" t="s">
        <v>10</v>
      </c>
      <c r="C8" s="291">
        <v>434649</v>
      </c>
      <c r="D8" s="1135">
        <v>1343.09</v>
      </c>
      <c r="E8" s="291">
        <v>323.61867037949798</v>
      </c>
      <c r="F8" s="1131"/>
      <c r="G8" s="1131"/>
      <c r="H8" s="1"/>
    </row>
    <row r="9" spans="1:8" ht="15" customHeight="1">
      <c r="A9" s="1132">
        <v>6</v>
      </c>
      <c r="B9" s="34" t="s">
        <v>11</v>
      </c>
      <c r="C9" s="293">
        <v>532911</v>
      </c>
      <c r="D9" s="1133">
        <v>2232.3000000000002</v>
      </c>
      <c r="E9" s="293">
        <v>238.72732159655999</v>
      </c>
      <c r="F9" s="1131"/>
      <c r="G9" s="1131"/>
      <c r="H9" s="1"/>
    </row>
    <row r="10" spans="1:8" ht="15" customHeight="1">
      <c r="A10" s="1134">
        <v>7</v>
      </c>
      <c r="B10" s="32" t="s">
        <v>12</v>
      </c>
      <c r="C10" s="291">
        <v>385986</v>
      </c>
      <c r="D10" s="1135">
        <v>3354.3</v>
      </c>
      <c r="E10" s="291">
        <v>115.071997138002</v>
      </c>
      <c r="F10" s="1131"/>
      <c r="G10" s="1131"/>
      <c r="H10" s="1"/>
    </row>
    <row r="11" spans="1:8" ht="15" customHeight="1">
      <c r="A11" s="1132">
        <v>8</v>
      </c>
      <c r="B11" s="34" t="s">
        <v>13</v>
      </c>
      <c r="C11" s="293">
        <v>301328</v>
      </c>
      <c r="D11" s="1133">
        <v>3947.63</v>
      </c>
      <c r="E11" s="293">
        <v>76.331368441317906</v>
      </c>
      <c r="F11" s="1131"/>
      <c r="G11" s="1131"/>
      <c r="H11" s="1"/>
    </row>
    <row r="12" spans="1:8" ht="15" customHeight="1">
      <c r="A12" s="1134">
        <v>9</v>
      </c>
      <c r="B12" s="32" t="s">
        <v>14</v>
      </c>
      <c r="C12" s="291">
        <v>89299</v>
      </c>
      <c r="D12" s="1135">
        <v>6011.35</v>
      </c>
      <c r="E12" s="291">
        <v>14.855065833797701</v>
      </c>
      <c r="F12" s="1131"/>
      <c r="G12" s="1131"/>
      <c r="H12" s="1"/>
    </row>
    <row r="13" spans="1:8" ht="15" customHeight="1">
      <c r="A13" s="1132">
        <v>10</v>
      </c>
      <c r="B13" s="34" t="s">
        <v>15</v>
      </c>
      <c r="C13" s="293">
        <v>222305</v>
      </c>
      <c r="D13" s="1133">
        <v>2959.13</v>
      </c>
      <c r="E13" s="293">
        <v>75.125121234957604</v>
      </c>
      <c r="F13" s="1131"/>
      <c r="G13" s="1131"/>
      <c r="H13" s="1"/>
    </row>
    <row r="14" spans="1:8" ht="15" customHeight="1">
      <c r="A14" s="1134">
        <v>11</v>
      </c>
      <c r="B14" s="32" t="s">
        <v>16</v>
      </c>
      <c r="C14" s="291">
        <v>182936</v>
      </c>
      <c r="D14" s="1135">
        <v>3356</v>
      </c>
      <c r="E14" s="291">
        <v>54.510131108462502</v>
      </c>
      <c r="F14" s="1131"/>
      <c r="G14" s="1131"/>
      <c r="H14" s="1"/>
    </row>
    <row r="15" spans="1:8" ht="15" customHeight="1">
      <c r="A15" s="1132">
        <v>12</v>
      </c>
      <c r="B15" s="34" t="s">
        <v>17</v>
      </c>
      <c r="C15" s="293">
        <v>435685</v>
      </c>
      <c r="D15" s="1133">
        <v>3887.77</v>
      </c>
      <c r="E15" s="293">
        <v>112.06552856779101</v>
      </c>
      <c r="F15" s="1131"/>
      <c r="G15" s="1131"/>
      <c r="H15" s="1"/>
    </row>
    <row r="16" spans="1:8" ht="15" customHeight="1">
      <c r="A16" s="1134">
        <v>13</v>
      </c>
      <c r="B16" s="32" t="s">
        <v>18</v>
      </c>
      <c r="C16" s="291">
        <v>912910</v>
      </c>
      <c r="D16" s="1135">
        <v>694.96</v>
      </c>
      <c r="E16" s="291">
        <v>1313.61517209624</v>
      </c>
      <c r="F16" s="1131"/>
      <c r="G16" s="1131"/>
      <c r="H16" s="1"/>
    </row>
    <row r="17" spans="1:8" ht="15" customHeight="1">
      <c r="A17" s="1132">
        <v>14</v>
      </c>
      <c r="B17" s="34" t="s">
        <v>19</v>
      </c>
      <c r="C17" s="293">
        <v>74968</v>
      </c>
      <c r="D17" s="1133">
        <v>58</v>
      </c>
      <c r="E17" s="293">
        <v>1292.55172413793</v>
      </c>
      <c r="F17" s="1131"/>
      <c r="G17" s="1131"/>
      <c r="H17" s="1"/>
    </row>
    <row r="18" spans="1:8" ht="15" customHeight="1">
      <c r="A18" s="1134">
        <v>15</v>
      </c>
      <c r="B18" s="32" t="s">
        <v>20</v>
      </c>
      <c r="C18" s="291">
        <v>67007</v>
      </c>
      <c r="D18" s="1135">
        <v>273.45</v>
      </c>
      <c r="E18" s="291">
        <v>245.04296946425299</v>
      </c>
      <c r="F18" s="1131"/>
      <c r="G18" s="1131"/>
      <c r="H18" s="1"/>
    </row>
    <row r="19" spans="1:8" ht="15" customHeight="1">
      <c r="A19" s="1132">
        <v>16</v>
      </c>
      <c r="B19" s="34" t="s">
        <v>21</v>
      </c>
      <c r="C19" s="293">
        <v>59387</v>
      </c>
      <c r="D19" s="1133">
        <v>23</v>
      </c>
      <c r="E19" s="293">
        <v>2582.04347826087</v>
      </c>
      <c r="F19" s="1131"/>
      <c r="G19" s="1131"/>
      <c r="H19" s="1"/>
    </row>
    <row r="20" spans="1:8" ht="15" customHeight="1">
      <c r="A20" s="1134">
        <v>17</v>
      </c>
      <c r="B20" s="32" t="s">
        <v>22</v>
      </c>
      <c r="C20" s="291">
        <v>126645</v>
      </c>
      <c r="D20" s="1136">
        <v>25.268000000000001</v>
      </c>
      <c r="E20" s="291">
        <v>5012.0706031343998</v>
      </c>
      <c r="F20" s="1131"/>
      <c r="G20" s="1131"/>
      <c r="H20" s="1"/>
    </row>
    <row r="21" spans="1:8" ht="15" customHeight="1">
      <c r="A21" s="1132">
        <v>18</v>
      </c>
      <c r="B21" s="34" t="s">
        <v>23</v>
      </c>
      <c r="C21" s="293">
        <v>140201</v>
      </c>
      <c r="D21" s="1133">
        <v>80.430000000000007</v>
      </c>
      <c r="E21" s="293">
        <v>1743.1431058062899</v>
      </c>
      <c r="F21" s="1131"/>
      <c r="G21" s="1131"/>
      <c r="H21" s="1"/>
    </row>
    <row r="22" spans="1:8" ht="15" customHeight="1">
      <c r="A22" s="1137">
        <v>19</v>
      </c>
      <c r="B22" s="154" t="s">
        <v>24</v>
      </c>
      <c r="C22" s="297">
        <v>94359</v>
      </c>
      <c r="D22" s="1138">
        <v>74.36</v>
      </c>
      <c r="E22" s="1139">
        <v>1268.9483593329701</v>
      </c>
      <c r="F22" s="1131"/>
      <c r="G22" s="1131"/>
      <c r="H22" s="1"/>
    </row>
    <row r="23" spans="1:8" ht="15" customHeight="1">
      <c r="A23" s="1140"/>
      <c r="B23" s="1141" t="s">
        <v>25</v>
      </c>
      <c r="C23" s="1142">
        <f>SUM(C4:C22)</f>
        <v>5580007</v>
      </c>
      <c r="D23" s="1142">
        <f>SUM(D4:D22)</f>
        <v>42574.667999999998</v>
      </c>
      <c r="E23" s="1142">
        <f t="shared" ref="E23" si="0">C23/D23</f>
        <v>131.06401675287299</v>
      </c>
      <c r="F23" s="1143"/>
      <c r="G23" s="1143"/>
      <c r="H23" s="1"/>
    </row>
    <row r="24" spans="1:8" ht="9" customHeight="1">
      <c r="A24" s="27"/>
      <c r="B24" s="27"/>
      <c r="C24" s="27"/>
      <c r="D24" s="27"/>
      <c r="E24" s="27"/>
      <c r="F24" s="28"/>
      <c r="G24" s="28"/>
      <c r="H24" s="1"/>
    </row>
    <row r="25" spans="1:8" ht="9.75" customHeight="1">
      <c r="A25" s="1225" t="s">
        <v>35</v>
      </c>
      <c r="B25" s="1226"/>
      <c r="C25" s="1226"/>
      <c r="D25" s="1226"/>
      <c r="E25" s="27"/>
      <c r="F25" s="28"/>
      <c r="G25" s="28"/>
      <c r="H25" s="1"/>
    </row>
    <row r="26" spans="1:8" ht="16.5">
      <c r="A26" s="1"/>
      <c r="B26" s="1"/>
      <c r="C26" s="1"/>
      <c r="D26" s="1"/>
      <c r="E26" s="1"/>
      <c r="F26" s="2"/>
      <c r="G26" s="2"/>
      <c r="H26" s="1"/>
    </row>
    <row r="27" spans="1:8" ht="16.5">
      <c r="A27" s="1"/>
      <c r="B27" s="1"/>
      <c r="C27" s="1"/>
      <c r="D27" s="1"/>
      <c r="E27" s="1"/>
      <c r="F27" s="2"/>
      <c r="G27" s="2"/>
      <c r="H27" s="1"/>
    </row>
    <row r="28" spans="1:8" ht="16.5">
      <c r="A28" s="1"/>
      <c r="B28" s="1"/>
      <c r="C28" s="1"/>
      <c r="D28" s="1"/>
      <c r="E28" s="1"/>
      <c r="F28" s="2"/>
      <c r="G28" s="2"/>
      <c r="H28" s="1"/>
    </row>
    <row r="29" spans="1:8" ht="16.5">
      <c r="A29" s="1"/>
      <c r="B29" s="1"/>
      <c r="C29" s="1"/>
      <c r="D29" s="1"/>
      <c r="E29" s="1"/>
      <c r="F29" s="2"/>
      <c r="G29" s="2"/>
      <c r="H29" s="1"/>
    </row>
    <row r="30" spans="1:8" ht="16.5">
      <c r="A30" s="1"/>
      <c r="B30" s="1"/>
      <c r="C30" s="1"/>
      <c r="D30" s="1"/>
      <c r="E30" s="1"/>
      <c r="F30" s="2"/>
      <c r="G30" s="2"/>
      <c r="H30" s="1"/>
    </row>
    <row r="31" spans="1:8" ht="16.5">
      <c r="A31" s="1"/>
      <c r="B31" s="1"/>
      <c r="C31" s="1"/>
      <c r="D31" s="1"/>
      <c r="E31" s="1"/>
      <c r="F31" s="2"/>
      <c r="G31" s="2"/>
      <c r="H31" s="1"/>
    </row>
    <row r="32" spans="1:8" ht="16.5">
      <c r="A32" s="1"/>
      <c r="B32" s="1"/>
      <c r="C32" s="1"/>
      <c r="D32" s="1"/>
      <c r="E32" s="1"/>
      <c r="F32" s="2"/>
      <c r="G32" s="2"/>
      <c r="H32" s="1"/>
    </row>
    <row r="33" spans="1:8" ht="16.5">
      <c r="A33" s="1"/>
      <c r="B33" s="1"/>
      <c r="C33" s="1"/>
      <c r="D33" s="1"/>
      <c r="E33" s="1"/>
      <c r="F33" s="2"/>
      <c r="G33" s="2"/>
      <c r="H33" s="1"/>
    </row>
    <row r="34" spans="1:8" ht="16.5">
      <c r="A34" s="1"/>
      <c r="B34" s="1"/>
      <c r="C34" s="1"/>
      <c r="D34" s="1"/>
      <c r="E34" s="1"/>
      <c r="F34" s="2"/>
      <c r="G34" s="2"/>
      <c r="H34" s="1"/>
    </row>
    <row r="35" spans="1:8" ht="16.5">
      <c r="A35" s="1"/>
      <c r="B35" s="1"/>
      <c r="C35" s="1"/>
      <c r="D35" s="1"/>
      <c r="E35" s="1"/>
      <c r="F35" s="2"/>
      <c r="G35" s="2"/>
      <c r="H35" s="1"/>
    </row>
    <row r="36" spans="1:8" ht="16.5">
      <c r="A36" s="1"/>
      <c r="B36" s="1"/>
      <c r="C36" s="1"/>
      <c r="D36" s="1"/>
      <c r="E36" s="1"/>
      <c r="F36" s="2"/>
      <c r="G36" s="2"/>
      <c r="H36" s="1"/>
    </row>
    <row r="37" spans="1:8" ht="16.5">
      <c r="A37" s="1"/>
      <c r="B37" s="1"/>
      <c r="C37" s="1"/>
      <c r="D37" s="1"/>
      <c r="E37" s="1"/>
      <c r="F37" s="2"/>
      <c r="G37" s="2"/>
      <c r="H37" s="1"/>
    </row>
    <row r="38" spans="1:8" ht="16.5">
      <c r="A38" s="1"/>
      <c r="B38" s="1"/>
      <c r="C38" s="1"/>
      <c r="D38" s="1"/>
      <c r="E38" s="1"/>
      <c r="F38" s="2"/>
      <c r="G38" s="2"/>
      <c r="H38" s="1"/>
    </row>
    <row r="39" spans="1:8" ht="16.5">
      <c r="A39" s="1"/>
      <c r="B39" s="1"/>
      <c r="C39" s="1"/>
      <c r="D39" s="1"/>
      <c r="E39" s="1"/>
      <c r="F39" s="2"/>
      <c r="G39" s="2"/>
      <c r="H39" s="1"/>
    </row>
    <row r="40" spans="1:8" ht="16.5">
      <c r="A40" s="1"/>
      <c r="B40" s="1"/>
      <c r="C40" s="1"/>
      <c r="D40" s="1"/>
      <c r="E40" s="1"/>
      <c r="F40" s="2"/>
      <c r="G40" s="2"/>
      <c r="H40" s="1"/>
    </row>
    <row r="41" spans="1:8" ht="16.5">
      <c r="A41" s="1"/>
      <c r="B41" s="1"/>
      <c r="C41" s="1"/>
      <c r="D41" s="1"/>
      <c r="E41" s="1"/>
      <c r="F41" s="2"/>
      <c r="G41" s="2"/>
      <c r="H41" s="1"/>
    </row>
    <row r="42" spans="1:8" ht="16.5">
      <c r="A42" s="1"/>
      <c r="B42" s="1"/>
      <c r="C42" s="1"/>
      <c r="D42" s="1"/>
      <c r="E42" s="1"/>
      <c r="F42" s="2"/>
      <c r="G42" s="2"/>
      <c r="H42" s="1"/>
    </row>
    <row r="43" spans="1:8" ht="16.5">
      <c r="A43" s="1"/>
      <c r="B43" s="1"/>
      <c r="C43" s="1"/>
      <c r="D43" s="1"/>
      <c r="E43" s="1"/>
      <c r="F43" s="2"/>
      <c r="G43" s="2"/>
      <c r="H43" s="1"/>
    </row>
    <row r="44" spans="1:8" ht="16.5">
      <c r="A44" s="1"/>
      <c r="B44" s="1"/>
      <c r="C44" s="1"/>
      <c r="D44" s="1"/>
      <c r="E44" s="1"/>
      <c r="F44" s="2"/>
      <c r="G44" s="2"/>
      <c r="H44" s="1"/>
    </row>
    <row r="45" spans="1:8" ht="16.5">
      <c r="A45" s="1"/>
      <c r="B45" s="1"/>
      <c r="C45" s="1"/>
      <c r="D45" s="1"/>
      <c r="E45" s="1"/>
      <c r="F45" s="2"/>
      <c r="G45" s="2"/>
      <c r="H45" s="1"/>
    </row>
    <row r="46" spans="1:8" ht="16.5">
      <c r="A46" s="1"/>
      <c r="B46" s="1"/>
      <c r="C46" s="1"/>
      <c r="D46" s="1"/>
      <c r="E46" s="1"/>
      <c r="F46" s="2"/>
      <c r="G46" s="2"/>
      <c r="H46" s="1"/>
    </row>
    <row r="47" spans="1:8" ht="16.5">
      <c r="A47" s="1"/>
      <c r="B47" s="1"/>
      <c r="C47" s="1"/>
      <c r="D47" s="1"/>
      <c r="E47" s="1"/>
      <c r="F47" s="2"/>
      <c r="G47" s="2"/>
      <c r="H47" s="1"/>
    </row>
    <row r="48" spans="1:8" ht="16.5">
      <c r="A48" s="1"/>
      <c r="B48" s="1"/>
      <c r="C48" s="1"/>
      <c r="D48" s="1"/>
      <c r="E48" s="1"/>
      <c r="F48" s="2"/>
      <c r="G48" s="2"/>
      <c r="H48" s="1"/>
    </row>
    <row r="49" spans="1:8" ht="16.5">
      <c r="A49" s="1"/>
      <c r="B49" s="1"/>
      <c r="C49" s="1"/>
      <c r="D49" s="1"/>
      <c r="E49" s="1"/>
      <c r="F49" s="2"/>
      <c r="G49" s="2"/>
      <c r="H49" s="1"/>
    </row>
    <row r="50" spans="1:8" ht="16.5">
      <c r="A50" s="1"/>
      <c r="B50" s="1"/>
      <c r="C50" s="1"/>
      <c r="D50" s="1"/>
      <c r="E50" s="1"/>
      <c r="F50" s="2"/>
      <c r="G50" s="2"/>
      <c r="H50" s="1"/>
    </row>
    <row r="51" spans="1:8" ht="16.5">
      <c r="A51" s="1"/>
      <c r="B51" s="1"/>
      <c r="C51" s="1"/>
      <c r="D51" s="1"/>
      <c r="E51" s="1"/>
      <c r="F51" s="2"/>
      <c r="G51" s="2"/>
      <c r="H51" s="1"/>
    </row>
    <row r="52" spans="1:8" ht="16.5">
      <c r="A52" s="1"/>
      <c r="B52" s="1"/>
      <c r="C52" s="1"/>
      <c r="D52" s="1"/>
      <c r="E52" s="1"/>
      <c r="F52" s="2"/>
      <c r="G52" s="2"/>
      <c r="H52" s="1"/>
    </row>
    <row r="53" spans="1:8" ht="16.5">
      <c r="A53" s="1"/>
      <c r="B53" s="1"/>
      <c r="C53" s="1"/>
      <c r="D53" s="1"/>
      <c r="E53" s="1"/>
      <c r="F53" s="2"/>
      <c r="G53" s="2"/>
      <c r="H53" s="1"/>
    </row>
    <row r="54" spans="1:8" ht="16.5">
      <c r="A54" s="1"/>
      <c r="B54" s="1"/>
      <c r="C54" s="1"/>
      <c r="D54" s="1"/>
      <c r="E54" s="1"/>
      <c r="F54" s="2"/>
      <c r="G54" s="2"/>
      <c r="H54" s="1"/>
    </row>
    <row r="55" spans="1:8" ht="16.5">
      <c r="A55" s="1"/>
      <c r="B55" s="1"/>
      <c r="C55" s="1"/>
      <c r="D55" s="1"/>
      <c r="E55" s="1"/>
      <c r="F55" s="2"/>
      <c r="G55" s="2"/>
      <c r="H55" s="1"/>
    </row>
    <row r="56" spans="1:8" ht="16.5">
      <c r="A56" s="1"/>
      <c r="B56" s="1"/>
      <c r="C56" s="1"/>
      <c r="D56" s="1"/>
      <c r="E56" s="1"/>
      <c r="F56" s="2"/>
      <c r="G56" s="2"/>
      <c r="H56" s="1"/>
    </row>
    <row r="57" spans="1:8" ht="16.5">
      <c r="A57" s="1"/>
      <c r="B57" s="1"/>
      <c r="C57" s="1"/>
      <c r="D57" s="1"/>
      <c r="E57" s="1"/>
      <c r="F57" s="2"/>
      <c r="G57" s="2"/>
      <c r="H57" s="1"/>
    </row>
    <row r="58" spans="1:8" ht="16.5">
      <c r="A58" s="1"/>
      <c r="B58" s="1"/>
      <c r="C58" s="1"/>
      <c r="D58" s="1"/>
      <c r="E58" s="1"/>
      <c r="F58" s="2"/>
      <c r="G58" s="2"/>
      <c r="H58" s="1"/>
    </row>
    <row r="59" spans="1:8" ht="16.5">
      <c r="A59" s="1"/>
      <c r="B59" s="1"/>
      <c r="C59" s="1"/>
      <c r="D59" s="1"/>
      <c r="E59" s="1"/>
      <c r="F59" s="2"/>
      <c r="G59" s="2"/>
      <c r="H59" s="1"/>
    </row>
    <row r="60" spans="1:8" ht="16.5">
      <c r="A60" s="1"/>
      <c r="B60" s="1"/>
      <c r="C60" s="1"/>
      <c r="D60" s="1"/>
      <c r="E60" s="1"/>
      <c r="F60" s="2"/>
      <c r="G60" s="2"/>
      <c r="H60" s="1"/>
    </row>
    <row r="61" spans="1:8" ht="16.5">
      <c r="A61" s="1"/>
      <c r="B61" s="1"/>
      <c r="C61" s="1"/>
      <c r="D61" s="1"/>
      <c r="E61" s="1"/>
      <c r="F61" s="2"/>
      <c r="G61" s="2"/>
      <c r="H61" s="1"/>
    </row>
    <row r="62" spans="1:8" ht="16.5">
      <c r="A62" s="1"/>
      <c r="B62" s="1"/>
      <c r="C62" s="1"/>
      <c r="D62" s="1"/>
      <c r="E62" s="1"/>
      <c r="F62" s="2"/>
      <c r="G62" s="2"/>
      <c r="H62" s="1"/>
    </row>
    <row r="63" spans="1:8" ht="16.5">
      <c r="A63" s="1"/>
      <c r="B63" s="1"/>
      <c r="C63" s="1"/>
      <c r="D63" s="1"/>
      <c r="E63" s="1"/>
      <c r="F63" s="2"/>
      <c r="G63" s="2"/>
      <c r="H63" s="1"/>
    </row>
    <row r="64" spans="1:8" ht="16.5">
      <c r="A64" s="1"/>
      <c r="B64" s="1"/>
      <c r="C64" s="1"/>
      <c r="D64" s="1"/>
      <c r="E64" s="1"/>
      <c r="F64" s="2"/>
      <c r="G64" s="2"/>
      <c r="H64" s="1"/>
    </row>
    <row r="65" spans="1:8" ht="16.5">
      <c r="A65" s="1"/>
      <c r="B65" s="1"/>
      <c r="C65" s="1"/>
      <c r="D65" s="1"/>
      <c r="E65" s="1"/>
      <c r="F65" s="2"/>
      <c r="G65" s="2"/>
      <c r="H65" s="1"/>
    </row>
    <row r="66" spans="1:8" ht="16.5">
      <c r="A66" s="1"/>
      <c r="B66" s="1"/>
      <c r="C66" s="1"/>
      <c r="D66" s="1"/>
      <c r="E66" s="1"/>
      <c r="F66" s="2"/>
      <c r="G66" s="2"/>
      <c r="H66" s="1"/>
    </row>
    <row r="67" spans="1:8" ht="16.5">
      <c r="A67" s="1"/>
      <c r="B67" s="1"/>
      <c r="C67" s="1"/>
      <c r="D67" s="1"/>
      <c r="E67" s="1"/>
      <c r="F67" s="2"/>
      <c r="G67" s="2"/>
      <c r="H67" s="1"/>
    </row>
    <row r="68" spans="1:8" ht="16.5">
      <c r="A68" s="1"/>
      <c r="B68" s="1"/>
      <c r="C68" s="1"/>
      <c r="D68" s="1"/>
      <c r="E68" s="1"/>
      <c r="F68" s="2"/>
      <c r="G68" s="2"/>
      <c r="H68" s="1"/>
    </row>
    <row r="69" spans="1:8" ht="16.5">
      <c r="A69" s="1"/>
      <c r="B69" s="1"/>
      <c r="C69" s="1"/>
      <c r="D69" s="1"/>
      <c r="E69" s="1"/>
      <c r="F69" s="2"/>
      <c r="G69" s="2"/>
      <c r="H69" s="1"/>
    </row>
    <row r="70" spans="1:8" ht="16.5">
      <c r="A70" s="1"/>
      <c r="B70" s="1"/>
      <c r="C70" s="1"/>
      <c r="D70" s="1"/>
      <c r="E70" s="1"/>
      <c r="F70" s="2"/>
      <c r="G70" s="2"/>
      <c r="H70" s="1"/>
    </row>
    <row r="71" spans="1:8" ht="16.5">
      <c r="A71" s="1"/>
      <c r="B71" s="1"/>
      <c r="C71" s="1"/>
      <c r="D71" s="1"/>
      <c r="E71" s="1"/>
      <c r="F71" s="2"/>
      <c r="G71" s="2"/>
      <c r="H71" s="1"/>
    </row>
    <row r="72" spans="1:8" ht="16.5">
      <c r="A72" s="1"/>
      <c r="B72" s="1"/>
      <c r="C72" s="1"/>
      <c r="D72" s="1"/>
      <c r="E72" s="1"/>
      <c r="F72" s="2"/>
      <c r="G72" s="2"/>
      <c r="H72" s="1"/>
    </row>
    <row r="73" spans="1:8" ht="16.5">
      <c r="A73" s="1"/>
      <c r="B73" s="1"/>
      <c r="C73" s="1"/>
      <c r="D73" s="1"/>
      <c r="E73" s="1"/>
      <c r="F73" s="2"/>
      <c r="G73" s="2"/>
      <c r="H73" s="1"/>
    </row>
    <row r="74" spans="1:8" ht="16.5">
      <c r="A74" s="1"/>
      <c r="B74" s="1"/>
      <c r="C74" s="1"/>
      <c r="D74" s="1"/>
      <c r="E74" s="1"/>
      <c r="F74" s="2"/>
      <c r="G74" s="2"/>
      <c r="H74" s="1"/>
    </row>
    <row r="75" spans="1:8" ht="16.5">
      <c r="A75" s="1"/>
      <c r="B75" s="1"/>
      <c r="C75" s="1"/>
      <c r="D75" s="1"/>
      <c r="E75" s="1"/>
      <c r="F75" s="2"/>
      <c r="G75" s="2"/>
      <c r="H75" s="1"/>
    </row>
    <row r="76" spans="1:8" ht="16.5">
      <c r="A76" s="1"/>
      <c r="B76" s="1"/>
      <c r="C76" s="1"/>
      <c r="D76" s="1"/>
      <c r="E76" s="1"/>
      <c r="F76" s="2"/>
      <c r="G76" s="2"/>
      <c r="H76" s="1"/>
    </row>
    <row r="77" spans="1:8" ht="16.5">
      <c r="A77" s="1"/>
      <c r="B77" s="1"/>
      <c r="C77" s="1"/>
      <c r="D77" s="1"/>
      <c r="E77" s="1"/>
      <c r="F77" s="2"/>
      <c r="G77" s="2"/>
      <c r="H77" s="1"/>
    </row>
    <row r="78" spans="1:8" ht="16.5">
      <c r="A78" s="1"/>
      <c r="B78" s="1"/>
      <c r="C78" s="1"/>
      <c r="D78" s="1"/>
      <c r="E78" s="1"/>
      <c r="F78" s="2"/>
      <c r="G78" s="2"/>
      <c r="H78" s="1"/>
    </row>
    <row r="79" spans="1:8" ht="16.5">
      <c r="A79" s="1"/>
      <c r="B79" s="1"/>
      <c r="C79" s="1"/>
      <c r="D79" s="1"/>
      <c r="E79" s="1"/>
      <c r="F79" s="2"/>
      <c r="G79" s="2"/>
      <c r="H79" s="1"/>
    </row>
    <row r="80" spans="1:8" ht="16.5">
      <c r="A80" s="1"/>
      <c r="B80" s="1"/>
      <c r="C80" s="1"/>
      <c r="D80" s="1"/>
      <c r="E80" s="1"/>
      <c r="F80" s="2"/>
      <c r="G80" s="2"/>
      <c r="H80" s="1"/>
    </row>
    <row r="81" spans="1:8" ht="16.5">
      <c r="A81" s="1"/>
      <c r="B81" s="1"/>
      <c r="C81" s="1"/>
      <c r="D81" s="1"/>
      <c r="E81" s="1"/>
      <c r="F81" s="2"/>
      <c r="G81" s="2"/>
      <c r="H81" s="1"/>
    </row>
    <row r="82" spans="1:8" ht="16.5">
      <c r="A82" s="1"/>
      <c r="B82" s="1"/>
      <c r="C82" s="1"/>
      <c r="D82" s="1"/>
      <c r="E82" s="1"/>
      <c r="F82" s="2"/>
      <c r="G82" s="2"/>
      <c r="H82" s="1"/>
    </row>
    <row r="83" spans="1:8" ht="16.5">
      <c r="A83" s="1"/>
      <c r="B83" s="1"/>
      <c r="C83" s="1"/>
      <c r="D83" s="1"/>
      <c r="E83" s="1"/>
      <c r="F83" s="2"/>
      <c r="G83" s="2"/>
      <c r="H83" s="1"/>
    </row>
    <row r="84" spans="1:8" ht="16.5">
      <c r="A84" s="1"/>
      <c r="B84" s="1"/>
      <c r="C84" s="1"/>
      <c r="D84" s="1"/>
      <c r="E84" s="1"/>
      <c r="F84" s="2"/>
      <c r="G84" s="2"/>
      <c r="H84" s="1"/>
    </row>
    <row r="85" spans="1:8" ht="16.5">
      <c r="A85" s="1"/>
      <c r="B85" s="1"/>
      <c r="C85" s="1"/>
      <c r="D85" s="1"/>
      <c r="E85" s="1"/>
      <c r="F85" s="2"/>
      <c r="G85" s="2"/>
      <c r="H85" s="1"/>
    </row>
    <row r="86" spans="1:8" ht="16.5">
      <c r="A86" s="1"/>
      <c r="B86" s="1"/>
      <c r="C86" s="1"/>
      <c r="D86" s="1"/>
      <c r="E86" s="1"/>
      <c r="F86" s="2"/>
      <c r="G86" s="2"/>
      <c r="H86" s="1"/>
    </row>
    <row r="87" spans="1:8" ht="16.5">
      <c r="A87" s="1"/>
      <c r="B87" s="1"/>
      <c r="C87" s="1"/>
      <c r="D87" s="1"/>
      <c r="E87" s="1"/>
      <c r="F87" s="2"/>
      <c r="G87" s="2"/>
      <c r="H87" s="1"/>
    </row>
    <row r="88" spans="1:8" ht="16.5">
      <c r="A88" s="1"/>
      <c r="B88" s="1"/>
      <c r="C88" s="1"/>
      <c r="D88" s="1"/>
      <c r="E88" s="1"/>
      <c r="F88" s="2"/>
      <c r="G88" s="2"/>
      <c r="H88" s="1"/>
    </row>
    <row r="89" spans="1:8" ht="16.5">
      <c r="A89" s="1"/>
      <c r="B89" s="1"/>
      <c r="C89" s="1"/>
      <c r="D89" s="1"/>
      <c r="E89" s="1"/>
      <c r="F89" s="2"/>
      <c r="G89" s="2"/>
      <c r="H89" s="1"/>
    </row>
    <row r="90" spans="1:8" ht="16.5">
      <c r="A90" s="1"/>
      <c r="B90" s="1"/>
      <c r="C90" s="1"/>
      <c r="D90" s="1"/>
      <c r="E90" s="1"/>
      <c r="F90" s="2"/>
      <c r="G90" s="2"/>
      <c r="H90" s="1"/>
    </row>
    <row r="91" spans="1:8" ht="16.5">
      <c r="A91" s="1"/>
      <c r="B91" s="1"/>
      <c r="C91" s="1"/>
      <c r="D91" s="1"/>
      <c r="E91" s="1"/>
      <c r="F91" s="2"/>
      <c r="G91" s="2"/>
      <c r="H91" s="1"/>
    </row>
    <row r="92" spans="1:8" ht="16.5">
      <c r="A92" s="1"/>
      <c r="B92" s="1"/>
      <c r="C92" s="1"/>
      <c r="D92" s="1"/>
      <c r="E92" s="1"/>
      <c r="F92" s="2"/>
      <c r="G92" s="2"/>
      <c r="H92" s="1"/>
    </row>
    <row r="93" spans="1:8" ht="16.5">
      <c r="A93" s="1"/>
      <c r="B93" s="1"/>
      <c r="C93" s="1"/>
      <c r="D93" s="1"/>
      <c r="E93" s="1"/>
      <c r="F93" s="2"/>
      <c r="G93" s="2"/>
      <c r="H93" s="1"/>
    </row>
    <row r="94" spans="1:8" ht="16.5">
      <c r="A94" s="1"/>
      <c r="B94" s="1"/>
      <c r="C94" s="1"/>
      <c r="D94" s="1"/>
      <c r="E94" s="1"/>
      <c r="F94" s="2"/>
      <c r="G94" s="2"/>
      <c r="H94" s="1"/>
    </row>
    <row r="95" spans="1:8" ht="16.5">
      <c r="A95" s="1"/>
      <c r="B95" s="1"/>
      <c r="C95" s="1"/>
      <c r="D95" s="1"/>
      <c r="E95" s="1"/>
      <c r="F95" s="2"/>
      <c r="G95" s="2"/>
      <c r="H95" s="1"/>
    </row>
    <row r="96" spans="1:8" ht="16.5">
      <c r="A96" s="1"/>
      <c r="B96" s="1"/>
      <c r="C96" s="1"/>
      <c r="D96" s="1"/>
      <c r="E96" s="1"/>
      <c r="F96" s="2"/>
      <c r="G96" s="2"/>
      <c r="H96" s="1"/>
    </row>
    <row r="97" spans="1:8" ht="16.5">
      <c r="A97" s="1"/>
      <c r="B97" s="1"/>
      <c r="C97" s="1"/>
      <c r="D97" s="1"/>
      <c r="E97" s="1"/>
      <c r="F97" s="2"/>
      <c r="G97" s="2"/>
      <c r="H97" s="1"/>
    </row>
    <row r="98" spans="1:8" ht="16.5">
      <c r="A98" s="1"/>
      <c r="B98" s="1"/>
      <c r="C98" s="1"/>
      <c r="D98" s="1"/>
      <c r="E98" s="1"/>
      <c r="F98" s="2"/>
      <c r="G98" s="2"/>
      <c r="H98" s="1"/>
    </row>
    <row r="99" spans="1:8" ht="16.5">
      <c r="A99" s="1"/>
      <c r="B99" s="1"/>
      <c r="C99" s="1"/>
      <c r="D99" s="1"/>
      <c r="E99" s="1"/>
      <c r="F99" s="2"/>
      <c r="G99" s="2"/>
      <c r="H99" s="1"/>
    </row>
    <row r="100" spans="1:8" ht="16.5">
      <c r="A100" s="1"/>
      <c r="B100" s="1"/>
      <c r="C100" s="1"/>
      <c r="D100" s="1"/>
      <c r="E100" s="1"/>
      <c r="F100" s="2"/>
      <c r="G100" s="2"/>
      <c r="H100" s="1"/>
    </row>
    <row r="101" spans="1:8" ht="16.5">
      <c r="A101" s="1"/>
      <c r="B101" s="1"/>
      <c r="C101" s="1"/>
      <c r="D101" s="1"/>
      <c r="E101" s="1"/>
      <c r="F101" s="2"/>
      <c r="G101" s="2"/>
      <c r="H101" s="1"/>
    </row>
    <row r="102" spans="1:8" ht="16.5">
      <c r="A102" s="1"/>
      <c r="B102" s="1"/>
      <c r="C102" s="1"/>
      <c r="D102" s="1"/>
      <c r="E102" s="1"/>
      <c r="F102" s="2"/>
      <c r="G102" s="2"/>
      <c r="H102" s="1"/>
    </row>
    <row r="103" spans="1:8" ht="16.5">
      <c r="A103" s="1"/>
      <c r="B103" s="1"/>
      <c r="C103" s="1"/>
      <c r="D103" s="1"/>
      <c r="E103" s="1"/>
      <c r="F103" s="2"/>
      <c r="G103" s="2"/>
      <c r="H103" s="1"/>
    </row>
    <row r="104" spans="1:8" ht="16.5">
      <c r="A104" s="1"/>
      <c r="B104" s="1"/>
      <c r="C104" s="1"/>
      <c r="D104" s="1"/>
      <c r="E104" s="1"/>
      <c r="F104" s="2"/>
      <c r="G104" s="2"/>
      <c r="H104" s="1"/>
    </row>
    <row r="105" spans="1:8" ht="16.5">
      <c r="A105" s="1"/>
      <c r="B105" s="1"/>
      <c r="C105" s="1"/>
      <c r="D105" s="1"/>
      <c r="E105" s="1"/>
      <c r="F105" s="2"/>
      <c r="G105" s="2"/>
      <c r="H105" s="1"/>
    </row>
    <row r="106" spans="1:8" ht="16.5">
      <c r="A106" s="1"/>
      <c r="B106" s="1"/>
      <c r="C106" s="1"/>
      <c r="D106" s="1"/>
      <c r="E106" s="1"/>
      <c r="F106" s="2"/>
      <c r="G106" s="2"/>
      <c r="H106" s="1"/>
    </row>
    <row r="107" spans="1:8" ht="16.5">
      <c r="A107" s="1"/>
      <c r="B107" s="1"/>
      <c r="C107" s="1"/>
      <c r="D107" s="1"/>
      <c r="E107" s="1"/>
      <c r="F107" s="2"/>
      <c r="G107" s="2"/>
      <c r="H107" s="1"/>
    </row>
    <row r="108" spans="1:8" ht="16.5">
      <c r="A108" s="1"/>
      <c r="B108" s="1"/>
      <c r="C108" s="1"/>
      <c r="D108" s="1"/>
      <c r="E108" s="1"/>
      <c r="F108" s="2"/>
      <c r="G108" s="2"/>
      <c r="H108" s="1"/>
    </row>
    <row r="109" spans="1:8" ht="16.5">
      <c r="A109" s="1"/>
      <c r="B109" s="1"/>
      <c r="C109" s="1"/>
      <c r="D109" s="1"/>
      <c r="E109" s="1"/>
      <c r="F109" s="2"/>
      <c r="G109" s="2"/>
      <c r="H109" s="1"/>
    </row>
    <row r="110" spans="1:8" ht="16.5">
      <c r="A110" s="1"/>
      <c r="B110" s="1"/>
      <c r="C110" s="1"/>
      <c r="D110" s="1"/>
      <c r="E110" s="1"/>
      <c r="F110" s="2"/>
      <c r="G110" s="2"/>
      <c r="H110" s="1"/>
    </row>
    <row r="111" spans="1:8" ht="16.5">
      <c r="A111" s="1"/>
      <c r="B111" s="1"/>
      <c r="C111" s="1"/>
      <c r="D111" s="1"/>
      <c r="E111" s="1"/>
      <c r="F111" s="2"/>
      <c r="G111" s="2"/>
      <c r="H111" s="1"/>
    </row>
    <row r="112" spans="1:8" ht="16.5">
      <c r="A112" s="1"/>
      <c r="B112" s="1"/>
      <c r="C112" s="1"/>
      <c r="D112" s="1"/>
      <c r="E112" s="1"/>
      <c r="F112" s="2"/>
      <c r="G112" s="2"/>
      <c r="H112" s="1"/>
    </row>
    <row r="113" spans="1:8" ht="16.5">
      <c r="A113" s="1"/>
      <c r="B113" s="1"/>
      <c r="C113" s="1"/>
      <c r="D113" s="1"/>
      <c r="E113" s="1"/>
      <c r="F113" s="2"/>
      <c r="G113" s="2"/>
      <c r="H113" s="1"/>
    </row>
    <row r="114" spans="1:8" ht="16.5">
      <c r="A114" s="1"/>
      <c r="B114" s="1"/>
      <c r="C114" s="1"/>
      <c r="D114" s="1"/>
      <c r="E114" s="1"/>
      <c r="F114" s="2"/>
      <c r="G114" s="2"/>
      <c r="H114" s="1"/>
    </row>
    <row r="115" spans="1:8" ht="16.5">
      <c r="A115" s="1"/>
      <c r="B115" s="1"/>
      <c r="C115" s="1"/>
      <c r="D115" s="1"/>
      <c r="E115" s="1"/>
      <c r="F115" s="2"/>
      <c r="G115" s="2"/>
      <c r="H115" s="1"/>
    </row>
    <row r="116" spans="1:8" ht="16.5">
      <c r="A116" s="1"/>
      <c r="B116" s="1"/>
      <c r="C116" s="1"/>
      <c r="D116" s="1"/>
      <c r="E116" s="1"/>
      <c r="F116" s="2"/>
      <c r="G116" s="2"/>
      <c r="H116" s="1"/>
    </row>
    <row r="117" spans="1:8" ht="16.5">
      <c r="A117" s="1"/>
      <c r="B117" s="1"/>
      <c r="C117" s="1"/>
      <c r="D117" s="1"/>
      <c r="E117" s="1"/>
      <c r="F117" s="2"/>
      <c r="G117" s="2"/>
      <c r="H117" s="1"/>
    </row>
    <row r="118" spans="1:8" ht="16.5">
      <c r="A118" s="1"/>
      <c r="B118" s="1"/>
      <c r="C118" s="1"/>
      <c r="D118" s="1"/>
      <c r="E118" s="1"/>
      <c r="F118" s="2"/>
      <c r="G118" s="2"/>
      <c r="H118" s="1"/>
    </row>
    <row r="119" spans="1:8" ht="16.5">
      <c r="A119" s="1"/>
      <c r="B119" s="1"/>
      <c r="C119" s="1"/>
      <c r="D119" s="1"/>
      <c r="E119" s="1"/>
      <c r="F119" s="2"/>
      <c r="G119" s="2"/>
      <c r="H119" s="1"/>
    </row>
    <row r="120" spans="1:8" ht="16.5">
      <c r="A120" s="1"/>
      <c r="B120" s="1"/>
      <c r="C120" s="1"/>
      <c r="D120" s="1"/>
      <c r="E120" s="1"/>
      <c r="F120" s="2"/>
      <c r="G120" s="2"/>
      <c r="H120" s="1"/>
    </row>
    <row r="121" spans="1:8" ht="16.5">
      <c r="A121" s="1"/>
      <c r="B121" s="1"/>
      <c r="C121" s="1"/>
      <c r="D121" s="1"/>
      <c r="E121" s="1"/>
      <c r="F121" s="2"/>
      <c r="G121" s="2"/>
      <c r="H121" s="1"/>
    </row>
    <row r="122" spans="1:8" ht="16.5">
      <c r="A122" s="1"/>
      <c r="B122" s="1"/>
      <c r="C122" s="1"/>
      <c r="D122" s="1"/>
      <c r="E122" s="1"/>
      <c r="F122" s="2"/>
      <c r="G122" s="2"/>
      <c r="H122" s="1"/>
    </row>
    <row r="123" spans="1:8" ht="16.5">
      <c r="A123" s="1"/>
      <c r="B123" s="1"/>
      <c r="C123" s="1"/>
      <c r="D123" s="1"/>
      <c r="E123" s="1"/>
      <c r="F123" s="2"/>
      <c r="G123" s="2"/>
      <c r="H123" s="1"/>
    </row>
    <row r="124" spans="1:8" ht="16.5">
      <c r="A124" s="1"/>
      <c r="B124" s="1"/>
      <c r="C124" s="1"/>
      <c r="D124" s="1"/>
      <c r="E124" s="1"/>
      <c r="F124" s="2"/>
      <c r="G124" s="2"/>
      <c r="H124" s="1"/>
    </row>
    <row r="125" spans="1:8" ht="16.5">
      <c r="A125" s="1"/>
      <c r="B125" s="1"/>
      <c r="C125" s="1"/>
      <c r="D125" s="1"/>
      <c r="E125" s="1"/>
      <c r="F125" s="2"/>
      <c r="G125" s="2"/>
      <c r="H125" s="1"/>
    </row>
    <row r="126" spans="1:8" ht="16.5">
      <c r="A126" s="1"/>
      <c r="B126" s="1"/>
      <c r="C126" s="1"/>
      <c r="D126" s="1"/>
      <c r="E126" s="1"/>
      <c r="F126" s="2"/>
      <c r="G126" s="2"/>
      <c r="H126" s="1"/>
    </row>
    <row r="127" spans="1:8" ht="16.5">
      <c r="A127" s="1"/>
      <c r="B127" s="1"/>
      <c r="C127" s="1"/>
      <c r="D127" s="1"/>
      <c r="E127" s="1"/>
      <c r="F127" s="2"/>
      <c r="G127" s="2"/>
      <c r="H127" s="1"/>
    </row>
    <row r="128" spans="1:8" ht="16.5">
      <c r="A128" s="1"/>
      <c r="B128" s="1"/>
      <c r="C128" s="1"/>
      <c r="D128" s="1"/>
      <c r="E128" s="1"/>
      <c r="F128" s="2"/>
      <c r="G128" s="2"/>
      <c r="H128" s="1"/>
    </row>
    <row r="129" spans="1:8" ht="16.5">
      <c r="A129" s="1"/>
      <c r="B129" s="1"/>
      <c r="C129" s="1"/>
      <c r="D129" s="1"/>
      <c r="E129" s="1"/>
      <c r="F129" s="2"/>
      <c r="G129" s="2"/>
      <c r="H129" s="1"/>
    </row>
    <row r="130" spans="1:8" ht="16.5">
      <c r="A130" s="1"/>
      <c r="B130" s="1"/>
      <c r="C130" s="1"/>
      <c r="D130" s="1"/>
      <c r="E130" s="1"/>
      <c r="F130" s="2"/>
      <c r="G130" s="2"/>
      <c r="H130" s="1"/>
    </row>
    <row r="131" spans="1:8" ht="16.5">
      <c r="A131" s="1"/>
      <c r="B131" s="1"/>
      <c r="C131" s="1"/>
      <c r="D131" s="1"/>
      <c r="E131" s="1"/>
      <c r="F131" s="2"/>
      <c r="G131" s="2"/>
      <c r="H131" s="1"/>
    </row>
    <row r="132" spans="1:8" ht="16.5">
      <c r="A132" s="1"/>
      <c r="B132" s="1"/>
      <c r="C132" s="1"/>
      <c r="D132" s="1"/>
      <c r="E132" s="1"/>
      <c r="F132" s="2"/>
      <c r="G132" s="2"/>
      <c r="H132" s="1"/>
    </row>
    <row r="133" spans="1:8" ht="16.5">
      <c r="A133" s="1"/>
      <c r="B133" s="1"/>
      <c r="C133" s="1"/>
      <c r="D133" s="1"/>
      <c r="E133" s="1"/>
      <c r="F133" s="2"/>
      <c r="G133" s="2"/>
      <c r="H133" s="1"/>
    </row>
    <row r="134" spans="1:8" ht="16.5">
      <c r="A134" s="1"/>
      <c r="B134" s="1"/>
      <c r="C134" s="1"/>
      <c r="D134" s="1"/>
      <c r="E134" s="1"/>
      <c r="F134" s="2"/>
      <c r="G134" s="2"/>
      <c r="H134" s="1"/>
    </row>
    <row r="135" spans="1:8" ht="16.5">
      <c r="A135" s="1"/>
      <c r="B135" s="1"/>
      <c r="C135" s="1"/>
      <c r="D135" s="1"/>
      <c r="E135" s="1"/>
      <c r="F135" s="2"/>
      <c r="G135" s="2"/>
      <c r="H135" s="1"/>
    </row>
    <row r="136" spans="1:8" ht="16.5">
      <c r="A136" s="1"/>
      <c r="B136" s="1"/>
      <c r="C136" s="1"/>
      <c r="D136" s="1"/>
      <c r="E136" s="1"/>
      <c r="F136" s="2"/>
      <c r="G136" s="2"/>
      <c r="H136" s="1"/>
    </row>
    <row r="137" spans="1:8" ht="16.5">
      <c r="A137" s="1"/>
      <c r="B137" s="1"/>
      <c r="C137" s="1"/>
      <c r="D137" s="1"/>
      <c r="E137" s="1"/>
      <c r="F137" s="2"/>
      <c r="G137" s="2"/>
      <c r="H137" s="1"/>
    </row>
    <row r="138" spans="1:8" ht="16.5">
      <c r="A138" s="1"/>
      <c r="B138" s="1"/>
      <c r="C138" s="1"/>
      <c r="D138" s="1"/>
      <c r="E138" s="1"/>
      <c r="F138" s="2"/>
      <c r="G138" s="2"/>
      <c r="H138" s="1"/>
    </row>
    <row r="139" spans="1:8" ht="16.5">
      <c r="A139" s="1"/>
      <c r="B139" s="1"/>
      <c r="C139" s="1"/>
      <c r="D139" s="1"/>
      <c r="E139" s="1"/>
      <c r="F139" s="2"/>
      <c r="G139" s="2"/>
      <c r="H139" s="1"/>
    </row>
    <row r="140" spans="1:8" ht="16.5">
      <c r="A140" s="1"/>
      <c r="B140" s="1"/>
      <c r="C140" s="1"/>
      <c r="D140" s="1"/>
      <c r="E140" s="1"/>
      <c r="F140" s="2"/>
      <c r="G140" s="2"/>
      <c r="H140" s="1"/>
    </row>
    <row r="141" spans="1:8" ht="16.5">
      <c r="A141" s="1"/>
      <c r="B141" s="1"/>
      <c r="C141" s="1"/>
      <c r="D141" s="1"/>
      <c r="E141" s="1"/>
      <c r="F141" s="2"/>
      <c r="G141" s="2"/>
      <c r="H141" s="1"/>
    </row>
    <row r="142" spans="1:8" ht="16.5">
      <c r="A142" s="1"/>
      <c r="B142" s="1"/>
      <c r="C142" s="1"/>
      <c r="D142" s="1"/>
      <c r="E142" s="1"/>
      <c r="F142" s="2"/>
      <c r="G142" s="2"/>
      <c r="H142" s="1"/>
    </row>
    <row r="143" spans="1:8" ht="16.5">
      <c r="A143" s="1"/>
      <c r="B143" s="1"/>
      <c r="C143" s="1"/>
      <c r="D143" s="1"/>
      <c r="E143" s="1"/>
      <c r="F143" s="2"/>
      <c r="G143" s="2"/>
      <c r="H143" s="1"/>
    </row>
    <row r="144" spans="1:8" ht="16.5">
      <c r="A144" s="1"/>
      <c r="B144" s="1"/>
      <c r="C144" s="1"/>
      <c r="D144" s="1"/>
      <c r="E144" s="1"/>
      <c r="F144" s="2"/>
      <c r="G144" s="2"/>
      <c r="H144" s="1"/>
    </row>
    <row r="145" spans="1:8" ht="16.5">
      <c r="A145" s="1"/>
      <c r="B145" s="1"/>
      <c r="C145" s="1"/>
      <c r="D145" s="1"/>
      <c r="E145" s="1"/>
      <c r="F145" s="2"/>
      <c r="G145" s="2"/>
      <c r="H145" s="1"/>
    </row>
    <row r="146" spans="1:8" ht="16.5">
      <c r="A146" s="1"/>
      <c r="B146" s="1"/>
      <c r="C146" s="1"/>
      <c r="D146" s="1"/>
      <c r="E146" s="1"/>
      <c r="F146" s="2"/>
      <c r="G146" s="2"/>
      <c r="H146" s="1"/>
    </row>
    <row r="147" spans="1:8" ht="16.5">
      <c r="A147" s="1"/>
      <c r="B147" s="1"/>
      <c r="C147" s="1"/>
      <c r="D147" s="1"/>
      <c r="E147" s="1"/>
      <c r="F147" s="2"/>
      <c r="G147" s="2"/>
      <c r="H147" s="1"/>
    </row>
    <row r="148" spans="1:8" ht="16.5">
      <c r="A148" s="1"/>
      <c r="B148" s="1"/>
      <c r="C148" s="1"/>
      <c r="D148" s="1"/>
      <c r="E148" s="1"/>
      <c r="F148" s="2"/>
      <c r="G148" s="2"/>
      <c r="H148" s="1"/>
    </row>
    <row r="149" spans="1:8" ht="16.5">
      <c r="A149" s="1"/>
      <c r="B149" s="1"/>
      <c r="C149" s="1"/>
      <c r="D149" s="1"/>
      <c r="E149" s="1"/>
      <c r="F149" s="2"/>
      <c r="G149" s="2"/>
      <c r="H149" s="1"/>
    </row>
    <row r="150" spans="1:8" ht="16.5">
      <c r="A150" s="1"/>
      <c r="B150" s="1"/>
      <c r="C150" s="1"/>
      <c r="D150" s="1"/>
      <c r="E150" s="1"/>
      <c r="F150" s="2"/>
      <c r="G150" s="2"/>
      <c r="H150" s="1"/>
    </row>
    <row r="151" spans="1:8" ht="16.5">
      <c r="A151" s="1"/>
      <c r="B151" s="1"/>
      <c r="C151" s="1"/>
      <c r="D151" s="1"/>
      <c r="E151" s="1"/>
      <c r="F151" s="2"/>
      <c r="G151" s="2"/>
      <c r="H151" s="1"/>
    </row>
    <row r="152" spans="1:8" ht="16.5">
      <c r="A152" s="1"/>
      <c r="B152" s="1"/>
      <c r="C152" s="1"/>
      <c r="D152" s="1"/>
      <c r="E152" s="1"/>
      <c r="F152" s="2"/>
      <c r="G152" s="2"/>
      <c r="H152" s="1"/>
    </row>
    <row r="153" spans="1:8" ht="16.5">
      <c r="A153" s="1"/>
      <c r="B153" s="1"/>
      <c r="C153" s="1"/>
      <c r="D153" s="1"/>
      <c r="E153" s="1"/>
      <c r="F153" s="2"/>
      <c r="G153" s="2"/>
      <c r="H153" s="1"/>
    </row>
    <row r="154" spans="1:8" ht="16.5">
      <c r="A154" s="1"/>
      <c r="B154" s="1"/>
      <c r="C154" s="1"/>
      <c r="D154" s="1"/>
      <c r="E154" s="1"/>
      <c r="F154" s="2"/>
      <c r="G154" s="2"/>
      <c r="H154" s="1"/>
    </row>
    <row r="155" spans="1:8" ht="16.5">
      <c r="A155" s="1"/>
      <c r="B155" s="1"/>
      <c r="C155" s="1"/>
      <c r="D155" s="1"/>
      <c r="E155" s="1"/>
      <c r="F155" s="2"/>
      <c r="G155" s="2"/>
      <c r="H155" s="1"/>
    </row>
    <row r="156" spans="1:8" ht="16.5">
      <c r="A156" s="1"/>
      <c r="B156" s="1"/>
      <c r="C156" s="1"/>
      <c r="D156" s="1"/>
      <c r="E156" s="1"/>
      <c r="F156" s="2"/>
      <c r="G156" s="2"/>
      <c r="H156" s="1"/>
    </row>
    <row r="157" spans="1:8" ht="16.5">
      <c r="A157" s="1"/>
      <c r="B157" s="1"/>
      <c r="C157" s="1"/>
      <c r="D157" s="1"/>
      <c r="E157" s="1"/>
      <c r="F157" s="2"/>
      <c r="G157" s="2"/>
      <c r="H157" s="1"/>
    </row>
    <row r="158" spans="1:8" ht="16.5">
      <c r="A158" s="1"/>
      <c r="B158" s="1"/>
      <c r="C158" s="1"/>
      <c r="D158" s="1"/>
      <c r="E158" s="1"/>
      <c r="F158" s="2"/>
      <c r="G158" s="2"/>
      <c r="H158" s="1"/>
    </row>
    <row r="159" spans="1:8" ht="16.5">
      <c r="A159" s="1"/>
      <c r="B159" s="1"/>
      <c r="C159" s="1"/>
      <c r="D159" s="1"/>
      <c r="E159" s="1"/>
      <c r="F159" s="2"/>
      <c r="G159" s="2"/>
      <c r="H159" s="1"/>
    </row>
    <row r="160" spans="1:8" ht="16.5">
      <c r="A160" s="1"/>
      <c r="B160" s="1"/>
      <c r="C160" s="1"/>
      <c r="D160" s="1"/>
      <c r="E160" s="1"/>
      <c r="F160" s="2"/>
      <c r="G160" s="2"/>
      <c r="H160" s="1"/>
    </row>
    <row r="161" spans="1:8" ht="16.5">
      <c r="A161" s="1"/>
      <c r="B161" s="1"/>
      <c r="C161" s="1"/>
      <c r="D161" s="1"/>
      <c r="E161" s="1"/>
      <c r="F161" s="2"/>
      <c r="G161" s="2"/>
      <c r="H161" s="1"/>
    </row>
    <row r="162" spans="1:8" ht="16.5">
      <c r="A162" s="1"/>
      <c r="B162" s="1"/>
      <c r="C162" s="1"/>
      <c r="D162" s="1"/>
      <c r="E162" s="1"/>
      <c r="F162" s="2"/>
      <c r="G162" s="2"/>
      <c r="H162" s="1"/>
    </row>
    <row r="163" spans="1:8" ht="16.5">
      <c r="A163" s="1"/>
      <c r="B163" s="1"/>
      <c r="C163" s="1"/>
      <c r="D163" s="1"/>
      <c r="E163" s="1"/>
      <c r="F163" s="2"/>
      <c r="G163" s="2"/>
      <c r="H163" s="1"/>
    </row>
    <row r="164" spans="1:8" ht="16.5">
      <c r="A164" s="1"/>
      <c r="B164" s="1"/>
      <c r="C164" s="1"/>
      <c r="D164" s="1"/>
      <c r="E164" s="1"/>
      <c r="F164" s="2"/>
      <c r="G164" s="2"/>
      <c r="H164" s="1"/>
    </row>
    <row r="165" spans="1:8" ht="16.5">
      <c r="A165" s="1"/>
      <c r="B165" s="1"/>
      <c r="C165" s="1"/>
      <c r="D165" s="1"/>
      <c r="E165" s="1"/>
      <c r="F165" s="2"/>
      <c r="G165" s="2"/>
      <c r="H165" s="1"/>
    </row>
    <row r="166" spans="1:8" ht="16.5">
      <c r="A166" s="1"/>
      <c r="B166" s="1"/>
      <c r="C166" s="1"/>
      <c r="D166" s="1"/>
      <c r="E166" s="1"/>
      <c r="F166" s="2"/>
      <c r="G166" s="2"/>
      <c r="H166" s="1"/>
    </row>
    <row r="167" spans="1:8" ht="16.5">
      <c r="A167" s="1"/>
      <c r="B167" s="1"/>
      <c r="C167" s="1"/>
      <c r="D167" s="1"/>
      <c r="E167" s="1"/>
      <c r="F167" s="2"/>
      <c r="G167" s="2"/>
      <c r="H167" s="1"/>
    </row>
    <row r="168" spans="1:8" ht="16.5">
      <c r="A168" s="1"/>
      <c r="B168" s="1"/>
      <c r="C168" s="1"/>
      <c r="D168" s="1"/>
      <c r="E168" s="1"/>
      <c r="F168" s="2"/>
      <c r="G168" s="2"/>
      <c r="H168" s="1"/>
    </row>
    <row r="169" spans="1:8" ht="16.5">
      <c r="A169" s="1"/>
      <c r="B169" s="1"/>
      <c r="C169" s="1"/>
      <c r="D169" s="1"/>
      <c r="E169" s="1"/>
      <c r="F169" s="2"/>
      <c r="G169" s="2"/>
      <c r="H169" s="1"/>
    </row>
    <row r="170" spans="1:8" ht="16.5">
      <c r="A170" s="1"/>
      <c r="B170" s="1"/>
      <c r="C170" s="1"/>
      <c r="D170" s="1"/>
      <c r="E170" s="1"/>
      <c r="F170" s="2"/>
      <c r="G170" s="2"/>
      <c r="H170" s="1"/>
    </row>
    <row r="171" spans="1:8" ht="16.5">
      <c r="A171" s="1"/>
      <c r="B171" s="1"/>
      <c r="C171" s="1"/>
      <c r="D171" s="1"/>
      <c r="E171" s="1"/>
      <c r="F171" s="2"/>
      <c r="G171" s="2"/>
      <c r="H171" s="1"/>
    </row>
    <row r="172" spans="1:8" ht="16.5">
      <c r="A172" s="1"/>
      <c r="B172" s="1"/>
      <c r="C172" s="1"/>
      <c r="D172" s="1"/>
      <c r="E172" s="1"/>
      <c r="F172" s="2"/>
      <c r="G172" s="2"/>
      <c r="H172" s="1"/>
    </row>
    <row r="173" spans="1:8" ht="16.5">
      <c r="A173" s="1"/>
      <c r="B173" s="1"/>
      <c r="C173" s="1"/>
      <c r="D173" s="1"/>
      <c r="E173" s="1"/>
      <c r="F173" s="2"/>
      <c r="G173" s="2"/>
      <c r="H173" s="1"/>
    </row>
    <row r="174" spans="1:8" ht="16.5">
      <c r="A174" s="1"/>
      <c r="B174" s="1"/>
      <c r="C174" s="1"/>
      <c r="D174" s="1"/>
      <c r="E174" s="1"/>
      <c r="F174" s="2"/>
      <c r="G174" s="2"/>
      <c r="H174" s="1"/>
    </row>
    <row r="175" spans="1:8" ht="16.5">
      <c r="A175" s="1"/>
      <c r="B175" s="1"/>
      <c r="C175" s="1"/>
      <c r="D175" s="1"/>
      <c r="E175" s="1"/>
      <c r="F175" s="2"/>
      <c r="G175" s="2"/>
      <c r="H175" s="1"/>
    </row>
    <row r="176" spans="1:8" ht="16.5">
      <c r="A176" s="1"/>
      <c r="B176" s="1"/>
      <c r="C176" s="1"/>
      <c r="D176" s="1"/>
      <c r="E176" s="1"/>
      <c r="F176" s="2"/>
      <c r="G176" s="2"/>
      <c r="H176" s="1"/>
    </row>
    <row r="177" spans="1:8" ht="16.5">
      <c r="A177" s="1"/>
      <c r="B177" s="1"/>
      <c r="C177" s="1"/>
      <c r="D177" s="1"/>
      <c r="E177" s="1"/>
      <c r="F177" s="2"/>
      <c r="G177" s="2"/>
      <c r="H177" s="1"/>
    </row>
    <row r="178" spans="1:8" ht="16.5">
      <c r="A178" s="1"/>
      <c r="B178" s="1"/>
      <c r="C178" s="1"/>
      <c r="D178" s="1"/>
      <c r="E178" s="1"/>
      <c r="F178" s="2"/>
      <c r="G178" s="2"/>
      <c r="H178" s="1"/>
    </row>
    <row r="179" spans="1:8" ht="16.5">
      <c r="A179" s="1"/>
      <c r="B179" s="1"/>
      <c r="C179" s="1"/>
      <c r="D179" s="1"/>
      <c r="E179" s="1"/>
      <c r="F179" s="2"/>
      <c r="G179" s="2"/>
      <c r="H179" s="1"/>
    </row>
    <row r="180" spans="1:8" ht="16.5">
      <c r="A180" s="1"/>
      <c r="B180" s="1"/>
      <c r="C180" s="1"/>
      <c r="D180" s="1"/>
      <c r="E180" s="1"/>
      <c r="F180" s="2"/>
      <c r="G180" s="2"/>
      <c r="H180" s="1"/>
    </row>
    <row r="181" spans="1:8" ht="16.5">
      <c r="A181" s="1"/>
      <c r="B181" s="1"/>
      <c r="C181" s="1"/>
      <c r="D181" s="1"/>
      <c r="E181" s="1"/>
      <c r="F181" s="2"/>
      <c r="G181" s="2"/>
      <c r="H181" s="1"/>
    </row>
    <row r="182" spans="1:8" ht="16.5">
      <c r="A182" s="1"/>
      <c r="B182" s="1"/>
      <c r="C182" s="1"/>
      <c r="D182" s="1"/>
      <c r="E182" s="1"/>
      <c r="F182" s="2"/>
      <c r="G182" s="2"/>
      <c r="H182" s="1"/>
    </row>
    <row r="183" spans="1:8" ht="16.5">
      <c r="A183" s="1"/>
      <c r="B183" s="1"/>
      <c r="C183" s="1"/>
      <c r="D183" s="1"/>
      <c r="E183" s="1"/>
      <c r="F183" s="2"/>
      <c r="G183" s="2"/>
      <c r="H183" s="1"/>
    </row>
    <row r="184" spans="1:8" ht="16.5">
      <c r="A184" s="1"/>
      <c r="B184" s="1"/>
      <c r="C184" s="1"/>
      <c r="D184" s="1"/>
      <c r="E184" s="1"/>
      <c r="F184" s="2"/>
      <c r="G184" s="2"/>
      <c r="H184" s="1"/>
    </row>
    <row r="185" spans="1:8" ht="16.5">
      <c r="A185" s="1"/>
      <c r="B185" s="1"/>
      <c r="C185" s="1"/>
      <c r="D185" s="1"/>
      <c r="E185" s="1"/>
      <c r="F185" s="2"/>
      <c r="G185" s="2"/>
      <c r="H185" s="1"/>
    </row>
    <row r="186" spans="1:8" ht="16.5">
      <c r="A186" s="1"/>
      <c r="B186" s="1"/>
      <c r="C186" s="1"/>
      <c r="D186" s="1"/>
      <c r="E186" s="1"/>
      <c r="F186" s="2"/>
      <c r="G186" s="2"/>
      <c r="H186" s="1"/>
    </row>
    <row r="187" spans="1:8" ht="16.5">
      <c r="A187" s="1"/>
      <c r="B187" s="1"/>
      <c r="C187" s="1"/>
      <c r="D187" s="1"/>
      <c r="E187" s="1"/>
      <c r="F187" s="2"/>
      <c r="G187" s="2"/>
      <c r="H187" s="1"/>
    </row>
    <row r="188" spans="1:8" ht="16.5">
      <c r="A188" s="1"/>
      <c r="B188" s="1"/>
      <c r="C188" s="1"/>
      <c r="D188" s="1"/>
      <c r="E188" s="1"/>
      <c r="F188" s="2"/>
      <c r="G188" s="2"/>
      <c r="H188" s="1"/>
    </row>
    <row r="189" spans="1:8" ht="16.5">
      <c r="A189" s="1"/>
      <c r="B189" s="1"/>
      <c r="C189" s="1"/>
      <c r="D189" s="1"/>
      <c r="E189" s="1"/>
      <c r="F189" s="2"/>
      <c r="G189" s="2"/>
      <c r="H189" s="1"/>
    </row>
    <row r="190" spans="1:8" ht="16.5">
      <c r="A190" s="1"/>
      <c r="B190" s="1"/>
      <c r="C190" s="1"/>
      <c r="D190" s="1"/>
      <c r="E190" s="1"/>
      <c r="F190" s="2"/>
      <c r="G190" s="2"/>
      <c r="H190" s="1"/>
    </row>
    <row r="191" spans="1:8" ht="16.5">
      <c r="A191" s="1"/>
      <c r="B191" s="1"/>
      <c r="C191" s="1"/>
      <c r="D191" s="1"/>
      <c r="E191" s="1"/>
      <c r="F191" s="2"/>
      <c r="G191" s="2"/>
      <c r="H191" s="1"/>
    </row>
    <row r="192" spans="1:8" ht="16.5">
      <c r="A192" s="1"/>
      <c r="B192" s="1"/>
      <c r="C192" s="1"/>
      <c r="D192" s="1"/>
      <c r="E192" s="1"/>
      <c r="F192" s="2"/>
      <c r="G192" s="2"/>
      <c r="H192" s="1"/>
    </row>
    <row r="193" spans="1:8" ht="16.5">
      <c r="A193" s="1"/>
      <c r="B193" s="1"/>
      <c r="C193" s="1"/>
      <c r="D193" s="1"/>
      <c r="E193" s="1"/>
      <c r="F193" s="2"/>
      <c r="G193" s="2"/>
      <c r="H193" s="1"/>
    </row>
    <row r="194" spans="1:8" ht="16.5">
      <c r="A194" s="1"/>
      <c r="B194" s="1"/>
      <c r="C194" s="1"/>
      <c r="D194" s="1"/>
      <c r="E194" s="1"/>
      <c r="F194" s="2"/>
      <c r="G194" s="2"/>
      <c r="H194" s="1"/>
    </row>
    <row r="195" spans="1:8" ht="16.5">
      <c r="A195" s="1"/>
      <c r="B195" s="1"/>
      <c r="C195" s="1"/>
      <c r="D195" s="1"/>
      <c r="E195" s="1"/>
      <c r="F195" s="2"/>
      <c r="G195" s="2"/>
      <c r="H195" s="1"/>
    </row>
    <row r="196" spans="1:8" ht="16.5">
      <c r="A196" s="1"/>
      <c r="B196" s="1"/>
      <c r="C196" s="1"/>
      <c r="D196" s="1"/>
      <c r="E196" s="1"/>
      <c r="F196" s="2"/>
      <c r="G196" s="2"/>
      <c r="H196" s="1"/>
    </row>
    <row r="197" spans="1:8" ht="16.5">
      <c r="A197" s="1"/>
      <c r="B197" s="1"/>
      <c r="C197" s="1"/>
      <c r="D197" s="1"/>
      <c r="E197" s="1"/>
      <c r="F197" s="2"/>
      <c r="G197" s="2"/>
      <c r="H197" s="1"/>
    </row>
    <row r="198" spans="1:8" ht="16.5">
      <c r="A198" s="1"/>
      <c r="B198" s="1"/>
      <c r="C198" s="1"/>
      <c r="D198" s="1"/>
      <c r="E198" s="1"/>
      <c r="F198" s="2"/>
      <c r="G198" s="2"/>
      <c r="H198" s="1"/>
    </row>
    <row r="199" spans="1:8" ht="16.5">
      <c r="A199" s="1"/>
      <c r="B199" s="1"/>
      <c r="C199" s="1"/>
      <c r="D199" s="1"/>
      <c r="E199" s="1"/>
      <c r="F199" s="2"/>
      <c r="G199" s="2"/>
      <c r="H199" s="1"/>
    </row>
    <row r="200" spans="1:8" ht="16.5">
      <c r="A200" s="1"/>
      <c r="B200" s="1"/>
      <c r="C200" s="1"/>
      <c r="D200" s="1"/>
      <c r="E200" s="1"/>
      <c r="F200" s="2"/>
      <c r="G200" s="2"/>
      <c r="H200" s="1"/>
    </row>
    <row r="201" spans="1:8" ht="16.5">
      <c r="A201" s="1"/>
      <c r="B201" s="1"/>
      <c r="C201" s="1"/>
      <c r="D201" s="1"/>
      <c r="E201" s="1"/>
      <c r="F201" s="2"/>
      <c r="G201" s="2"/>
      <c r="H201" s="1"/>
    </row>
    <row r="202" spans="1:8" ht="16.5">
      <c r="A202" s="1"/>
      <c r="B202" s="1"/>
      <c r="C202" s="1"/>
      <c r="D202" s="1"/>
      <c r="E202" s="1"/>
      <c r="F202" s="2"/>
      <c r="G202" s="2"/>
      <c r="H202" s="1"/>
    </row>
    <row r="203" spans="1:8" ht="16.5">
      <c r="A203" s="1"/>
      <c r="B203" s="1"/>
      <c r="C203" s="1"/>
      <c r="D203" s="1"/>
      <c r="E203" s="1"/>
      <c r="F203" s="2"/>
      <c r="G203" s="2"/>
      <c r="H203" s="1"/>
    </row>
    <row r="204" spans="1:8" ht="16.5">
      <c r="A204" s="1"/>
      <c r="B204" s="1"/>
      <c r="C204" s="1"/>
      <c r="D204" s="1"/>
      <c r="E204" s="1"/>
      <c r="F204" s="2"/>
      <c r="G204" s="2"/>
      <c r="H204" s="1"/>
    </row>
    <row r="205" spans="1:8" ht="16.5">
      <c r="A205" s="1"/>
      <c r="B205" s="1"/>
      <c r="C205" s="1"/>
      <c r="D205" s="1"/>
      <c r="E205" s="1"/>
      <c r="F205" s="2"/>
      <c r="G205" s="2"/>
      <c r="H205" s="1"/>
    </row>
    <row r="206" spans="1:8" ht="16.5">
      <c r="A206" s="1"/>
      <c r="B206" s="1"/>
      <c r="C206" s="1"/>
      <c r="D206" s="1"/>
      <c r="E206" s="1"/>
      <c r="F206" s="2"/>
      <c r="G206" s="2"/>
      <c r="H206" s="1"/>
    </row>
    <row r="207" spans="1:8" ht="16.5">
      <c r="A207" s="1"/>
      <c r="B207" s="1"/>
      <c r="C207" s="1"/>
      <c r="D207" s="1"/>
      <c r="E207" s="1"/>
      <c r="F207" s="2"/>
      <c r="G207" s="2"/>
      <c r="H207" s="1"/>
    </row>
    <row r="208" spans="1:8" ht="16.5">
      <c r="A208" s="1"/>
      <c r="B208" s="1"/>
      <c r="C208" s="1"/>
      <c r="D208" s="1"/>
      <c r="E208" s="1"/>
      <c r="F208" s="2"/>
      <c r="G208" s="2"/>
      <c r="H208" s="1"/>
    </row>
    <row r="209" spans="1:8" ht="16.5">
      <c r="A209" s="1"/>
      <c r="B209" s="1"/>
      <c r="C209" s="1"/>
      <c r="D209" s="1"/>
      <c r="E209" s="1"/>
      <c r="F209" s="2"/>
      <c r="G209" s="2"/>
      <c r="H209" s="1"/>
    </row>
    <row r="210" spans="1:8" ht="16.5">
      <c r="A210" s="1"/>
      <c r="B210" s="1"/>
      <c r="C210" s="1"/>
      <c r="D210" s="1"/>
      <c r="E210" s="1"/>
      <c r="F210" s="2"/>
      <c r="G210" s="2"/>
      <c r="H210" s="1"/>
    </row>
    <row r="211" spans="1:8" ht="16.5">
      <c r="A211" s="1"/>
      <c r="B211" s="1"/>
      <c r="C211" s="1"/>
      <c r="D211" s="1"/>
      <c r="E211" s="1"/>
      <c r="F211" s="2"/>
      <c r="G211" s="2"/>
      <c r="H211" s="1"/>
    </row>
    <row r="212" spans="1:8" ht="16.5">
      <c r="A212" s="1"/>
      <c r="B212" s="1"/>
      <c r="C212" s="1"/>
      <c r="D212" s="1"/>
      <c r="E212" s="1"/>
      <c r="F212" s="2"/>
      <c r="G212" s="2"/>
      <c r="H212" s="1"/>
    </row>
    <row r="213" spans="1:8" ht="16.5">
      <c r="A213" s="1"/>
      <c r="B213" s="1"/>
      <c r="C213" s="1"/>
      <c r="D213" s="1"/>
      <c r="E213" s="1"/>
      <c r="F213" s="2"/>
      <c r="G213" s="2"/>
      <c r="H213" s="1"/>
    </row>
    <row r="214" spans="1:8" ht="16.5">
      <c r="A214" s="1"/>
      <c r="B214" s="1"/>
      <c r="C214" s="1"/>
      <c r="D214" s="1"/>
      <c r="E214" s="1"/>
      <c r="F214" s="2"/>
      <c r="G214" s="2"/>
      <c r="H214" s="1"/>
    </row>
    <row r="215" spans="1:8" ht="16.5">
      <c r="A215" s="1"/>
      <c r="B215" s="1"/>
      <c r="C215" s="1"/>
      <c r="D215" s="1"/>
      <c r="E215" s="1"/>
      <c r="F215" s="2"/>
      <c r="G215" s="2"/>
      <c r="H215" s="1"/>
    </row>
    <row r="216" spans="1:8" ht="16.5">
      <c r="A216" s="1"/>
      <c r="B216" s="1"/>
      <c r="C216" s="1"/>
      <c r="D216" s="1"/>
      <c r="E216" s="1"/>
      <c r="F216" s="2"/>
      <c r="G216" s="2"/>
      <c r="H216" s="1"/>
    </row>
    <row r="217" spans="1:8" ht="16.5">
      <c r="A217" s="1"/>
      <c r="B217" s="1"/>
      <c r="C217" s="1"/>
      <c r="D217" s="1"/>
      <c r="E217" s="1"/>
      <c r="F217" s="2"/>
      <c r="G217" s="2"/>
      <c r="H217" s="1"/>
    </row>
    <row r="218" spans="1:8" ht="16.5">
      <c r="A218" s="1"/>
      <c r="B218" s="1"/>
      <c r="C218" s="1"/>
      <c r="D218" s="1"/>
      <c r="E218" s="1"/>
      <c r="F218" s="2"/>
      <c r="G218" s="2"/>
      <c r="H218" s="1"/>
    </row>
    <row r="219" spans="1:8" ht="16.5">
      <c r="A219" s="1"/>
      <c r="B219" s="1"/>
      <c r="C219" s="1"/>
      <c r="D219" s="1"/>
      <c r="E219" s="1"/>
      <c r="F219" s="2"/>
      <c r="G219" s="2"/>
      <c r="H219" s="1"/>
    </row>
    <row r="220" spans="1:8" ht="16.5">
      <c r="A220" s="1"/>
      <c r="B220" s="1"/>
      <c r="C220" s="1"/>
      <c r="D220" s="1"/>
      <c r="E220" s="1"/>
      <c r="F220" s="2"/>
      <c r="G220" s="2"/>
      <c r="H220" s="1"/>
    </row>
    <row r="221" spans="1:8" ht="16.5">
      <c r="A221" s="1"/>
      <c r="B221" s="1"/>
      <c r="C221" s="1"/>
      <c r="D221" s="1"/>
      <c r="E221" s="1"/>
      <c r="F221" s="2"/>
      <c r="G221" s="2"/>
      <c r="H221" s="1"/>
    </row>
    <row r="222" spans="1:8" ht="16.5">
      <c r="A222" s="1"/>
      <c r="B222" s="1"/>
      <c r="C222" s="1"/>
      <c r="D222" s="1"/>
      <c r="E222" s="1"/>
      <c r="F222" s="2"/>
      <c r="G222" s="2"/>
      <c r="H222" s="1"/>
    </row>
    <row r="223" spans="1:8" ht="16.5">
      <c r="A223" s="1"/>
      <c r="B223" s="1"/>
      <c r="C223" s="1"/>
      <c r="D223" s="1"/>
      <c r="E223" s="1"/>
      <c r="F223" s="2"/>
      <c r="G223" s="2"/>
      <c r="H223" s="1"/>
    </row>
    <row r="224" spans="1:8" ht="16.5">
      <c r="A224" s="1"/>
      <c r="B224" s="1"/>
      <c r="C224" s="1"/>
      <c r="D224" s="1"/>
      <c r="E224" s="1"/>
      <c r="F224" s="2"/>
      <c r="G224" s="2"/>
      <c r="H224" s="1"/>
    </row>
    <row r="225" spans="1:8" ht="16.5">
      <c r="A225" s="1"/>
      <c r="B225" s="1"/>
      <c r="C225" s="1"/>
      <c r="D225" s="1"/>
      <c r="E225" s="1"/>
      <c r="F225" s="2"/>
      <c r="G225" s="2"/>
      <c r="H225" s="1"/>
    </row>
    <row r="226" spans="1:8" ht="16.5">
      <c r="A226" s="1"/>
      <c r="B226" s="1"/>
      <c r="C226" s="1"/>
      <c r="D226" s="1"/>
      <c r="E226" s="1"/>
      <c r="F226" s="2"/>
      <c r="G226" s="2"/>
      <c r="H226" s="1"/>
    </row>
    <row r="227" spans="1:8" ht="16.5">
      <c r="A227" s="1"/>
      <c r="B227" s="1"/>
      <c r="C227" s="1"/>
      <c r="D227" s="1"/>
      <c r="E227" s="1"/>
      <c r="F227" s="2"/>
      <c r="G227" s="2"/>
      <c r="H227" s="1"/>
    </row>
    <row r="228" spans="1:8" ht="16.5">
      <c r="A228" s="1"/>
      <c r="B228" s="1"/>
      <c r="C228" s="1"/>
      <c r="D228" s="1"/>
      <c r="E228" s="1"/>
      <c r="F228" s="2"/>
      <c r="G228" s="2"/>
      <c r="H228" s="1"/>
    </row>
    <row r="229" spans="1:8" ht="16.5">
      <c r="A229" s="1"/>
      <c r="B229" s="1"/>
      <c r="C229" s="1"/>
      <c r="D229" s="1"/>
      <c r="E229" s="1"/>
      <c r="F229" s="2"/>
      <c r="G229" s="2"/>
      <c r="H229" s="1"/>
    </row>
    <row r="230" spans="1:8" ht="16.5">
      <c r="A230" s="1"/>
      <c r="B230" s="1"/>
      <c r="C230" s="1"/>
      <c r="D230" s="1"/>
      <c r="E230" s="1"/>
      <c r="F230" s="2"/>
      <c r="G230" s="2"/>
      <c r="H230" s="1"/>
    </row>
    <row r="231" spans="1:8" ht="16.5">
      <c r="A231" s="1"/>
      <c r="B231" s="1"/>
      <c r="C231" s="1"/>
      <c r="D231" s="1"/>
      <c r="E231" s="1"/>
      <c r="F231" s="2"/>
      <c r="G231" s="2"/>
      <c r="H231" s="1"/>
    </row>
    <row r="232" spans="1:8" ht="16.5">
      <c r="A232" s="1"/>
      <c r="B232" s="1"/>
      <c r="C232" s="1"/>
      <c r="D232" s="1"/>
      <c r="E232" s="1"/>
      <c r="F232" s="2"/>
      <c r="G232" s="2"/>
      <c r="H232" s="1"/>
    </row>
    <row r="233" spans="1:8" ht="16.5">
      <c r="A233" s="1"/>
      <c r="B233" s="1"/>
      <c r="C233" s="1"/>
      <c r="D233" s="1"/>
      <c r="E233" s="1"/>
      <c r="F233" s="2"/>
      <c r="G233" s="2"/>
      <c r="H233" s="1"/>
    </row>
    <row r="234" spans="1:8" ht="16.5">
      <c r="A234" s="1"/>
      <c r="B234" s="1"/>
      <c r="C234" s="1"/>
      <c r="D234" s="1"/>
      <c r="E234" s="1"/>
      <c r="F234" s="2"/>
      <c r="G234" s="2"/>
      <c r="H234" s="1"/>
    </row>
    <row r="235" spans="1:8" ht="16.5">
      <c r="A235" s="1"/>
      <c r="B235" s="1"/>
      <c r="C235" s="1"/>
      <c r="D235" s="1"/>
      <c r="E235" s="1"/>
      <c r="F235" s="2"/>
      <c r="G235" s="2"/>
      <c r="H235" s="1"/>
    </row>
    <row r="236" spans="1:8" ht="16.5">
      <c r="A236" s="1"/>
      <c r="B236" s="1"/>
      <c r="C236" s="1"/>
      <c r="D236" s="1"/>
      <c r="E236" s="1"/>
      <c r="F236" s="2"/>
      <c r="G236" s="2"/>
      <c r="H236" s="1"/>
    </row>
    <row r="237" spans="1:8" ht="16.5">
      <c r="A237" s="1"/>
      <c r="B237" s="1"/>
      <c r="C237" s="1"/>
      <c r="D237" s="1"/>
      <c r="E237" s="1"/>
      <c r="F237" s="2"/>
      <c r="G237" s="2"/>
      <c r="H237" s="1"/>
    </row>
    <row r="238" spans="1:8" ht="16.5">
      <c r="A238" s="1"/>
      <c r="B238" s="1"/>
      <c r="C238" s="1"/>
      <c r="D238" s="1"/>
      <c r="E238" s="1"/>
      <c r="F238" s="2"/>
      <c r="G238" s="2"/>
      <c r="H238" s="1"/>
    </row>
    <row r="239" spans="1:8" ht="16.5">
      <c r="A239" s="1"/>
      <c r="B239" s="1"/>
      <c r="C239" s="1"/>
      <c r="D239" s="1"/>
      <c r="E239" s="1"/>
      <c r="F239" s="2"/>
      <c r="G239" s="2"/>
      <c r="H239" s="1"/>
    </row>
    <row r="240" spans="1:8" ht="16.5">
      <c r="A240" s="1"/>
      <c r="B240" s="1"/>
      <c r="C240" s="1"/>
      <c r="D240" s="1"/>
      <c r="E240" s="1"/>
      <c r="F240" s="2"/>
      <c r="G240" s="2"/>
      <c r="H240" s="1"/>
    </row>
    <row r="241" spans="1:8" ht="16.5">
      <c r="A241" s="1"/>
      <c r="B241" s="1"/>
      <c r="C241" s="1"/>
      <c r="D241" s="1"/>
      <c r="E241" s="1"/>
      <c r="F241" s="2"/>
      <c r="G241" s="2"/>
      <c r="H241" s="1"/>
    </row>
    <row r="242" spans="1:8" ht="16.5">
      <c r="A242" s="1"/>
      <c r="B242" s="1"/>
      <c r="C242" s="1"/>
      <c r="D242" s="1"/>
      <c r="E242" s="1"/>
      <c r="F242" s="2"/>
      <c r="G242" s="2"/>
      <c r="H242" s="1"/>
    </row>
    <row r="243" spans="1:8" ht="16.5">
      <c r="A243" s="1"/>
      <c r="B243" s="1"/>
      <c r="C243" s="1"/>
      <c r="D243" s="1"/>
      <c r="E243" s="1"/>
      <c r="F243" s="2"/>
      <c r="G243" s="2"/>
      <c r="H243" s="1"/>
    </row>
    <row r="244" spans="1:8" ht="16.5">
      <c r="A244" s="1"/>
      <c r="B244" s="1"/>
      <c r="C244" s="1"/>
      <c r="D244" s="1"/>
      <c r="E244" s="1"/>
      <c r="F244" s="2"/>
      <c r="G244" s="2"/>
      <c r="H244" s="1"/>
    </row>
    <row r="245" spans="1:8" ht="16.5">
      <c r="A245" s="1"/>
      <c r="B245" s="1"/>
      <c r="C245" s="1"/>
      <c r="D245" s="1"/>
      <c r="E245" s="1"/>
      <c r="F245" s="2"/>
      <c r="G245" s="2"/>
      <c r="H245" s="1"/>
    </row>
    <row r="246" spans="1:8" ht="16.5">
      <c r="A246" s="1"/>
      <c r="B246" s="1"/>
      <c r="C246" s="1"/>
      <c r="D246" s="1"/>
      <c r="E246" s="1"/>
      <c r="F246" s="2"/>
      <c r="G246" s="2"/>
      <c r="H246" s="1"/>
    </row>
    <row r="247" spans="1:8" ht="16.5">
      <c r="A247" s="1"/>
      <c r="B247" s="1"/>
      <c r="C247" s="1"/>
      <c r="D247" s="1"/>
      <c r="E247" s="1"/>
      <c r="F247" s="2"/>
      <c r="G247" s="2"/>
      <c r="H247" s="1"/>
    </row>
    <row r="248" spans="1:8" ht="16.5">
      <c r="A248" s="1"/>
      <c r="B248" s="1"/>
      <c r="C248" s="1"/>
      <c r="D248" s="1"/>
      <c r="E248" s="1"/>
      <c r="F248" s="2"/>
      <c r="G248" s="2"/>
      <c r="H248" s="1"/>
    </row>
    <row r="249" spans="1:8" ht="16.5">
      <c r="A249" s="1"/>
      <c r="B249" s="1"/>
      <c r="C249" s="1"/>
      <c r="D249" s="1"/>
      <c r="E249" s="1"/>
      <c r="F249" s="2"/>
      <c r="G249" s="2"/>
      <c r="H249" s="1"/>
    </row>
    <row r="250" spans="1:8" ht="16.5">
      <c r="A250" s="1"/>
      <c r="B250" s="1"/>
      <c r="C250" s="1"/>
      <c r="D250" s="1"/>
      <c r="E250" s="1"/>
      <c r="F250" s="2"/>
      <c r="G250" s="2"/>
      <c r="H250" s="1"/>
    </row>
    <row r="251" spans="1:8" ht="16.5">
      <c r="A251" s="1"/>
      <c r="B251" s="1"/>
      <c r="C251" s="1"/>
      <c r="D251" s="1"/>
      <c r="E251" s="1"/>
      <c r="F251" s="2"/>
      <c r="G251" s="2"/>
      <c r="H251" s="1"/>
    </row>
    <row r="252" spans="1:8" ht="16.5">
      <c r="A252" s="1"/>
      <c r="B252" s="1"/>
      <c r="C252" s="1"/>
      <c r="D252" s="1"/>
      <c r="E252" s="1"/>
      <c r="F252" s="2"/>
      <c r="G252" s="2"/>
      <c r="H252" s="1"/>
    </row>
    <row r="253" spans="1:8" ht="16.5">
      <c r="A253" s="1"/>
      <c r="B253" s="1"/>
      <c r="C253" s="1"/>
      <c r="D253" s="1"/>
      <c r="E253" s="1"/>
      <c r="F253" s="2"/>
      <c r="G253" s="2"/>
      <c r="H253" s="1"/>
    </row>
    <row r="254" spans="1:8" ht="16.5">
      <c r="A254" s="1"/>
      <c r="B254" s="1"/>
      <c r="C254" s="1"/>
      <c r="D254" s="1"/>
      <c r="E254" s="1"/>
      <c r="F254" s="2"/>
      <c r="G254" s="2"/>
      <c r="H254" s="1"/>
    </row>
    <row r="255" spans="1:8" ht="16.5">
      <c r="A255" s="1"/>
      <c r="B255" s="1"/>
      <c r="C255" s="1"/>
      <c r="D255" s="1"/>
      <c r="E255" s="1"/>
      <c r="F255" s="2"/>
      <c r="G255" s="2"/>
      <c r="H255" s="1"/>
    </row>
    <row r="256" spans="1:8" ht="16.5">
      <c r="A256" s="1"/>
      <c r="B256" s="1"/>
      <c r="C256" s="1"/>
      <c r="D256" s="1"/>
      <c r="E256" s="1"/>
      <c r="F256" s="2"/>
      <c r="G256" s="2"/>
      <c r="H256" s="1"/>
    </row>
    <row r="257" spans="1:8" ht="16.5">
      <c r="A257" s="1"/>
      <c r="B257" s="1"/>
      <c r="C257" s="1"/>
      <c r="D257" s="1"/>
      <c r="E257" s="1"/>
      <c r="F257" s="2"/>
      <c r="G257" s="2"/>
      <c r="H257" s="1"/>
    </row>
    <row r="258" spans="1:8" ht="16.5">
      <c r="A258" s="1"/>
      <c r="B258" s="1"/>
      <c r="C258" s="1"/>
      <c r="D258" s="1"/>
      <c r="E258" s="1"/>
      <c r="F258" s="2"/>
      <c r="G258" s="2"/>
      <c r="H258" s="1"/>
    </row>
    <row r="259" spans="1:8" ht="16.5">
      <c r="A259" s="1"/>
      <c r="B259" s="1"/>
      <c r="C259" s="1"/>
      <c r="D259" s="1"/>
      <c r="E259" s="1"/>
      <c r="F259" s="2"/>
      <c r="G259" s="2"/>
      <c r="H259" s="1"/>
    </row>
    <row r="260" spans="1:8" ht="16.5">
      <c r="A260" s="1"/>
      <c r="B260" s="1"/>
      <c r="C260" s="1"/>
      <c r="D260" s="1"/>
      <c r="E260" s="1"/>
      <c r="F260" s="2"/>
      <c r="G260" s="2"/>
      <c r="H260" s="1"/>
    </row>
    <row r="261" spans="1:8" ht="16.5">
      <c r="A261" s="1"/>
      <c r="B261" s="1"/>
      <c r="C261" s="1"/>
      <c r="D261" s="1"/>
      <c r="E261" s="1"/>
      <c r="F261" s="2"/>
      <c r="G261" s="2"/>
      <c r="H261" s="1"/>
    </row>
    <row r="262" spans="1:8" ht="16.5">
      <c r="A262" s="1"/>
      <c r="B262" s="1"/>
      <c r="C262" s="1"/>
      <c r="D262" s="1"/>
      <c r="E262" s="1"/>
      <c r="F262" s="2"/>
      <c r="G262" s="2"/>
      <c r="H262" s="1"/>
    </row>
    <row r="263" spans="1:8" ht="16.5">
      <c r="A263" s="1"/>
      <c r="B263" s="1"/>
      <c r="C263" s="1"/>
      <c r="D263" s="1"/>
      <c r="E263" s="1"/>
      <c r="F263" s="2"/>
      <c r="G263" s="2"/>
      <c r="H263" s="1"/>
    </row>
    <row r="264" spans="1:8" ht="16.5">
      <c r="A264" s="1"/>
      <c r="B264" s="1"/>
      <c r="C264" s="1"/>
      <c r="D264" s="1"/>
      <c r="E264" s="1"/>
      <c r="F264" s="2"/>
      <c r="G264" s="2"/>
      <c r="H264" s="1"/>
    </row>
    <row r="265" spans="1:8" ht="16.5">
      <c r="A265" s="1"/>
      <c r="B265" s="1"/>
      <c r="C265" s="1"/>
      <c r="D265" s="1"/>
      <c r="E265" s="1"/>
      <c r="F265" s="2"/>
      <c r="G265" s="2"/>
      <c r="H265" s="1"/>
    </row>
    <row r="266" spans="1:8" ht="16.5">
      <c r="A266" s="1"/>
      <c r="B266" s="1"/>
      <c r="C266" s="1"/>
      <c r="D266" s="1"/>
      <c r="E266" s="1"/>
      <c r="F266" s="2"/>
      <c r="G266" s="2"/>
      <c r="H266" s="1"/>
    </row>
    <row r="267" spans="1:8" ht="16.5">
      <c r="A267" s="1"/>
      <c r="B267" s="1"/>
      <c r="C267" s="1"/>
      <c r="D267" s="1"/>
      <c r="E267" s="1"/>
      <c r="F267" s="2"/>
      <c r="G267" s="2"/>
      <c r="H267" s="1"/>
    </row>
    <row r="268" spans="1:8" ht="16.5">
      <c r="A268" s="1"/>
      <c r="B268" s="1"/>
      <c r="C268" s="1"/>
      <c r="D268" s="1"/>
      <c r="E268" s="1"/>
      <c r="F268" s="2"/>
      <c r="G268" s="2"/>
      <c r="H268" s="1"/>
    </row>
    <row r="269" spans="1:8" ht="16.5">
      <c r="A269" s="1"/>
      <c r="B269" s="1"/>
      <c r="C269" s="1"/>
      <c r="D269" s="1"/>
      <c r="E269" s="1"/>
      <c r="F269" s="2"/>
      <c r="G269" s="2"/>
      <c r="H269" s="1"/>
    </row>
    <row r="270" spans="1:8" ht="16.5">
      <c r="A270" s="1"/>
      <c r="B270" s="1"/>
      <c r="C270" s="1"/>
      <c r="D270" s="1"/>
      <c r="E270" s="1"/>
      <c r="F270" s="2"/>
      <c r="G270" s="2"/>
      <c r="H270" s="1"/>
    </row>
    <row r="271" spans="1:8" ht="16.5">
      <c r="A271" s="1"/>
      <c r="B271" s="1"/>
      <c r="C271" s="1"/>
      <c r="D271" s="1"/>
      <c r="E271" s="1"/>
      <c r="F271" s="2"/>
      <c r="G271" s="2"/>
      <c r="H271" s="1"/>
    </row>
    <row r="272" spans="1:8" ht="16.5">
      <c r="A272" s="1"/>
      <c r="B272" s="1"/>
      <c r="C272" s="1"/>
      <c r="D272" s="1"/>
      <c r="E272" s="1"/>
      <c r="F272" s="2"/>
      <c r="G272" s="2"/>
      <c r="H272" s="1"/>
    </row>
    <row r="273" spans="1:8" ht="16.5">
      <c r="A273" s="1"/>
      <c r="B273" s="1"/>
      <c r="C273" s="1"/>
      <c r="D273" s="1"/>
      <c r="E273" s="1"/>
      <c r="F273" s="2"/>
      <c r="G273" s="2"/>
      <c r="H273" s="1"/>
    </row>
    <row r="274" spans="1:8" ht="16.5">
      <c r="A274" s="1"/>
      <c r="B274" s="1"/>
      <c r="C274" s="1"/>
      <c r="D274" s="1"/>
      <c r="E274" s="1"/>
      <c r="F274" s="2"/>
      <c r="G274" s="2"/>
      <c r="H274" s="1"/>
    </row>
    <row r="275" spans="1:8" ht="16.5">
      <c r="A275" s="1"/>
      <c r="B275" s="1"/>
      <c r="C275" s="1"/>
      <c r="D275" s="1"/>
      <c r="E275" s="1"/>
      <c r="F275" s="2"/>
      <c r="G275" s="2"/>
      <c r="H275" s="1"/>
    </row>
    <row r="276" spans="1:8" ht="16.5">
      <c r="A276" s="1"/>
      <c r="B276" s="1"/>
      <c r="C276" s="1"/>
      <c r="D276" s="1"/>
      <c r="E276" s="1"/>
      <c r="F276" s="2"/>
      <c r="G276" s="2"/>
      <c r="H276" s="1"/>
    </row>
    <row r="277" spans="1:8" ht="16.5">
      <c r="A277" s="1"/>
      <c r="B277" s="1"/>
      <c r="C277" s="1"/>
      <c r="D277" s="1"/>
      <c r="E277" s="1"/>
      <c r="F277" s="2"/>
      <c r="G277" s="2"/>
      <c r="H277" s="1"/>
    </row>
    <row r="278" spans="1:8" ht="16.5">
      <c r="A278" s="1"/>
      <c r="B278" s="1"/>
      <c r="C278" s="1"/>
      <c r="D278" s="1"/>
      <c r="E278" s="1"/>
      <c r="F278" s="2"/>
      <c r="G278" s="2"/>
      <c r="H278" s="1"/>
    </row>
    <row r="279" spans="1:8" ht="16.5">
      <c r="A279" s="1"/>
      <c r="B279" s="1"/>
      <c r="C279" s="1"/>
      <c r="D279" s="1"/>
      <c r="E279" s="1"/>
      <c r="F279" s="2"/>
      <c r="G279" s="2"/>
      <c r="H279" s="1"/>
    </row>
    <row r="280" spans="1:8" ht="16.5">
      <c r="A280" s="1"/>
      <c r="B280" s="1"/>
      <c r="C280" s="1"/>
      <c r="D280" s="1"/>
      <c r="E280" s="1"/>
      <c r="F280" s="2"/>
      <c r="G280" s="2"/>
      <c r="H280" s="1"/>
    </row>
    <row r="281" spans="1:8" ht="16.5">
      <c r="A281" s="1"/>
      <c r="B281" s="1"/>
      <c r="C281" s="1"/>
      <c r="D281" s="1"/>
      <c r="E281" s="1"/>
      <c r="F281" s="2"/>
      <c r="G281" s="2"/>
      <c r="H281" s="1"/>
    </row>
    <row r="282" spans="1:8" ht="16.5">
      <c r="A282" s="1"/>
      <c r="B282" s="1"/>
      <c r="C282" s="1"/>
      <c r="D282" s="1"/>
      <c r="E282" s="1"/>
      <c r="F282" s="2"/>
      <c r="G282" s="2"/>
      <c r="H282" s="1"/>
    </row>
    <row r="283" spans="1:8" ht="16.5">
      <c r="A283" s="1"/>
      <c r="B283" s="1"/>
      <c r="C283" s="1"/>
      <c r="D283" s="1"/>
      <c r="E283" s="1"/>
      <c r="F283" s="2"/>
      <c r="G283" s="2"/>
      <c r="H283" s="1"/>
    </row>
    <row r="284" spans="1:8" ht="16.5">
      <c r="A284" s="1"/>
      <c r="B284" s="1"/>
      <c r="C284" s="1"/>
      <c r="D284" s="1"/>
      <c r="E284" s="1"/>
      <c r="F284" s="2"/>
      <c r="G284" s="2"/>
      <c r="H284" s="1"/>
    </row>
    <row r="285" spans="1:8" ht="16.5">
      <c r="A285" s="1"/>
      <c r="B285" s="1"/>
      <c r="C285" s="1"/>
      <c r="D285" s="1"/>
      <c r="E285" s="1"/>
      <c r="F285" s="2"/>
      <c r="G285" s="2"/>
      <c r="H285" s="1"/>
    </row>
    <row r="286" spans="1:8" ht="16.5">
      <c r="A286" s="1"/>
      <c r="B286" s="1"/>
      <c r="C286" s="1"/>
      <c r="D286" s="1"/>
      <c r="E286" s="1"/>
      <c r="F286" s="2"/>
      <c r="G286" s="2"/>
      <c r="H286" s="1"/>
    </row>
    <row r="287" spans="1:8" ht="16.5">
      <c r="A287" s="1"/>
      <c r="B287" s="1"/>
      <c r="C287" s="1"/>
      <c r="D287" s="1"/>
      <c r="E287" s="1"/>
      <c r="F287" s="2"/>
      <c r="G287" s="2"/>
      <c r="H287" s="1"/>
    </row>
    <row r="288" spans="1:8" ht="16.5">
      <c r="A288" s="1"/>
      <c r="B288" s="1"/>
      <c r="C288" s="1"/>
      <c r="D288" s="1"/>
      <c r="E288" s="1"/>
      <c r="F288" s="2"/>
      <c r="G288" s="2"/>
      <c r="H288" s="1"/>
    </row>
    <row r="289" spans="1:8" ht="16.5">
      <c r="A289" s="1"/>
      <c r="B289" s="1"/>
      <c r="C289" s="1"/>
      <c r="D289" s="1"/>
      <c r="E289" s="1"/>
      <c r="F289" s="2"/>
      <c r="G289" s="2"/>
      <c r="H289" s="1"/>
    </row>
    <row r="290" spans="1:8" ht="16.5">
      <c r="A290" s="1"/>
      <c r="B290" s="1"/>
      <c r="C290" s="1"/>
      <c r="D290" s="1"/>
      <c r="E290" s="1"/>
      <c r="F290" s="2"/>
      <c r="G290" s="2"/>
      <c r="H290" s="1"/>
    </row>
    <row r="291" spans="1:8" ht="16.5">
      <c r="A291" s="1"/>
      <c r="B291" s="1"/>
      <c r="C291" s="1"/>
      <c r="D291" s="1"/>
      <c r="E291" s="1"/>
      <c r="F291" s="2"/>
      <c r="G291" s="2"/>
      <c r="H291" s="1"/>
    </row>
    <row r="292" spans="1:8" ht="16.5">
      <c r="A292" s="1"/>
      <c r="B292" s="1"/>
      <c r="C292" s="1"/>
      <c r="D292" s="1"/>
      <c r="E292" s="1"/>
      <c r="F292" s="2"/>
      <c r="G292" s="2"/>
      <c r="H292" s="1"/>
    </row>
    <row r="293" spans="1:8" ht="16.5">
      <c r="A293" s="1"/>
      <c r="B293" s="1"/>
      <c r="C293" s="1"/>
      <c r="D293" s="1"/>
      <c r="E293" s="1"/>
      <c r="F293" s="2"/>
      <c r="G293" s="2"/>
      <c r="H293" s="1"/>
    </row>
    <row r="294" spans="1:8" ht="16.5">
      <c r="A294" s="1"/>
      <c r="B294" s="1"/>
      <c r="C294" s="1"/>
      <c r="D294" s="1"/>
      <c r="E294" s="1"/>
      <c r="F294" s="2"/>
      <c r="G294" s="2"/>
      <c r="H294" s="1"/>
    </row>
    <row r="295" spans="1:8" ht="16.5">
      <c r="A295" s="1"/>
      <c r="B295" s="1"/>
      <c r="C295" s="1"/>
      <c r="D295" s="1"/>
      <c r="E295" s="1"/>
      <c r="F295" s="2"/>
      <c r="G295" s="2"/>
      <c r="H295" s="1"/>
    </row>
    <row r="296" spans="1:8" ht="16.5">
      <c r="A296" s="1"/>
      <c r="B296" s="1"/>
      <c r="C296" s="1"/>
      <c r="D296" s="1"/>
      <c r="E296" s="1"/>
      <c r="F296" s="2"/>
      <c r="G296" s="2"/>
      <c r="H296" s="1"/>
    </row>
    <row r="297" spans="1:8" ht="16.5">
      <c r="A297" s="1"/>
      <c r="B297" s="1"/>
      <c r="C297" s="1"/>
      <c r="D297" s="1"/>
      <c r="E297" s="1"/>
      <c r="F297" s="2"/>
      <c r="G297" s="2"/>
      <c r="H297" s="1"/>
    </row>
    <row r="298" spans="1:8" ht="16.5">
      <c r="A298" s="1"/>
      <c r="B298" s="1"/>
      <c r="C298" s="1"/>
      <c r="D298" s="1"/>
      <c r="E298" s="1"/>
      <c r="F298" s="2"/>
      <c r="G298" s="2"/>
      <c r="H298" s="1"/>
    </row>
    <row r="299" spans="1:8" ht="16.5">
      <c r="A299" s="1"/>
      <c r="B299" s="1"/>
      <c r="C299" s="1"/>
      <c r="D299" s="1"/>
      <c r="E299" s="1"/>
      <c r="F299" s="2"/>
      <c r="G299" s="2"/>
      <c r="H299" s="1"/>
    </row>
    <row r="300" spans="1:8" ht="16.5">
      <c r="A300" s="1"/>
      <c r="B300" s="1"/>
      <c r="C300" s="1"/>
      <c r="D300" s="1"/>
      <c r="E300" s="1"/>
      <c r="F300" s="2"/>
      <c r="G300" s="2"/>
      <c r="H300" s="1"/>
    </row>
    <row r="301" spans="1:8" ht="16.5">
      <c r="A301" s="1"/>
      <c r="B301" s="1"/>
      <c r="C301" s="1"/>
      <c r="D301" s="1"/>
      <c r="E301" s="1"/>
      <c r="F301" s="2"/>
      <c r="G301" s="2"/>
      <c r="H301" s="1"/>
    </row>
    <row r="302" spans="1:8" ht="16.5">
      <c r="A302" s="1"/>
      <c r="B302" s="1"/>
      <c r="C302" s="1"/>
      <c r="D302" s="1"/>
      <c r="E302" s="1"/>
      <c r="F302" s="2"/>
      <c r="G302" s="2"/>
      <c r="H302" s="1"/>
    </row>
    <row r="303" spans="1:8" ht="16.5">
      <c r="A303" s="1"/>
      <c r="B303" s="1"/>
      <c r="C303" s="1"/>
      <c r="D303" s="1"/>
      <c r="E303" s="1"/>
      <c r="F303" s="2"/>
      <c r="G303" s="2"/>
      <c r="H303" s="1"/>
    </row>
    <row r="304" spans="1:8" ht="16.5">
      <c r="A304" s="1"/>
      <c r="B304" s="1"/>
      <c r="C304" s="1"/>
      <c r="D304" s="1"/>
      <c r="E304" s="1"/>
      <c r="F304" s="2"/>
      <c r="G304" s="2"/>
      <c r="H304" s="1"/>
    </row>
    <row r="305" spans="1:8" ht="16.5">
      <c r="A305" s="1"/>
      <c r="B305" s="1"/>
      <c r="C305" s="1"/>
      <c r="D305" s="1"/>
      <c r="E305" s="1"/>
      <c r="F305" s="2"/>
      <c r="G305" s="2"/>
      <c r="H305" s="1"/>
    </row>
    <row r="306" spans="1:8" ht="16.5">
      <c r="A306" s="1"/>
      <c r="B306" s="1"/>
      <c r="C306" s="1"/>
      <c r="D306" s="1"/>
      <c r="E306" s="1"/>
      <c r="F306" s="2"/>
      <c r="G306" s="2"/>
      <c r="H306" s="1"/>
    </row>
    <row r="307" spans="1:8" ht="16.5">
      <c r="A307" s="1"/>
      <c r="B307" s="1"/>
      <c r="C307" s="1"/>
      <c r="D307" s="1"/>
      <c r="E307" s="1"/>
      <c r="F307" s="2"/>
      <c r="G307" s="2"/>
      <c r="H307" s="1"/>
    </row>
    <row r="308" spans="1:8" ht="16.5">
      <c r="A308" s="1"/>
      <c r="B308" s="1"/>
      <c r="C308" s="1"/>
      <c r="D308" s="1"/>
      <c r="E308" s="1"/>
      <c r="F308" s="2"/>
      <c r="G308" s="2"/>
      <c r="H308" s="1"/>
    </row>
    <row r="309" spans="1:8" ht="16.5">
      <c r="A309" s="1"/>
      <c r="B309" s="1"/>
      <c r="C309" s="1"/>
      <c r="D309" s="1"/>
      <c r="E309" s="1"/>
      <c r="F309" s="2"/>
      <c r="G309" s="2"/>
      <c r="H309" s="1"/>
    </row>
    <row r="310" spans="1:8" ht="16.5">
      <c r="A310" s="1"/>
      <c r="B310" s="1"/>
      <c r="C310" s="1"/>
      <c r="D310" s="1"/>
      <c r="E310" s="1"/>
      <c r="F310" s="2"/>
      <c r="G310" s="2"/>
      <c r="H310" s="1"/>
    </row>
    <row r="311" spans="1:8" ht="16.5">
      <c r="A311" s="1"/>
      <c r="B311" s="1"/>
      <c r="C311" s="1"/>
      <c r="D311" s="1"/>
      <c r="E311" s="1"/>
      <c r="F311" s="2"/>
      <c r="G311" s="2"/>
      <c r="H311" s="1"/>
    </row>
    <row r="312" spans="1:8" ht="16.5">
      <c r="A312" s="1"/>
      <c r="B312" s="1"/>
      <c r="C312" s="1"/>
      <c r="D312" s="1"/>
      <c r="E312" s="1"/>
      <c r="F312" s="2"/>
      <c r="G312" s="2"/>
      <c r="H312" s="1"/>
    </row>
    <row r="313" spans="1:8" ht="16.5">
      <c r="A313" s="1"/>
      <c r="B313" s="1"/>
      <c r="C313" s="1"/>
      <c r="D313" s="1"/>
      <c r="E313" s="1"/>
      <c r="F313" s="2"/>
      <c r="G313" s="2"/>
      <c r="H313" s="1"/>
    </row>
    <row r="314" spans="1:8" ht="16.5">
      <c r="A314" s="1"/>
      <c r="B314" s="1"/>
      <c r="C314" s="1"/>
      <c r="D314" s="1"/>
      <c r="E314" s="1"/>
      <c r="F314" s="2"/>
      <c r="G314" s="2"/>
      <c r="H314" s="1"/>
    </row>
    <row r="315" spans="1:8" ht="16.5">
      <c r="A315" s="1"/>
      <c r="B315" s="1"/>
      <c r="C315" s="1"/>
      <c r="D315" s="1"/>
      <c r="E315" s="1"/>
      <c r="F315" s="2"/>
      <c r="G315" s="2"/>
      <c r="H315" s="1"/>
    </row>
    <row r="316" spans="1:8" ht="16.5">
      <c r="A316" s="1"/>
      <c r="B316" s="1"/>
      <c r="C316" s="1"/>
      <c r="D316" s="1"/>
      <c r="E316" s="1"/>
      <c r="F316" s="2"/>
      <c r="G316" s="2"/>
      <c r="H316" s="1"/>
    </row>
    <row r="317" spans="1:8" ht="16.5">
      <c r="A317" s="1"/>
      <c r="B317" s="1"/>
      <c r="C317" s="1"/>
      <c r="D317" s="1"/>
      <c r="E317" s="1"/>
      <c r="F317" s="2"/>
      <c r="G317" s="2"/>
      <c r="H317" s="1"/>
    </row>
    <row r="318" spans="1:8" ht="16.5">
      <c r="A318" s="1"/>
      <c r="B318" s="1"/>
      <c r="C318" s="1"/>
      <c r="D318" s="1"/>
      <c r="E318" s="1"/>
      <c r="F318" s="2"/>
      <c r="G318" s="2"/>
      <c r="H318" s="1"/>
    </row>
    <row r="319" spans="1:8" ht="16.5">
      <c r="A319" s="1"/>
      <c r="B319" s="1"/>
      <c r="C319" s="1"/>
      <c r="D319" s="1"/>
      <c r="E319" s="1"/>
      <c r="F319" s="2"/>
      <c r="G319" s="2"/>
      <c r="H319" s="1"/>
    </row>
    <row r="320" spans="1:8" ht="16.5">
      <c r="A320" s="1"/>
      <c r="B320" s="1"/>
      <c r="C320" s="1"/>
      <c r="D320" s="1"/>
      <c r="E320" s="1"/>
      <c r="F320" s="2"/>
      <c r="G320" s="2"/>
      <c r="H320" s="1"/>
    </row>
    <row r="321" spans="1:8" ht="16.5">
      <c r="A321" s="1"/>
      <c r="B321" s="1"/>
      <c r="C321" s="1"/>
      <c r="D321" s="1"/>
      <c r="E321" s="1"/>
      <c r="F321" s="2"/>
      <c r="G321" s="2"/>
      <c r="H321" s="1"/>
    </row>
    <row r="322" spans="1:8" ht="16.5">
      <c r="A322" s="1"/>
      <c r="B322" s="1"/>
      <c r="C322" s="1"/>
      <c r="D322" s="1"/>
      <c r="E322" s="1"/>
      <c r="F322" s="2"/>
      <c r="G322" s="2"/>
      <c r="H322" s="1"/>
    </row>
    <row r="323" spans="1:8" ht="16.5">
      <c r="A323" s="1"/>
      <c r="B323" s="1"/>
      <c r="C323" s="1"/>
      <c r="D323" s="1"/>
      <c r="E323" s="1"/>
      <c r="F323" s="2"/>
      <c r="G323" s="2"/>
      <c r="H323" s="1"/>
    </row>
    <row r="324" spans="1:8" ht="16.5">
      <c r="A324" s="1"/>
      <c r="B324" s="1"/>
      <c r="C324" s="1"/>
      <c r="D324" s="1"/>
      <c r="E324" s="1"/>
      <c r="F324" s="2"/>
      <c r="G324" s="2"/>
      <c r="H324" s="1"/>
    </row>
    <row r="325" spans="1:8" ht="16.5">
      <c r="A325" s="1"/>
      <c r="B325" s="1"/>
      <c r="C325" s="1"/>
      <c r="D325" s="1"/>
      <c r="E325" s="1"/>
      <c r="F325" s="2"/>
      <c r="G325" s="2"/>
      <c r="H325" s="1"/>
    </row>
    <row r="326" spans="1:8" ht="16.5">
      <c r="A326" s="1"/>
      <c r="B326" s="1"/>
      <c r="C326" s="1"/>
      <c r="D326" s="1"/>
      <c r="E326" s="1"/>
      <c r="F326" s="2"/>
      <c r="G326" s="2"/>
      <c r="H326" s="1"/>
    </row>
    <row r="327" spans="1:8" ht="16.5">
      <c r="A327" s="1"/>
      <c r="B327" s="1"/>
      <c r="C327" s="1"/>
      <c r="D327" s="1"/>
      <c r="E327" s="1"/>
      <c r="F327" s="2"/>
      <c r="G327" s="2"/>
      <c r="H327" s="1"/>
    </row>
    <row r="328" spans="1:8" ht="16.5">
      <c r="A328" s="1"/>
      <c r="B328" s="1"/>
      <c r="C328" s="1"/>
      <c r="D328" s="1"/>
      <c r="E328" s="1"/>
      <c r="F328" s="2"/>
      <c r="G328" s="2"/>
      <c r="H328" s="1"/>
    </row>
    <row r="329" spans="1:8" ht="16.5">
      <c r="A329" s="1"/>
      <c r="B329" s="1"/>
      <c r="C329" s="1"/>
      <c r="D329" s="1"/>
      <c r="E329" s="1"/>
      <c r="F329" s="2"/>
      <c r="G329" s="2"/>
      <c r="H329" s="1"/>
    </row>
    <row r="330" spans="1:8" ht="16.5">
      <c r="A330" s="1"/>
      <c r="B330" s="1"/>
      <c r="C330" s="1"/>
      <c r="D330" s="1"/>
      <c r="E330" s="1"/>
      <c r="F330" s="2"/>
      <c r="G330" s="2"/>
      <c r="H330" s="1"/>
    </row>
    <row r="331" spans="1:8" ht="16.5">
      <c r="A331" s="1"/>
      <c r="B331" s="1"/>
      <c r="C331" s="1"/>
      <c r="D331" s="1"/>
      <c r="E331" s="1"/>
      <c r="F331" s="2"/>
      <c r="G331" s="2"/>
      <c r="H331" s="1"/>
    </row>
    <row r="332" spans="1:8" ht="16.5">
      <c r="A332" s="1"/>
      <c r="B332" s="1"/>
      <c r="C332" s="1"/>
      <c r="D332" s="1"/>
      <c r="E332" s="1"/>
      <c r="F332" s="2"/>
      <c r="G332" s="2"/>
      <c r="H332" s="1"/>
    </row>
    <row r="333" spans="1:8" ht="16.5">
      <c r="A333" s="1"/>
      <c r="B333" s="1"/>
      <c r="C333" s="1"/>
      <c r="D333" s="1"/>
      <c r="E333" s="1"/>
      <c r="F333" s="2"/>
      <c r="G333" s="2"/>
      <c r="H333" s="1"/>
    </row>
    <row r="334" spans="1:8" ht="16.5">
      <c r="A334" s="1"/>
      <c r="B334" s="1"/>
      <c r="C334" s="1"/>
      <c r="D334" s="1"/>
      <c r="E334" s="1"/>
      <c r="F334" s="2"/>
      <c r="G334" s="2"/>
      <c r="H334" s="1"/>
    </row>
    <row r="335" spans="1:8" ht="16.5">
      <c r="A335" s="1"/>
      <c r="B335" s="1"/>
      <c r="C335" s="1"/>
      <c r="D335" s="1"/>
      <c r="E335" s="1"/>
      <c r="F335" s="2"/>
      <c r="G335" s="2"/>
      <c r="H335" s="1"/>
    </row>
    <row r="336" spans="1:8" ht="16.5">
      <c r="A336" s="1"/>
      <c r="B336" s="1"/>
      <c r="C336" s="1"/>
      <c r="D336" s="1"/>
      <c r="E336" s="1"/>
      <c r="F336" s="2"/>
      <c r="G336" s="2"/>
      <c r="H336" s="1"/>
    </row>
    <row r="337" spans="1:8" ht="16.5">
      <c r="A337" s="1"/>
      <c r="B337" s="1"/>
      <c r="C337" s="1"/>
      <c r="D337" s="1"/>
      <c r="E337" s="1"/>
      <c r="F337" s="2"/>
      <c r="G337" s="2"/>
      <c r="H337" s="1"/>
    </row>
    <row r="338" spans="1:8" ht="16.5">
      <c r="A338" s="1"/>
      <c r="B338" s="1"/>
      <c r="C338" s="1"/>
      <c r="D338" s="1"/>
      <c r="E338" s="1"/>
      <c r="F338" s="2"/>
      <c r="G338" s="2"/>
      <c r="H338" s="1"/>
    </row>
    <row r="339" spans="1:8" ht="16.5">
      <c r="A339" s="1"/>
      <c r="B339" s="1"/>
      <c r="C339" s="1"/>
      <c r="D339" s="1"/>
      <c r="E339" s="1"/>
      <c r="F339" s="2"/>
      <c r="G339" s="2"/>
      <c r="H339" s="1"/>
    </row>
    <row r="340" spans="1:8" ht="16.5">
      <c r="A340" s="1"/>
      <c r="B340" s="1"/>
      <c r="C340" s="1"/>
      <c r="D340" s="1"/>
      <c r="E340" s="1"/>
      <c r="F340" s="2"/>
      <c r="G340" s="2"/>
      <c r="H340" s="1"/>
    </row>
    <row r="341" spans="1:8" ht="16.5">
      <c r="A341" s="1"/>
      <c r="B341" s="1"/>
      <c r="C341" s="1"/>
      <c r="D341" s="1"/>
      <c r="E341" s="1"/>
      <c r="F341" s="2"/>
      <c r="G341" s="2"/>
      <c r="H341" s="1"/>
    </row>
    <row r="342" spans="1:8" ht="16.5">
      <c r="A342" s="1"/>
      <c r="B342" s="1"/>
      <c r="C342" s="1"/>
      <c r="D342" s="1"/>
      <c r="E342" s="1"/>
      <c r="F342" s="2"/>
      <c r="G342" s="2"/>
      <c r="H342" s="1"/>
    </row>
    <row r="343" spans="1:8" ht="16.5">
      <c r="A343" s="1"/>
      <c r="B343" s="1"/>
      <c r="C343" s="1"/>
      <c r="D343" s="1"/>
      <c r="E343" s="1"/>
      <c r="F343" s="2"/>
      <c r="G343" s="2"/>
      <c r="H343" s="1"/>
    </row>
    <row r="344" spans="1:8" ht="16.5">
      <c r="A344" s="1"/>
      <c r="B344" s="1"/>
      <c r="C344" s="1"/>
      <c r="D344" s="1"/>
      <c r="E344" s="1"/>
      <c r="F344" s="2"/>
      <c r="G344" s="2"/>
      <c r="H344" s="1"/>
    </row>
    <row r="345" spans="1:8" ht="16.5">
      <c r="A345" s="1"/>
      <c r="B345" s="1"/>
      <c r="C345" s="1"/>
      <c r="D345" s="1"/>
      <c r="E345" s="1"/>
      <c r="F345" s="2"/>
      <c r="G345" s="2"/>
      <c r="H345" s="1"/>
    </row>
    <row r="346" spans="1:8" ht="16.5">
      <c r="A346" s="1"/>
      <c r="B346" s="1"/>
      <c r="C346" s="1"/>
      <c r="D346" s="1"/>
      <c r="E346" s="1"/>
      <c r="F346" s="2"/>
      <c r="G346" s="2"/>
      <c r="H346" s="1"/>
    </row>
    <row r="347" spans="1:8" ht="16.5">
      <c r="A347" s="1"/>
      <c r="B347" s="1"/>
      <c r="C347" s="1"/>
      <c r="D347" s="1"/>
      <c r="E347" s="1"/>
      <c r="F347" s="2"/>
      <c r="G347" s="2"/>
      <c r="H347" s="1"/>
    </row>
    <row r="348" spans="1:8" ht="16.5">
      <c r="A348" s="1"/>
      <c r="B348" s="1"/>
      <c r="C348" s="1"/>
      <c r="D348" s="1"/>
      <c r="E348" s="1"/>
      <c r="F348" s="2"/>
      <c r="G348" s="2"/>
      <c r="H348" s="1"/>
    </row>
    <row r="349" spans="1:8" ht="16.5">
      <c r="A349" s="1"/>
      <c r="B349" s="1"/>
      <c r="C349" s="1"/>
      <c r="D349" s="1"/>
      <c r="E349" s="1"/>
      <c r="F349" s="2"/>
      <c r="G349" s="2"/>
      <c r="H349" s="1"/>
    </row>
    <row r="350" spans="1:8" ht="16.5">
      <c r="A350" s="1"/>
      <c r="B350" s="1"/>
      <c r="C350" s="1"/>
      <c r="D350" s="1"/>
      <c r="E350" s="1"/>
      <c r="F350" s="2"/>
      <c r="G350" s="2"/>
      <c r="H350" s="1"/>
    </row>
    <row r="351" spans="1:8" ht="16.5">
      <c r="A351" s="1"/>
      <c r="B351" s="1"/>
      <c r="C351" s="1"/>
      <c r="D351" s="1"/>
      <c r="E351" s="1"/>
      <c r="F351" s="2"/>
      <c r="G351" s="2"/>
      <c r="H351" s="1"/>
    </row>
    <row r="352" spans="1:8" ht="16.5">
      <c r="A352" s="1"/>
      <c r="B352" s="1"/>
      <c r="C352" s="1"/>
      <c r="D352" s="1"/>
      <c r="E352" s="1"/>
      <c r="F352" s="2"/>
      <c r="G352" s="2"/>
      <c r="H352" s="1"/>
    </row>
    <row r="353" spans="1:8" ht="16.5">
      <c r="A353" s="1"/>
      <c r="B353" s="1"/>
      <c r="C353" s="1"/>
      <c r="D353" s="1"/>
      <c r="E353" s="1"/>
      <c r="F353" s="2"/>
      <c r="G353" s="2"/>
      <c r="H353" s="1"/>
    </row>
    <row r="354" spans="1:8" ht="16.5">
      <c r="A354" s="1"/>
      <c r="B354" s="1"/>
      <c r="C354" s="1"/>
      <c r="D354" s="1"/>
      <c r="E354" s="1"/>
      <c r="F354" s="2"/>
      <c r="G354" s="2"/>
      <c r="H354" s="1"/>
    </row>
    <row r="355" spans="1:8" ht="16.5">
      <c r="A355" s="1"/>
      <c r="B355" s="1"/>
      <c r="C355" s="1"/>
      <c r="D355" s="1"/>
      <c r="E355" s="1"/>
      <c r="F355" s="2"/>
      <c r="G355" s="2"/>
      <c r="H355" s="1"/>
    </row>
    <row r="356" spans="1:8" ht="16.5">
      <c r="A356" s="1"/>
      <c r="B356" s="1"/>
      <c r="C356" s="1"/>
      <c r="D356" s="1"/>
      <c r="E356" s="1"/>
      <c r="F356" s="2"/>
      <c r="G356" s="2"/>
      <c r="H356" s="1"/>
    </row>
    <row r="357" spans="1:8" ht="16.5">
      <c r="A357" s="1"/>
      <c r="B357" s="1"/>
      <c r="C357" s="1"/>
      <c r="D357" s="1"/>
      <c r="E357" s="1"/>
      <c r="F357" s="2"/>
      <c r="G357" s="2"/>
      <c r="H357" s="1"/>
    </row>
    <row r="358" spans="1:8" ht="16.5">
      <c r="A358" s="1"/>
      <c r="B358" s="1"/>
      <c r="C358" s="1"/>
      <c r="D358" s="1"/>
      <c r="E358" s="1"/>
      <c r="F358" s="2"/>
      <c r="G358" s="2"/>
      <c r="H358" s="1"/>
    </row>
    <row r="359" spans="1:8" ht="16.5">
      <c r="A359" s="1"/>
      <c r="B359" s="1"/>
      <c r="C359" s="1"/>
      <c r="D359" s="1"/>
      <c r="E359" s="1"/>
      <c r="F359" s="2"/>
      <c r="G359" s="2"/>
      <c r="H359" s="1"/>
    </row>
    <row r="360" spans="1:8" ht="16.5">
      <c r="A360" s="1"/>
      <c r="B360" s="1"/>
      <c r="C360" s="1"/>
      <c r="D360" s="1"/>
      <c r="E360" s="1"/>
      <c r="F360" s="2"/>
      <c r="G360" s="2"/>
      <c r="H360" s="1"/>
    </row>
    <row r="361" spans="1:8" ht="16.5">
      <c r="A361" s="1"/>
      <c r="B361" s="1"/>
      <c r="C361" s="1"/>
      <c r="D361" s="1"/>
      <c r="E361" s="1"/>
      <c r="F361" s="2"/>
      <c r="G361" s="2"/>
      <c r="H361" s="1"/>
    </row>
    <row r="362" spans="1:8" ht="16.5">
      <c r="A362" s="1"/>
      <c r="B362" s="1"/>
      <c r="C362" s="1"/>
      <c r="D362" s="1"/>
      <c r="E362" s="1"/>
      <c r="F362" s="2"/>
      <c r="G362" s="2"/>
      <c r="H362" s="1"/>
    </row>
    <row r="363" spans="1:8" ht="16.5">
      <c r="A363" s="1"/>
      <c r="B363" s="1"/>
      <c r="C363" s="1"/>
      <c r="D363" s="1"/>
      <c r="E363" s="1"/>
      <c r="F363" s="2"/>
      <c r="G363" s="2"/>
      <c r="H363" s="1"/>
    </row>
    <row r="364" spans="1:8" ht="16.5">
      <c r="A364" s="1"/>
      <c r="B364" s="1"/>
      <c r="C364" s="1"/>
      <c r="D364" s="1"/>
      <c r="E364" s="1"/>
      <c r="F364" s="2"/>
      <c r="G364" s="2"/>
      <c r="H364" s="1"/>
    </row>
    <row r="365" spans="1:8" ht="16.5">
      <c r="A365" s="1"/>
      <c r="B365" s="1"/>
      <c r="C365" s="1"/>
      <c r="D365" s="1"/>
      <c r="E365" s="1"/>
      <c r="F365" s="2"/>
      <c r="G365" s="2"/>
      <c r="H365" s="1"/>
    </row>
    <row r="366" spans="1:8" ht="16.5">
      <c r="A366" s="1"/>
      <c r="B366" s="1"/>
      <c r="C366" s="1"/>
      <c r="D366" s="1"/>
      <c r="E366" s="1"/>
      <c r="F366" s="2"/>
      <c r="G366" s="2"/>
      <c r="H366" s="1"/>
    </row>
    <row r="367" spans="1:8" ht="16.5">
      <c r="A367" s="1"/>
      <c r="B367" s="1"/>
      <c r="C367" s="1"/>
      <c r="D367" s="1"/>
      <c r="E367" s="1"/>
      <c r="F367" s="2"/>
      <c r="G367" s="2"/>
      <c r="H367" s="1"/>
    </row>
    <row r="368" spans="1:8" ht="16.5">
      <c r="A368" s="1"/>
      <c r="B368" s="1"/>
      <c r="C368" s="1"/>
      <c r="D368" s="1"/>
      <c r="E368" s="1"/>
      <c r="F368" s="2"/>
      <c r="G368" s="2"/>
      <c r="H368" s="1"/>
    </row>
    <row r="369" spans="1:8" ht="16.5">
      <c r="A369" s="1"/>
      <c r="B369" s="1"/>
      <c r="C369" s="1"/>
      <c r="D369" s="1"/>
      <c r="E369" s="1"/>
      <c r="F369" s="2"/>
      <c r="G369" s="2"/>
      <c r="H369" s="1"/>
    </row>
    <row r="370" spans="1:8" ht="16.5">
      <c r="A370" s="1"/>
      <c r="B370" s="1"/>
      <c r="C370" s="1"/>
      <c r="D370" s="1"/>
      <c r="E370" s="1"/>
      <c r="F370" s="2"/>
      <c r="G370" s="2"/>
      <c r="H370" s="1"/>
    </row>
    <row r="371" spans="1:8" ht="16.5">
      <c r="A371" s="1"/>
      <c r="B371" s="1"/>
      <c r="C371" s="1"/>
      <c r="D371" s="1"/>
      <c r="E371" s="1"/>
      <c r="F371" s="2"/>
      <c r="G371" s="2"/>
      <c r="H371" s="1"/>
    </row>
    <row r="372" spans="1:8" ht="16.5">
      <c r="A372" s="1"/>
      <c r="B372" s="1"/>
      <c r="C372" s="1"/>
      <c r="D372" s="1"/>
      <c r="E372" s="1"/>
      <c r="F372" s="2"/>
      <c r="G372" s="2"/>
      <c r="H372" s="1"/>
    </row>
    <row r="373" spans="1:8" ht="16.5">
      <c r="A373" s="1"/>
      <c r="B373" s="1"/>
      <c r="C373" s="1"/>
      <c r="D373" s="1"/>
      <c r="E373" s="1"/>
      <c r="F373" s="2"/>
      <c r="G373" s="2"/>
      <c r="H373" s="1"/>
    </row>
    <row r="374" spans="1:8" ht="16.5">
      <c r="A374" s="1"/>
      <c r="B374" s="1"/>
      <c r="C374" s="1"/>
      <c r="D374" s="1"/>
      <c r="E374" s="1"/>
      <c r="F374" s="2"/>
      <c r="G374" s="2"/>
      <c r="H374" s="1"/>
    </row>
    <row r="375" spans="1:8" ht="16.5">
      <c r="A375" s="1"/>
      <c r="B375" s="1"/>
      <c r="C375" s="1"/>
      <c r="D375" s="1"/>
      <c r="E375" s="1"/>
      <c r="F375" s="2"/>
      <c r="G375" s="2"/>
      <c r="H375" s="1"/>
    </row>
    <row r="376" spans="1:8" ht="16.5">
      <c r="A376" s="1"/>
      <c r="B376" s="1"/>
      <c r="C376" s="1"/>
      <c r="D376" s="1"/>
      <c r="E376" s="1"/>
      <c r="F376" s="2"/>
      <c r="G376" s="2"/>
      <c r="H376" s="1"/>
    </row>
    <row r="377" spans="1:8" ht="16.5">
      <c r="A377" s="1"/>
      <c r="B377" s="1"/>
      <c r="C377" s="1"/>
      <c r="D377" s="1"/>
      <c r="E377" s="1"/>
      <c r="F377" s="2"/>
      <c r="G377" s="2"/>
      <c r="H377" s="1"/>
    </row>
    <row r="378" spans="1:8" ht="16.5">
      <c r="A378" s="1"/>
      <c r="B378" s="1"/>
      <c r="C378" s="1"/>
      <c r="D378" s="1"/>
      <c r="E378" s="1"/>
      <c r="F378" s="2"/>
      <c r="G378" s="2"/>
      <c r="H378" s="1"/>
    </row>
    <row r="379" spans="1:8" ht="16.5">
      <c r="A379" s="1"/>
      <c r="B379" s="1"/>
      <c r="C379" s="1"/>
      <c r="D379" s="1"/>
      <c r="E379" s="1"/>
      <c r="F379" s="2"/>
      <c r="G379" s="2"/>
      <c r="H379" s="1"/>
    </row>
    <row r="380" spans="1:8" ht="16.5">
      <c r="A380" s="1"/>
      <c r="B380" s="1"/>
      <c r="C380" s="1"/>
      <c r="D380" s="1"/>
      <c r="E380" s="1"/>
      <c r="F380" s="2"/>
      <c r="G380" s="2"/>
      <c r="H380" s="1"/>
    </row>
    <row r="381" spans="1:8" ht="16.5">
      <c r="A381" s="1"/>
      <c r="B381" s="1"/>
      <c r="C381" s="1"/>
      <c r="D381" s="1"/>
      <c r="E381" s="1"/>
      <c r="F381" s="2"/>
      <c r="G381" s="2"/>
      <c r="H381" s="1"/>
    </row>
    <row r="382" spans="1:8" ht="16.5">
      <c r="A382" s="1"/>
      <c r="B382" s="1"/>
      <c r="C382" s="1"/>
      <c r="D382" s="1"/>
      <c r="E382" s="1"/>
      <c r="F382" s="2"/>
      <c r="G382" s="2"/>
      <c r="H382" s="1"/>
    </row>
    <row r="383" spans="1:8" ht="16.5">
      <c r="A383" s="1"/>
      <c r="B383" s="1"/>
      <c r="C383" s="1"/>
      <c r="D383" s="1"/>
      <c r="E383" s="1"/>
      <c r="F383" s="2"/>
      <c r="G383" s="2"/>
      <c r="H383" s="1"/>
    </row>
    <row r="384" spans="1:8" ht="16.5">
      <c r="A384" s="1"/>
      <c r="B384" s="1"/>
      <c r="C384" s="1"/>
      <c r="D384" s="1"/>
      <c r="E384" s="1"/>
      <c r="F384" s="2"/>
      <c r="G384" s="2"/>
      <c r="H384" s="1"/>
    </row>
    <row r="385" spans="1:8" ht="16.5">
      <c r="A385" s="1"/>
      <c r="B385" s="1"/>
      <c r="C385" s="1"/>
      <c r="D385" s="1"/>
      <c r="E385" s="1"/>
      <c r="F385" s="2"/>
      <c r="G385" s="2"/>
      <c r="H385" s="1"/>
    </row>
    <row r="386" spans="1:8" ht="16.5">
      <c r="A386" s="1"/>
      <c r="B386" s="1"/>
      <c r="C386" s="1"/>
      <c r="D386" s="1"/>
      <c r="E386" s="1"/>
      <c r="F386" s="2"/>
      <c r="G386" s="2"/>
      <c r="H386" s="1"/>
    </row>
    <row r="387" spans="1:8" ht="16.5">
      <c r="A387" s="1"/>
      <c r="B387" s="1"/>
      <c r="C387" s="1"/>
      <c r="D387" s="1"/>
      <c r="E387" s="1"/>
      <c r="F387" s="2"/>
      <c r="G387" s="2"/>
      <c r="H387" s="1"/>
    </row>
    <row r="388" spans="1:8" ht="16.5">
      <c r="A388" s="1"/>
      <c r="B388" s="1"/>
      <c r="C388" s="1"/>
      <c r="D388" s="1"/>
      <c r="E388" s="1"/>
      <c r="F388" s="2"/>
      <c r="G388" s="2"/>
      <c r="H388" s="1"/>
    </row>
    <row r="389" spans="1:8" ht="16.5">
      <c r="A389" s="1"/>
      <c r="B389" s="1"/>
      <c r="C389" s="1"/>
      <c r="D389" s="1"/>
      <c r="E389" s="1"/>
      <c r="F389" s="2"/>
      <c r="G389" s="2"/>
      <c r="H389" s="1"/>
    </row>
    <row r="390" spans="1:8" ht="16.5">
      <c r="A390" s="1"/>
      <c r="B390" s="1"/>
      <c r="C390" s="1"/>
      <c r="D390" s="1"/>
      <c r="E390" s="1"/>
      <c r="F390" s="2"/>
      <c r="G390" s="2"/>
      <c r="H390" s="1"/>
    </row>
    <row r="391" spans="1:8" ht="16.5">
      <c r="A391" s="1"/>
      <c r="B391" s="1"/>
      <c r="C391" s="1"/>
      <c r="D391" s="1"/>
      <c r="E391" s="1"/>
      <c r="F391" s="2"/>
      <c r="G391" s="2"/>
      <c r="H391" s="1"/>
    </row>
    <row r="392" spans="1:8" ht="16.5">
      <c r="A392" s="1"/>
      <c r="B392" s="1"/>
      <c r="C392" s="1"/>
      <c r="D392" s="1"/>
      <c r="E392" s="1"/>
      <c r="F392" s="2"/>
      <c r="G392" s="2"/>
      <c r="H392" s="1"/>
    </row>
    <row r="393" spans="1:8" ht="16.5">
      <c r="A393" s="1"/>
      <c r="B393" s="1"/>
      <c r="C393" s="1"/>
      <c r="D393" s="1"/>
      <c r="E393" s="1"/>
      <c r="F393" s="2"/>
      <c r="G393" s="2"/>
      <c r="H393" s="1"/>
    </row>
    <row r="394" spans="1:8" ht="16.5">
      <c r="A394" s="1"/>
      <c r="B394" s="1"/>
      <c r="C394" s="1"/>
      <c r="D394" s="1"/>
      <c r="E394" s="1"/>
      <c r="F394" s="2"/>
      <c r="G394" s="2"/>
      <c r="H394" s="1"/>
    </row>
    <row r="395" spans="1:8" ht="16.5">
      <c r="A395" s="1"/>
      <c r="B395" s="1"/>
      <c r="C395" s="1"/>
      <c r="D395" s="1"/>
      <c r="E395" s="1"/>
      <c r="F395" s="2"/>
      <c r="G395" s="2"/>
      <c r="H395" s="1"/>
    </row>
    <row r="396" spans="1:8" ht="16.5">
      <c r="A396" s="1"/>
      <c r="B396" s="1"/>
      <c r="C396" s="1"/>
      <c r="D396" s="1"/>
      <c r="E396" s="1"/>
      <c r="F396" s="2"/>
      <c r="G396" s="2"/>
      <c r="H396" s="1"/>
    </row>
    <row r="397" spans="1:8" ht="16.5">
      <c r="A397" s="1"/>
      <c r="B397" s="1"/>
      <c r="C397" s="1"/>
      <c r="D397" s="1"/>
      <c r="E397" s="1"/>
      <c r="F397" s="2"/>
      <c r="G397" s="2"/>
      <c r="H397" s="1"/>
    </row>
    <row r="398" spans="1:8" ht="16.5">
      <c r="A398" s="1"/>
      <c r="B398" s="1"/>
      <c r="C398" s="1"/>
      <c r="D398" s="1"/>
      <c r="E398" s="1"/>
      <c r="F398" s="2"/>
      <c r="G398" s="2"/>
      <c r="H398" s="1"/>
    </row>
    <row r="399" spans="1:8" ht="16.5">
      <c r="A399" s="1"/>
      <c r="B399" s="1"/>
      <c r="C399" s="1"/>
      <c r="D399" s="1"/>
      <c r="E399" s="1"/>
      <c r="F399" s="2"/>
      <c r="G399" s="2"/>
      <c r="H399" s="1"/>
    </row>
    <row r="400" spans="1:8" ht="16.5">
      <c r="A400" s="1"/>
      <c r="B400" s="1"/>
      <c r="C400" s="1"/>
      <c r="D400" s="1"/>
      <c r="E400" s="1"/>
      <c r="F400" s="2"/>
      <c r="G400" s="2"/>
      <c r="H400" s="1"/>
    </row>
    <row r="401" spans="1:8" ht="16.5">
      <c r="A401" s="1"/>
      <c r="B401" s="1"/>
      <c r="C401" s="1"/>
      <c r="D401" s="1"/>
      <c r="E401" s="1"/>
      <c r="F401" s="2"/>
      <c r="G401" s="2"/>
      <c r="H401" s="1"/>
    </row>
    <row r="402" spans="1:8" ht="16.5">
      <c r="A402" s="1"/>
      <c r="B402" s="1"/>
      <c r="C402" s="1"/>
      <c r="D402" s="1"/>
      <c r="E402" s="1"/>
      <c r="F402" s="2"/>
      <c r="G402" s="2"/>
      <c r="H402" s="1"/>
    </row>
    <row r="403" spans="1:8" ht="16.5">
      <c r="A403" s="1"/>
      <c r="B403" s="1"/>
      <c r="C403" s="1"/>
      <c r="D403" s="1"/>
      <c r="E403" s="1"/>
      <c r="F403" s="2"/>
      <c r="G403" s="2"/>
      <c r="H403" s="1"/>
    </row>
    <row r="404" spans="1:8" ht="16.5">
      <c r="A404" s="1"/>
      <c r="B404" s="1"/>
      <c r="C404" s="1"/>
      <c r="D404" s="1"/>
      <c r="E404" s="1"/>
      <c r="F404" s="2"/>
      <c r="G404" s="2"/>
      <c r="H404" s="1"/>
    </row>
    <row r="405" spans="1:8" ht="16.5">
      <c r="A405" s="1"/>
      <c r="B405" s="1"/>
      <c r="C405" s="1"/>
      <c r="D405" s="1"/>
      <c r="E405" s="1"/>
      <c r="F405" s="2"/>
      <c r="G405" s="2"/>
      <c r="H405" s="1"/>
    </row>
    <row r="406" spans="1:8" ht="16.5">
      <c r="A406" s="1"/>
      <c r="B406" s="1"/>
      <c r="C406" s="1"/>
      <c r="D406" s="1"/>
      <c r="E406" s="1"/>
      <c r="F406" s="2"/>
      <c r="G406" s="2"/>
      <c r="H406" s="1"/>
    </row>
    <row r="407" spans="1:8" ht="16.5">
      <c r="A407" s="1"/>
      <c r="B407" s="1"/>
      <c r="C407" s="1"/>
      <c r="D407" s="1"/>
      <c r="E407" s="1"/>
      <c r="F407" s="2"/>
      <c r="G407" s="2"/>
      <c r="H407" s="1"/>
    </row>
    <row r="408" spans="1:8" ht="16.5">
      <c r="A408" s="1"/>
      <c r="B408" s="1"/>
      <c r="C408" s="1"/>
      <c r="D408" s="1"/>
      <c r="E408" s="1"/>
      <c r="F408" s="2"/>
      <c r="G408" s="2"/>
      <c r="H408" s="1"/>
    </row>
    <row r="409" spans="1:8" ht="16.5">
      <c r="A409" s="1"/>
      <c r="B409" s="1"/>
      <c r="C409" s="1"/>
      <c r="D409" s="1"/>
      <c r="E409" s="1"/>
      <c r="F409" s="2"/>
      <c r="G409" s="2"/>
      <c r="H409" s="1"/>
    </row>
    <row r="410" spans="1:8" ht="16.5">
      <c r="A410" s="1"/>
      <c r="B410" s="1"/>
      <c r="C410" s="1"/>
      <c r="D410" s="1"/>
      <c r="E410" s="1"/>
      <c r="F410" s="2"/>
      <c r="G410" s="2"/>
      <c r="H410" s="1"/>
    </row>
    <row r="411" spans="1:8" ht="16.5">
      <c r="A411" s="1"/>
      <c r="B411" s="1"/>
      <c r="C411" s="1"/>
      <c r="D411" s="1"/>
      <c r="E411" s="1"/>
      <c r="F411" s="2"/>
      <c r="G411" s="2"/>
      <c r="H411" s="1"/>
    </row>
    <row r="412" spans="1:8" ht="16.5">
      <c r="A412" s="1"/>
      <c r="B412" s="1"/>
      <c r="C412" s="1"/>
      <c r="D412" s="1"/>
      <c r="E412" s="1"/>
      <c r="F412" s="2"/>
      <c r="G412" s="2"/>
      <c r="H412" s="1"/>
    </row>
    <row r="413" spans="1:8" ht="16.5">
      <c r="A413" s="1"/>
      <c r="B413" s="1"/>
      <c r="C413" s="1"/>
      <c r="D413" s="1"/>
      <c r="E413" s="1"/>
      <c r="F413" s="2"/>
      <c r="G413" s="2"/>
      <c r="H413" s="1"/>
    </row>
    <row r="414" spans="1:8" ht="16.5">
      <c r="A414" s="1"/>
      <c r="B414" s="1"/>
      <c r="C414" s="1"/>
      <c r="D414" s="1"/>
      <c r="E414" s="1"/>
      <c r="F414" s="2"/>
      <c r="G414" s="2"/>
      <c r="H414" s="1"/>
    </row>
    <row r="415" spans="1:8" ht="16.5">
      <c r="A415" s="1"/>
      <c r="B415" s="1"/>
      <c r="C415" s="1"/>
      <c r="D415" s="1"/>
      <c r="E415" s="1"/>
      <c r="F415" s="2"/>
      <c r="G415" s="2"/>
      <c r="H415" s="1"/>
    </row>
    <row r="416" spans="1:8" ht="16.5">
      <c r="A416" s="1"/>
      <c r="B416" s="1"/>
      <c r="C416" s="1"/>
      <c r="D416" s="1"/>
      <c r="E416" s="1"/>
      <c r="F416" s="2"/>
      <c r="G416" s="2"/>
      <c r="H416" s="1"/>
    </row>
    <row r="417" spans="1:8" ht="16.5">
      <c r="A417" s="1"/>
      <c r="B417" s="1"/>
      <c r="C417" s="1"/>
      <c r="D417" s="1"/>
      <c r="E417" s="1"/>
      <c r="F417" s="2"/>
      <c r="G417" s="2"/>
      <c r="H417" s="1"/>
    </row>
    <row r="418" spans="1:8" ht="16.5">
      <c r="A418" s="1"/>
      <c r="B418" s="1"/>
      <c r="C418" s="1"/>
      <c r="D418" s="1"/>
      <c r="E418" s="1"/>
      <c r="F418" s="2"/>
      <c r="G418" s="2"/>
      <c r="H418" s="1"/>
    </row>
    <row r="419" spans="1:8" ht="16.5">
      <c r="A419" s="1"/>
      <c r="B419" s="1"/>
      <c r="C419" s="1"/>
      <c r="D419" s="1"/>
      <c r="E419" s="1"/>
      <c r="F419" s="2"/>
      <c r="G419" s="2"/>
      <c r="H419" s="1"/>
    </row>
    <row r="420" spans="1:8" ht="16.5">
      <c r="A420" s="1"/>
      <c r="B420" s="1"/>
      <c r="C420" s="1"/>
      <c r="D420" s="1"/>
      <c r="E420" s="1"/>
      <c r="F420" s="2"/>
      <c r="G420" s="2"/>
      <c r="H420" s="1"/>
    </row>
    <row r="421" spans="1:8" ht="16.5">
      <c r="A421" s="1"/>
      <c r="B421" s="1"/>
      <c r="C421" s="1"/>
      <c r="D421" s="1"/>
      <c r="E421" s="1"/>
      <c r="F421" s="2"/>
      <c r="G421" s="2"/>
      <c r="H421" s="1"/>
    </row>
    <row r="422" spans="1:8" ht="16.5">
      <c r="A422" s="1"/>
      <c r="B422" s="1"/>
      <c r="C422" s="1"/>
      <c r="D422" s="1"/>
      <c r="E422" s="1"/>
      <c r="F422" s="2"/>
      <c r="G422" s="2"/>
      <c r="H422" s="1"/>
    </row>
    <row r="423" spans="1:8" ht="16.5">
      <c r="A423" s="1"/>
      <c r="B423" s="1"/>
      <c r="C423" s="1"/>
      <c r="D423" s="1"/>
      <c r="E423" s="1"/>
      <c r="F423" s="2"/>
      <c r="G423" s="2"/>
      <c r="H423" s="1"/>
    </row>
    <row r="424" spans="1:8" ht="16.5">
      <c r="A424" s="1"/>
      <c r="B424" s="1"/>
      <c r="C424" s="1"/>
      <c r="D424" s="1"/>
      <c r="E424" s="1"/>
      <c r="F424" s="2"/>
      <c r="G424" s="2"/>
      <c r="H424" s="1"/>
    </row>
    <row r="425" spans="1:8" ht="16.5">
      <c r="A425" s="1"/>
      <c r="B425" s="1"/>
      <c r="C425" s="1"/>
      <c r="D425" s="1"/>
      <c r="E425" s="1"/>
      <c r="F425" s="2"/>
      <c r="G425" s="2"/>
      <c r="H425" s="1"/>
    </row>
    <row r="426" spans="1:8" ht="16.5">
      <c r="A426" s="1"/>
      <c r="B426" s="1"/>
      <c r="C426" s="1"/>
      <c r="D426" s="1"/>
      <c r="E426" s="1"/>
      <c r="F426" s="2"/>
      <c r="G426" s="2"/>
      <c r="H426" s="1"/>
    </row>
    <row r="427" spans="1:8" ht="16.5">
      <c r="A427" s="1"/>
      <c r="B427" s="1"/>
      <c r="C427" s="1"/>
      <c r="D427" s="1"/>
      <c r="E427" s="1"/>
      <c r="F427" s="2"/>
      <c r="G427" s="2"/>
      <c r="H427" s="1"/>
    </row>
    <row r="428" spans="1:8" ht="16.5">
      <c r="A428" s="1"/>
      <c r="B428" s="1"/>
      <c r="C428" s="1"/>
      <c r="D428" s="1"/>
      <c r="E428" s="1"/>
      <c r="F428" s="2"/>
      <c r="G428" s="2"/>
      <c r="H428" s="1"/>
    </row>
    <row r="429" spans="1:8" ht="16.5">
      <c r="A429" s="1"/>
      <c r="B429" s="1"/>
      <c r="C429" s="1"/>
      <c r="D429" s="1"/>
      <c r="E429" s="1"/>
      <c r="F429" s="2"/>
      <c r="G429" s="2"/>
      <c r="H429" s="1"/>
    </row>
    <row r="430" spans="1:8" ht="16.5">
      <c r="A430" s="1"/>
      <c r="B430" s="1"/>
      <c r="C430" s="1"/>
      <c r="D430" s="1"/>
      <c r="E430" s="1"/>
      <c r="F430" s="2"/>
      <c r="G430" s="2"/>
      <c r="H430" s="1"/>
    </row>
    <row r="431" spans="1:8" ht="16.5">
      <c r="A431" s="1"/>
      <c r="B431" s="1"/>
      <c r="C431" s="1"/>
      <c r="D431" s="1"/>
      <c r="E431" s="1"/>
      <c r="F431" s="2"/>
      <c r="G431" s="2"/>
      <c r="H431" s="1"/>
    </row>
    <row r="432" spans="1:8" ht="16.5">
      <c r="A432" s="1"/>
      <c r="B432" s="1"/>
      <c r="C432" s="1"/>
      <c r="D432" s="1"/>
      <c r="E432" s="1"/>
      <c r="F432" s="2"/>
      <c r="G432" s="2"/>
      <c r="H432" s="1"/>
    </row>
    <row r="433" spans="1:8" ht="16.5">
      <c r="A433" s="1"/>
      <c r="B433" s="1"/>
      <c r="C433" s="1"/>
      <c r="D433" s="1"/>
      <c r="E433" s="1"/>
      <c r="F433" s="2"/>
      <c r="G433" s="2"/>
      <c r="H433" s="1"/>
    </row>
    <row r="434" spans="1:8" ht="16.5">
      <c r="A434" s="1"/>
      <c r="B434" s="1"/>
      <c r="C434" s="1"/>
      <c r="D434" s="1"/>
      <c r="E434" s="1"/>
      <c r="F434" s="2"/>
      <c r="G434" s="2"/>
      <c r="H434" s="1"/>
    </row>
    <row r="435" spans="1:8" ht="16.5">
      <c r="A435" s="1"/>
      <c r="B435" s="1"/>
      <c r="C435" s="1"/>
      <c r="D435" s="1"/>
      <c r="E435" s="1"/>
      <c r="F435" s="2"/>
      <c r="G435" s="2"/>
      <c r="H435" s="1"/>
    </row>
    <row r="436" spans="1:8" ht="16.5">
      <c r="A436" s="1"/>
      <c r="B436" s="1"/>
      <c r="C436" s="1"/>
      <c r="D436" s="1"/>
      <c r="E436" s="1"/>
      <c r="F436" s="2"/>
      <c r="G436" s="2"/>
      <c r="H436" s="1"/>
    </row>
    <row r="437" spans="1:8" ht="16.5">
      <c r="A437" s="1"/>
      <c r="B437" s="1"/>
      <c r="C437" s="1"/>
      <c r="D437" s="1"/>
      <c r="E437" s="1"/>
      <c r="F437" s="2"/>
      <c r="G437" s="2"/>
      <c r="H437" s="1"/>
    </row>
    <row r="438" spans="1:8" ht="16.5">
      <c r="A438" s="1"/>
      <c r="B438" s="1"/>
      <c r="C438" s="1"/>
      <c r="D438" s="1"/>
      <c r="E438" s="1"/>
      <c r="F438" s="2"/>
      <c r="G438" s="2"/>
      <c r="H438" s="1"/>
    </row>
    <row r="439" spans="1:8" ht="16.5">
      <c r="A439" s="1"/>
      <c r="B439" s="1"/>
      <c r="C439" s="1"/>
      <c r="D439" s="1"/>
      <c r="E439" s="1"/>
      <c r="F439" s="2"/>
      <c r="G439" s="2"/>
      <c r="H439" s="1"/>
    </row>
    <row r="440" spans="1:8" ht="16.5">
      <c r="A440" s="1"/>
      <c r="B440" s="1"/>
      <c r="C440" s="1"/>
      <c r="D440" s="1"/>
      <c r="E440" s="1"/>
      <c r="F440" s="2"/>
      <c r="G440" s="2"/>
      <c r="H440" s="1"/>
    </row>
    <row r="441" spans="1:8" ht="16.5">
      <c r="A441" s="1"/>
      <c r="B441" s="1"/>
      <c r="C441" s="1"/>
      <c r="D441" s="1"/>
      <c r="E441" s="1"/>
      <c r="F441" s="2"/>
      <c r="G441" s="2"/>
      <c r="H441" s="1"/>
    </row>
    <row r="442" spans="1:8" ht="16.5">
      <c r="A442" s="1"/>
      <c r="B442" s="1"/>
      <c r="C442" s="1"/>
      <c r="D442" s="1"/>
      <c r="E442" s="1"/>
      <c r="F442" s="2"/>
      <c r="G442" s="2"/>
      <c r="H442" s="1"/>
    </row>
    <row r="443" spans="1:8" ht="16.5">
      <c r="A443" s="1"/>
      <c r="B443" s="1"/>
      <c r="C443" s="1"/>
      <c r="D443" s="1"/>
      <c r="E443" s="1"/>
      <c r="F443" s="2"/>
      <c r="G443" s="2"/>
      <c r="H443" s="1"/>
    </row>
    <row r="444" spans="1:8" ht="16.5">
      <c r="A444" s="1"/>
      <c r="B444" s="1"/>
      <c r="C444" s="1"/>
      <c r="D444" s="1"/>
      <c r="E444" s="1"/>
      <c r="F444" s="2"/>
      <c r="G444" s="2"/>
      <c r="H444" s="1"/>
    </row>
    <row r="445" spans="1:8" ht="16.5">
      <c r="A445" s="1"/>
      <c r="B445" s="1"/>
      <c r="C445" s="1"/>
      <c r="D445" s="1"/>
      <c r="E445" s="1"/>
      <c r="F445" s="2"/>
      <c r="G445" s="2"/>
      <c r="H445" s="1"/>
    </row>
    <row r="446" spans="1:8" ht="16.5">
      <c r="A446" s="1"/>
      <c r="B446" s="1"/>
      <c r="C446" s="1"/>
      <c r="D446" s="1"/>
      <c r="E446" s="1"/>
      <c r="F446" s="2"/>
      <c r="G446" s="2"/>
      <c r="H446" s="1"/>
    </row>
    <row r="447" spans="1:8" ht="16.5">
      <c r="A447" s="1"/>
      <c r="B447" s="1"/>
      <c r="C447" s="1"/>
      <c r="D447" s="1"/>
      <c r="E447" s="1"/>
      <c r="F447" s="2"/>
      <c r="G447" s="2"/>
      <c r="H447" s="1"/>
    </row>
    <row r="448" spans="1:8" ht="16.5">
      <c r="A448" s="1"/>
      <c r="B448" s="1"/>
      <c r="C448" s="1"/>
      <c r="D448" s="1"/>
      <c r="E448" s="1"/>
      <c r="F448" s="2"/>
      <c r="G448" s="2"/>
      <c r="H448" s="1"/>
    </row>
  </sheetData>
  <mergeCells count="6">
    <mergeCell ref="E2:E3"/>
    <mergeCell ref="A25:D25"/>
    <mergeCell ref="A2:A3"/>
    <mergeCell ref="B2:B3"/>
    <mergeCell ref="C2:C3"/>
    <mergeCell ref="D2:D3"/>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S306"/>
  <sheetViews>
    <sheetView zoomScale="110" zoomScaleNormal="110" workbookViewId="0">
      <selection activeCell="J16" sqref="J16"/>
    </sheetView>
  </sheetViews>
  <sheetFormatPr defaultColWidth="9" defaultRowHeight="15"/>
  <cols>
    <col min="1" max="1" width="6.28515625" customWidth="1"/>
    <col min="2" max="2" width="19.28515625" customWidth="1"/>
    <col min="4" max="4" width="6" customWidth="1"/>
    <col min="5" max="5" width="7.5703125" customWidth="1"/>
    <col min="6" max="6" width="6.140625" customWidth="1"/>
    <col min="8" max="8" width="4.85546875" customWidth="1"/>
  </cols>
  <sheetData>
    <row r="2" spans="1:10" ht="12.95" customHeight="1">
      <c r="A2" s="1402" t="s">
        <v>0</v>
      </c>
      <c r="B2" s="1402" t="s">
        <v>1</v>
      </c>
      <c r="C2" s="1403" t="s">
        <v>310</v>
      </c>
      <c r="D2" s="1404"/>
      <c r="E2" s="1403" t="s">
        <v>311</v>
      </c>
      <c r="F2" s="1404"/>
      <c r="G2" s="688" t="s">
        <v>40</v>
      </c>
      <c r="H2" s="688"/>
    </row>
    <row r="3" spans="1:10">
      <c r="A3" s="1380"/>
      <c r="B3" s="1380"/>
      <c r="C3" s="574" t="s">
        <v>81</v>
      </c>
      <c r="D3" s="574" t="s">
        <v>39</v>
      </c>
      <c r="E3" s="574" t="s">
        <v>81</v>
      </c>
      <c r="F3" s="574" t="s">
        <v>39</v>
      </c>
      <c r="G3" s="574" t="s">
        <v>81</v>
      </c>
      <c r="H3" s="574" t="s">
        <v>39</v>
      </c>
    </row>
    <row r="4" spans="1:10">
      <c r="A4" s="689">
        <v>1</v>
      </c>
      <c r="B4" s="128" t="s">
        <v>6</v>
      </c>
      <c r="C4" s="578">
        <v>131442</v>
      </c>
      <c r="D4" s="690">
        <f>C4/C23*100</f>
        <v>9.3489744663932104</v>
      </c>
      <c r="E4" s="578">
        <v>35303</v>
      </c>
      <c r="F4" s="690">
        <f>E4/E23*100</f>
        <v>8.8506424318395496</v>
      </c>
      <c r="G4" s="578">
        <f>E4+C4</f>
        <v>166745</v>
      </c>
      <c r="H4" s="690">
        <f>G4/G23*100</f>
        <v>9.2388407525157508</v>
      </c>
      <c r="I4" s="705"/>
      <c r="J4" s="706"/>
    </row>
    <row r="5" spans="1:10">
      <c r="A5" s="691">
        <v>2</v>
      </c>
      <c r="B5" s="131" t="s">
        <v>7</v>
      </c>
      <c r="C5" s="583">
        <v>99886</v>
      </c>
      <c r="D5" s="692">
        <f>C5/C23*100</f>
        <v>7.1045150222162796</v>
      </c>
      <c r="E5" s="583">
        <v>28282</v>
      </c>
      <c r="F5" s="692">
        <f>E5/E23*100</f>
        <v>7.0904418677530598</v>
      </c>
      <c r="G5" s="693">
        <f t="shared" ref="G5:G22" si="0">E5+C5</f>
        <v>128168</v>
      </c>
      <c r="H5" s="692">
        <f>G5/G23*100</f>
        <v>7.1014047891597301</v>
      </c>
      <c r="I5" s="705"/>
      <c r="J5" s="706"/>
    </row>
    <row r="6" spans="1:10">
      <c r="A6" s="694">
        <v>3</v>
      </c>
      <c r="B6" s="134" t="s">
        <v>8</v>
      </c>
      <c r="C6" s="588">
        <v>61669</v>
      </c>
      <c r="D6" s="690">
        <f>C6/C23*100</f>
        <v>4.3862837325056097</v>
      </c>
      <c r="E6" s="588">
        <v>14437</v>
      </c>
      <c r="F6" s="690">
        <f>E6/E23*100</f>
        <v>3.61942964587903</v>
      </c>
      <c r="G6" s="578">
        <f t="shared" si="0"/>
        <v>76106</v>
      </c>
      <c r="H6" s="690">
        <f>G6/G23*100</f>
        <v>4.2168053873337401</v>
      </c>
      <c r="I6" s="705"/>
      <c r="J6" s="706"/>
    </row>
    <row r="7" spans="1:10">
      <c r="A7" s="691">
        <v>4</v>
      </c>
      <c r="B7" s="131" t="s">
        <v>9</v>
      </c>
      <c r="C7" s="583">
        <v>95075</v>
      </c>
      <c r="D7" s="692">
        <f>C7/C23*100</f>
        <v>6.7623267098213198</v>
      </c>
      <c r="E7" s="583">
        <v>30766</v>
      </c>
      <c r="F7" s="692">
        <f>E7/E23*100</f>
        <v>7.7131933563146404</v>
      </c>
      <c r="G7" s="693">
        <f t="shared" si="0"/>
        <v>125841</v>
      </c>
      <c r="H7" s="692">
        <f>G7/G23*100</f>
        <v>6.9724726926584601</v>
      </c>
      <c r="I7" s="705"/>
      <c r="J7" s="706"/>
    </row>
    <row r="8" spans="1:10">
      <c r="A8" s="694">
        <v>5</v>
      </c>
      <c r="B8" s="134" t="s">
        <v>10</v>
      </c>
      <c r="C8" s="588">
        <v>103405</v>
      </c>
      <c r="D8" s="690">
        <f>C8/C23*100</f>
        <v>7.3548082401164798</v>
      </c>
      <c r="E8" s="588">
        <v>38375</v>
      </c>
      <c r="F8" s="690">
        <f>E8/E23*100</f>
        <v>9.6208085239736807</v>
      </c>
      <c r="G8" s="578">
        <f t="shared" si="0"/>
        <v>141780</v>
      </c>
      <c r="H8" s="690">
        <f>G8/G23*100</f>
        <v>7.8556049170390896</v>
      </c>
      <c r="I8" s="705"/>
      <c r="J8" s="706"/>
    </row>
    <row r="9" spans="1:10">
      <c r="A9" s="691">
        <v>6</v>
      </c>
      <c r="B9" s="131" t="s">
        <v>11</v>
      </c>
      <c r="C9" s="583">
        <v>123790</v>
      </c>
      <c r="D9" s="692">
        <f>C9/C23*100</f>
        <v>8.8047165228375697</v>
      </c>
      <c r="E9" s="583">
        <v>40768</v>
      </c>
      <c r="F9" s="692">
        <f>E9/E23*100</f>
        <v>10.2207458476966</v>
      </c>
      <c r="G9" s="693">
        <f t="shared" si="0"/>
        <v>164558</v>
      </c>
      <c r="H9" s="692">
        <f>G9/G23*100</f>
        <v>9.1176656364657909</v>
      </c>
      <c r="I9" s="705"/>
      <c r="J9" s="706"/>
    </row>
    <row r="10" spans="1:10">
      <c r="A10" s="694">
        <v>7</v>
      </c>
      <c r="B10" s="134" t="s">
        <v>12</v>
      </c>
      <c r="C10" s="588">
        <v>100022</v>
      </c>
      <c r="D10" s="690">
        <f>C10/C23*100</f>
        <v>7.1141881900578303</v>
      </c>
      <c r="E10" s="588">
        <v>34339</v>
      </c>
      <c r="F10" s="690">
        <f>E10/E23*100</f>
        <v>8.60896270761517</v>
      </c>
      <c r="G10" s="578">
        <f t="shared" si="0"/>
        <v>134361</v>
      </c>
      <c r="H10" s="690">
        <f>G10/G23*100</f>
        <v>7.4445403601233604</v>
      </c>
      <c r="I10" s="705"/>
      <c r="J10" s="706"/>
    </row>
    <row r="11" spans="1:10">
      <c r="A11" s="691">
        <v>8</v>
      </c>
      <c r="B11" s="131" t="s">
        <v>13</v>
      </c>
      <c r="C11" s="583">
        <v>73656</v>
      </c>
      <c r="D11" s="692">
        <f>C11/C23*100</f>
        <v>5.2388739010107797</v>
      </c>
      <c r="E11" s="583">
        <v>20488</v>
      </c>
      <c r="F11" s="692">
        <f>E11/E23*100</f>
        <v>5.1364462550924497</v>
      </c>
      <c r="G11" s="693">
        <f t="shared" si="0"/>
        <v>94144</v>
      </c>
      <c r="H11" s="692">
        <f>G11/G23*100</f>
        <v>5.2162369114806602</v>
      </c>
      <c r="I11" s="705"/>
      <c r="J11" s="706"/>
    </row>
    <row r="12" spans="1:10">
      <c r="A12" s="694">
        <v>9</v>
      </c>
      <c r="B12" s="134" t="s">
        <v>14</v>
      </c>
      <c r="C12" s="588">
        <v>23275</v>
      </c>
      <c r="D12" s="690">
        <f>C12/C23*100</f>
        <v>1.6554630993541</v>
      </c>
      <c r="E12" s="588">
        <v>4464</v>
      </c>
      <c r="F12" s="690">
        <f>E12/E23*100</f>
        <v>1.1191476026324001</v>
      </c>
      <c r="G12" s="578">
        <f t="shared" si="0"/>
        <v>27739</v>
      </c>
      <c r="H12" s="690">
        <f>G12/G23*100</f>
        <v>1.5369348624188699</v>
      </c>
      <c r="I12" s="705"/>
      <c r="J12" s="706"/>
    </row>
    <row r="13" spans="1:10">
      <c r="A13" s="691">
        <v>10</v>
      </c>
      <c r="B13" s="131" t="s">
        <v>15</v>
      </c>
      <c r="C13" s="583">
        <v>63285</v>
      </c>
      <c r="D13" s="692">
        <f>C13/C23*100</f>
        <v>4.5012237268581901</v>
      </c>
      <c r="E13" s="583">
        <v>12653</v>
      </c>
      <c r="F13" s="692">
        <f>E13/E23*100</f>
        <v>3.1721717329990602</v>
      </c>
      <c r="G13" s="693">
        <f t="shared" si="0"/>
        <v>75938</v>
      </c>
      <c r="H13" s="692">
        <f>G13/G23*100</f>
        <v>4.2074970107921796</v>
      </c>
      <c r="I13" s="705"/>
      <c r="J13" s="706"/>
    </row>
    <row r="14" spans="1:10">
      <c r="A14" s="694">
        <v>11</v>
      </c>
      <c r="B14" s="134" t="s">
        <v>16</v>
      </c>
      <c r="C14" s="588">
        <v>44798</v>
      </c>
      <c r="D14" s="690">
        <f>C14/C23*100</f>
        <v>3.1863130365140702</v>
      </c>
      <c r="E14" s="588">
        <v>10359</v>
      </c>
      <c r="F14" s="690">
        <f>E14/E23*100</f>
        <v>2.5970542149796301</v>
      </c>
      <c r="G14" s="578">
        <f t="shared" si="0"/>
        <v>55157</v>
      </c>
      <c r="H14" s="690">
        <f>G14/G23*100</f>
        <v>3.05608407680297</v>
      </c>
      <c r="I14" s="705"/>
      <c r="J14" s="706"/>
    </row>
    <row r="15" spans="1:10">
      <c r="A15" s="691">
        <v>12</v>
      </c>
      <c r="B15" s="131" t="s">
        <v>17</v>
      </c>
      <c r="C15" s="583">
        <v>106846</v>
      </c>
      <c r="D15" s="692">
        <f>C15/C23*100</f>
        <v>7.5995536117546099</v>
      </c>
      <c r="E15" s="583">
        <v>26636</v>
      </c>
      <c r="F15" s="692">
        <f>E15/E23*100</f>
        <v>6.6777812597931696</v>
      </c>
      <c r="G15" s="693">
        <f t="shared" si="0"/>
        <v>133482</v>
      </c>
      <c r="H15" s="692">
        <f>G15/G23*100</f>
        <v>7.3958376042898299</v>
      </c>
      <c r="I15" s="705"/>
      <c r="J15" s="706"/>
    </row>
    <row r="16" spans="1:10">
      <c r="A16" s="694">
        <v>13</v>
      </c>
      <c r="B16" s="134" t="s">
        <v>18</v>
      </c>
      <c r="C16" s="588">
        <v>231905</v>
      </c>
      <c r="D16" s="690">
        <f>C16/C23*100</f>
        <v>16.494529325702</v>
      </c>
      <c r="E16" s="588">
        <v>63031</v>
      </c>
      <c r="F16" s="690">
        <f>E16/E23*100</f>
        <v>15.802193669696001</v>
      </c>
      <c r="G16" s="578">
        <f t="shared" si="0"/>
        <v>294936</v>
      </c>
      <c r="H16" s="690">
        <f>G16/G23*100</f>
        <v>16.341519902749599</v>
      </c>
      <c r="I16" s="705"/>
      <c r="J16" s="706"/>
    </row>
    <row r="17" spans="1:19">
      <c r="A17" s="691">
        <v>14</v>
      </c>
      <c r="B17" s="131" t="s">
        <v>19</v>
      </c>
      <c r="C17" s="583">
        <v>20580</v>
      </c>
      <c r="D17" s="692">
        <f>C17/C23*100</f>
        <v>1.4637778983762599</v>
      </c>
      <c r="E17" s="583">
        <v>4786</v>
      </c>
      <c r="F17" s="692">
        <f>E17/E23*100</f>
        <v>1.1998746474459401</v>
      </c>
      <c r="G17" s="693">
        <f t="shared" si="0"/>
        <v>25366</v>
      </c>
      <c r="H17" s="692">
        <f>G17/G23*100</f>
        <v>1.4054540437693199</v>
      </c>
      <c r="I17" s="705"/>
      <c r="J17" s="706"/>
    </row>
    <row r="18" spans="1:19">
      <c r="A18" s="694">
        <v>15</v>
      </c>
      <c r="B18" s="134" t="s">
        <v>20</v>
      </c>
      <c r="C18" s="588">
        <v>17248</v>
      </c>
      <c r="D18" s="690">
        <f>C18/C23*100</f>
        <v>1.2267852862582</v>
      </c>
      <c r="E18" s="588">
        <v>4759</v>
      </c>
      <c r="F18" s="690">
        <f>E18/E23*100</f>
        <v>1.19310560952679</v>
      </c>
      <c r="G18" s="578">
        <f t="shared" si="0"/>
        <v>22007</v>
      </c>
      <c r="H18" s="690">
        <f>G18/G23*100</f>
        <v>1.21934191994131</v>
      </c>
      <c r="I18" s="705"/>
      <c r="J18" s="706"/>
    </row>
    <row r="19" spans="1:19">
      <c r="A19" s="691">
        <v>16</v>
      </c>
      <c r="B19" s="131" t="s">
        <v>21</v>
      </c>
      <c r="C19" s="583">
        <v>15099</v>
      </c>
      <c r="D19" s="692">
        <f>C19/C23*100</f>
        <v>1.0739350091148301</v>
      </c>
      <c r="E19" s="583">
        <v>4003</v>
      </c>
      <c r="F19" s="692">
        <f>E19/E23*100</f>
        <v>1.0035725477906601</v>
      </c>
      <c r="G19" s="693">
        <f t="shared" si="0"/>
        <v>19102</v>
      </c>
      <c r="H19" s="692">
        <f>G19/G23*100</f>
        <v>1.05838457557681</v>
      </c>
      <c r="I19" s="705"/>
      <c r="J19" s="706"/>
    </row>
    <row r="20" spans="1:19">
      <c r="A20" s="694">
        <v>17</v>
      </c>
      <c r="B20" s="134" t="s">
        <v>22</v>
      </c>
      <c r="C20" s="588">
        <v>33708</v>
      </c>
      <c r="D20" s="690">
        <f>C20/C23*100</f>
        <v>2.3975231000226902</v>
      </c>
      <c r="E20" s="588">
        <v>8442</v>
      </c>
      <c r="F20" s="690">
        <f>E20/E23*100</f>
        <v>2.1164525227201501</v>
      </c>
      <c r="G20" s="578">
        <f t="shared" si="0"/>
        <v>42150</v>
      </c>
      <c r="H20" s="690">
        <f>G20/G23*100</f>
        <v>2.3354051858738698</v>
      </c>
      <c r="I20" s="705"/>
      <c r="J20" s="706"/>
    </row>
    <row r="21" spans="1:19">
      <c r="A21" s="691">
        <v>18</v>
      </c>
      <c r="B21" s="131" t="s">
        <v>23</v>
      </c>
      <c r="C21" s="583">
        <v>36522</v>
      </c>
      <c r="D21" s="692">
        <f>C21/C23*100</f>
        <v>2.5976723228618899</v>
      </c>
      <c r="E21" s="583">
        <v>9184</v>
      </c>
      <c r="F21" s="692">
        <f>E21/E23*100</f>
        <v>2.3024757129426501</v>
      </c>
      <c r="G21" s="693">
        <f t="shared" si="0"/>
        <v>45706</v>
      </c>
      <c r="H21" s="692">
        <f>G21/G23*100</f>
        <v>2.5324324893369199</v>
      </c>
      <c r="I21" s="705"/>
      <c r="J21" s="706"/>
    </row>
    <row r="22" spans="1:19">
      <c r="A22" s="695">
        <v>19</v>
      </c>
      <c r="B22" s="137" t="s">
        <v>24</v>
      </c>
      <c r="C22" s="593">
        <v>23740</v>
      </c>
      <c r="D22" s="696">
        <f>C22/C23*100</f>
        <v>1.68853679822412</v>
      </c>
      <c r="E22" s="593">
        <v>7800</v>
      </c>
      <c r="F22" s="696">
        <f>E22/E23*100</f>
        <v>1.95549984330931</v>
      </c>
      <c r="G22" s="593">
        <f t="shared" si="0"/>
        <v>31540</v>
      </c>
      <c r="H22" s="696">
        <f>G22/G23*100</f>
        <v>1.7475368816717001</v>
      </c>
      <c r="I22" s="705"/>
      <c r="J22" s="706"/>
    </row>
    <row r="23" spans="1:19">
      <c r="A23" s="697"/>
      <c r="B23" s="139" t="s">
        <v>25</v>
      </c>
      <c r="C23" s="698">
        <f>SUM(C4:C22)</f>
        <v>1405951</v>
      </c>
      <c r="D23" s="699">
        <f>C23/C23*100</f>
        <v>100</v>
      </c>
      <c r="E23" s="698">
        <f>SUM(E4:E22)</f>
        <v>398875</v>
      </c>
      <c r="F23" s="699">
        <f>E23/E23*100</f>
        <v>100</v>
      </c>
      <c r="G23" s="698">
        <f>SUM(G4:G22)</f>
        <v>1804826</v>
      </c>
      <c r="H23" s="699">
        <f>G23/G23*100</f>
        <v>100</v>
      </c>
      <c r="I23" s="705"/>
      <c r="J23" s="706"/>
    </row>
    <row r="24" spans="1:19" ht="9.9499999999999993" customHeight="1">
      <c r="A24" s="641"/>
      <c r="B24" s="641"/>
      <c r="C24" s="700"/>
      <c r="D24" s="700"/>
      <c r="E24" s="700"/>
      <c r="F24" s="700"/>
      <c r="G24" s="700"/>
      <c r="H24" s="700"/>
    </row>
    <row r="25" spans="1:19" ht="9" customHeight="1">
      <c r="A25" s="701" t="s">
        <v>348</v>
      </c>
      <c r="B25" s="702"/>
      <c r="C25" s="703"/>
      <c r="D25" s="703"/>
      <c r="E25" s="704"/>
      <c r="F25" s="704"/>
      <c r="G25" s="704"/>
      <c r="H25" s="704"/>
    </row>
    <row r="27" spans="1:19">
      <c r="L27" t="s">
        <v>208</v>
      </c>
    </row>
    <row r="28" spans="1:19">
      <c r="L28" s="1389" t="s">
        <v>0</v>
      </c>
      <c r="M28" s="1391" t="s">
        <v>349</v>
      </c>
      <c r="N28" s="1312" t="s">
        <v>310</v>
      </c>
      <c r="O28" s="1312"/>
      <c r="P28" s="1312" t="s">
        <v>311</v>
      </c>
      <c r="Q28" s="1312"/>
      <c r="R28" s="1312" t="s">
        <v>40</v>
      </c>
      <c r="S28" s="1399"/>
    </row>
    <row r="29" spans="1:19">
      <c r="L29" s="1390"/>
      <c r="M29" s="1392"/>
      <c r="N29" s="603" t="s">
        <v>81</v>
      </c>
      <c r="O29" s="603" t="s">
        <v>39</v>
      </c>
      <c r="P29" s="603" t="s">
        <v>81</v>
      </c>
      <c r="Q29" s="603" t="s">
        <v>39</v>
      </c>
      <c r="R29" s="603" t="s">
        <v>81</v>
      </c>
      <c r="S29" s="626" t="s">
        <v>39</v>
      </c>
    </row>
    <row r="30" spans="1:19" ht="16.5">
      <c r="L30" s="707">
        <v>1</v>
      </c>
      <c r="M30" s="708" t="s">
        <v>350</v>
      </c>
      <c r="N30" s="677">
        <v>6579</v>
      </c>
      <c r="O30" s="709">
        <f>N30/N45*100</f>
        <v>5.0052494636417597</v>
      </c>
      <c r="P30" s="677">
        <v>1614</v>
      </c>
      <c r="Q30" s="720">
        <f>P30/P45*100</f>
        <v>4.5718494178964999</v>
      </c>
      <c r="R30" s="721">
        <f>P30+N30</f>
        <v>8193</v>
      </c>
      <c r="S30" s="722">
        <f>R30/R45*100</f>
        <v>4.9134906593900904</v>
      </c>
    </row>
    <row r="31" spans="1:19" ht="16.5">
      <c r="L31" s="710">
        <v>2</v>
      </c>
      <c r="M31" s="711" t="s">
        <v>351</v>
      </c>
      <c r="N31" s="678">
        <v>8937</v>
      </c>
      <c r="O31" s="712">
        <f>N31/N45*100</f>
        <v>6.7991966038252603</v>
      </c>
      <c r="P31" s="678">
        <v>2837</v>
      </c>
      <c r="Q31" s="712">
        <f>P31/P45*100</f>
        <v>8.03614423703368</v>
      </c>
      <c r="R31" s="723">
        <f t="shared" ref="R31:R44" si="1">P31+N31</f>
        <v>11774</v>
      </c>
      <c r="S31" s="724">
        <f>R31/R45*100</f>
        <v>7.0610812917928598</v>
      </c>
    </row>
    <row r="32" spans="1:19" ht="16.5">
      <c r="L32" s="713">
        <v>3</v>
      </c>
      <c r="M32" s="714" t="s">
        <v>352</v>
      </c>
      <c r="N32" s="679">
        <v>15875</v>
      </c>
      <c r="O32" s="715">
        <f>N32/N45*100</f>
        <v>12.0775703352049</v>
      </c>
      <c r="P32" s="679">
        <v>4538</v>
      </c>
      <c r="Q32" s="720">
        <f>P32/P45*100</f>
        <v>12.8544316347053</v>
      </c>
      <c r="R32" s="721">
        <f t="shared" si="1"/>
        <v>20413</v>
      </c>
      <c r="S32" s="722">
        <f>R32/R45*100</f>
        <v>12.242046238267999</v>
      </c>
    </row>
    <row r="33" spans="12:19" ht="16.5">
      <c r="L33" s="710">
        <v>4</v>
      </c>
      <c r="M33" s="711" t="s">
        <v>353</v>
      </c>
      <c r="N33" s="678">
        <v>9293</v>
      </c>
      <c r="O33" s="712">
        <f>N33/N45*100</f>
        <v>7.0700384960667098</v>
      </c>
      <c r="P33" s="678">
        <v>2960</v>
      </c>
      <c r="Q33" s="712">
        <f>P33/P45*100</f>
        <v>8.38455655326743</v>
      </c>
      <c r="R33" s="723">
        <f t="shared" si="1"/>
        <v>12253</v>
      </c>
      <c r="S33" s="724">
        <f>R33/R45*100</f>
        <v>7.3483462772496901</v>
      </c>
    </row>
    <row r="34" spans="12:19" ht="16.5">
      <c r="L34" s="713">
        <v>5</v>
      </c>
      <c r="M34" s="714" t="s">
        <v>354</v>
      </c>
      <c r="N34" s="679">
        <v>13371</v>
      </c>
      <c r="O34" s="715">
        <f>N34/N45*100</f>
        <v>10.172547587529101</v>
      </c>
      <c r="P34" s="679">
        <v>3481</v>
      </c>
      <c r="Q34" s="720">
        <f>P34/P45*100</f>
        <v>9.8603518114607809</v>
      </c>
      <c r="R34" s="721">
        <f t="shared" si="1"/>
        <v>16852</v>
      </c>
      <c r="S34" s="722">
        <f>R34/R45*100</f>
        <v>10.1064499685148</v>
      </c>
    </row>
    <row r="35" spans="12:19" ht="16.5">
      <c r="L35" s="710">
        <v>6</v>
      </c>
      <c r="M35" s="711" t="s">
        <v>355</v>
      </c>
      <c r="N35" s="678">
        <v>10838</v>
      </c>
      <c r="O35" s="712">
        <f>N35/N45*100</f>
        <v>8.2454618767212899</v>
      </c>
      <c r="P35" s="678">
        <v>3474</v>
      </c>
      <c r="Q35" s="712">
        <f>P35/P45*100</f>
        <v>9.8405234682604892</v>
      </c>
      <c r="R35" s="723">
        <f t="shared" si="1"/>
        <v>14312</v>
      </c>
      <c r="S35" s="724">
        <f>R35/R45*100</f>
        <v>8.5831659120213502</v>
      </c>
    </row>
    <row r="36" spans="12:19" ht="16.5">
      <c r="L36" s="713">
        <v>7</v>
      </c>
      <c r="M36" s="714" t="s">
        <v>356</v>
      </c>
      <c r="N36" s="679">
        <v>13032</v>
      </c>
      <c r="O36" s="715">
        <f>N36/N45*100</f>
        <v>9.9146391564340206</v>
      </c>
      <c r="P36" s="679">
        <v>3890</v>
      </c>
      <c r="Q36" s="720">
        <f>P36/P45*100</f>
        <v>11.018893578449401</v>
      </c>
      <c r="R36" s="721">
        <f t="shared" si="1"/>
        <v>16922</v>
      </c>
      <c r="S36" s="722">
        <f>R36/R45*100</f>
        <v>10.148430237788199</v>
      </c>
    </row>
    <row r="37" spans="12:19" ht="16.5">
      <c r="L37" s="710">
        <v>8</v>
      </c>
      <c r="M37" s="711" t="s">
        <v>357</v>
      </c>
      <c r="N37" s="678">
        <v>14584</v>
      </c>
      <c r="O37" s="712">
        <f>N37/N45*100</f>
        <v>11.095388079913601</v>
      </c>
      <c r="P37" s="678">
        <v>3554</v>
      </c>
      <c r="Q37" s="712">
        <f>P37/P45*100</f>
        <v>10.0671331048353</v>
      </c>
      <c r="R37" s="723">
        <f t="shared" si="1"/>
        <v>18138</v>
      </c>
      <c r="S37" s="724">
        <f>R37/R45*100</f>
        <v>10.8776874868812</v>
      </c>
    </row>
    <row r="38" spans="12:19" ht="16.5">
      <c r="L38" s="713">
        <v>9</v>
      </c>
      <c r="M38" s="714" t="s">
        <v>358</v>
      </c>
      <c r="N38" s="679">
        <v>13040</v>
      </c>
      <c r="O38" s="715">
        <f>N38/N45*100</f>
        <v>9.9207254910911296</v>
      </c>
      <c r="P38" s="679">
        <v>3533</v>
      </c>
      <c r="Q38" s="720">
        <f>P38/P45*100</f>
        <v>10.0076480752344</v>
      </c>
      <c r="R38" s="721">
        <f t="shared" si="1"/>
        <v>16573</v>
      </c>
      <c r="S38" s="722">
        <f>R38/R45*100</f>
        <v>9.9391286095535101</v>
      </c>
    </row>
    <row r="39" spans="12:19" ht="16.5">
      <c r="L39" s="710">
        <v>10</v>
      </c>
      <c r="M39" s="711" t="s">
        <v>359</v>
      </c>
      <c r="N39" s="678">
        <v>6171</v>
      </c>
      <c r="O39" s="712">
        <f>N39/N45*100</f>
        <v>4.6948463961290896</v>
      </c>
      <c r="P39" s="678">
        <v>1117</v>
      </c>
      <c r="Q39" s="712">
        <f>P39/P45*100</f>
        <v>3.1640370506755802</v>
      </c>
      <c r="R39" s="723">
        <f t="shared" si="1"/>
        <v>7288</v>
      </c>
      <c r="S39" s="724">
        <f>R39/R45*100</f>
        <v>4.3707457494977398</v>
      </c>
    </row>
    <row r="40" spans="12:19" ht="16.5">
      <c r="L40" s="713">
        <v>11</v>
      </c>
      <c r="M40" s="714" t="s">
        <v>360</v>
      </c>
      <c r="N40" s="679">
        <v>4050</v>
      </c>
      <c r="O40" s="715">
        <f>N40/N45*100</f>
        <v>3.0812069201625101</v>
      </c>
      <c r="P40" s="679">
        <v>949</v>
      </c>
      <c r="Q40" s="720">
        <f>P40/P45*100</f>
        <v>2.6881568138685101</v>
      </c>
      <c r="R40" s="721">
        <f t="shared" si="1"/>
        <v>4999</v>
      </c>
      <c r="S40" s="722">
        <f>R40/R45*100</f>
        <v>2.9979909442562001</v>
      </c>
    </row>
    <row r="41" spans="12:19" ht="16.5">
      <c r="L41" s="710">
        <v>12</v>
      </c>
      <c r="M41" s="711" t="s">
        <v>361</v>
      </c>
      <c r="N41" s="678">
        <v>2084</v>
      </c>
      <c r="O41" s="712">
        <f>N41/N45*100</f>
        <v>1.58549017817745</v>
      </c>
      <c r="P41" s="678">
        <v>732</v>
      </c>
      <c r="Q41" s="712">
        <f>P41/P45*100</f>
        <v>2.07347817465938</v>
      </c>
      <c r="R41" s="723">
        <f t="shared" si="1"/>
        <v>2816</v>
      </c>
      <c r="S41" s="724">
        <f>R41/R45*100</f>
        <v>1.6888062610573</v>
      </c>
    </row>
    <row r="42" spans="12:19" ht="16.5">
      <c r="L42" s="713">
        <v>13</v>
      </c>
      <c r="M42" s="714" t="s">
        <v>362</v>
      </c>
      <c r="N42" s="679">
        <v>4951</v>
      </c>
      <c r="O42" s="715">
        <f>N42/N45*100</f>
        <v>3.76668036091964</v>
      </c>
      <c r="P42" s="679">
        <v>1138</v>
      </c>
      <c r="Q42" s="720">
        <f>P42/P45*100</f>
        <v>3.2235220802764601</v>
      </c>
      <c r="R42" s="721">
        <f t="shared" si="1"/>
        <v>6089</v>
      </c>
      <c r="S42" s="722">
        <f>R42/R45*100</f>
        <v>3.6516837086569298</v>
      </c>
    </row>
    <row r="43" spans="12:19" ht="16.5">
      <c r="L43" s="710">
        <v>14</v>
      </c>
      <c r="M43" s="711" t="s">
        <v>363</v>
      </c>
      <c r="N43" s="678">
        <v>4068</v>
      </c>
      <c r="O43" s="712">
        <f>N43/N45*100</f>
        <v>3.0949011731410101</v>
      </c>
      <c r="P43" s="678">
        <v>826</v>
      </c>
      <c r="Q43" s="712">
        <f>P43/P45*100</f>
        <v>2.3397444976347601</v>
      </c>
      <c r="R43" s="723">
        <f t="shared" si="1"/>
        <v>4894</v>
      </c>
      <c r="S43" s="724">
        <f>R43/R45*100</f>
        <v>2.9350205403460401</v>
      </c>
    </row>
    <row r="44" spans="12:19" ht="16.5">
      <c r="L44" s="713">
        <v>15</v>
      </c>
      <c r="M44" s="714" t="s">
        <v>364</v>
      </c>
      <c r="N44" s="679">
        <v>4569</v>
      </c>
      <c r="O44" s="715">
        <f>N44/N45*100</f>
        <v>3.4760578810425899</v>
      </c>
      <c r="P44" s="679">
        <v>660</v>
      </c>
      <c r="Q44" s="720">
        <f>P44/P45*100</f>
        <v>1.8695295017420599</v>
      </c>
      <c r="R44" s="721">
        <f t="shared" si="1"/>
        <v>5229</v>
      </c>
      <c r="S44" s="722">
        <f>R44/R45*100</f>
        <v>3.1359261147260802</v>
      </c>
    </row>
    <row r="45" spans="12:19">
      <c r="L45" s="716"/>
      <c r="M45" s="717" t="s">
        <v>365</v>
      </c>
      <c r="N45" s="718">
        <f>SUM(N30:N44)</f>
        <v>131442</v>
      </c>
      <c r="O45" s="719">
        <f>N45/N45*100</f>
        <v>100</v>
      </c>
      <c r="P45" s="718">
        <f>SUM(P30:P44)</f>
        <v>35303</v>
      </c>
      <c r="Q45" s="719">
        <f>P45/P45*100</f>
        <v>100</v>
      </c>
      <c r="R45" s="718">
        <f>SUM(R30:R44)</f>
        <v>166745</v>
      </c>
      <c r="S45" s="725">
        <f>R45/R45*100</f>
        <v>100</v>
      </c>
    </row>
    <row r="47" spans="12:19">
      <c r="L47" t="s">
        <v>366</v>
      </c>
    </row>
    <row r="49" spans="12:19">
      <c r="L49" s="1389" t="s">
        <v>0</v>
      </c>
      <c r="M49" s="1391" t="s">
        <v>349</v>
      </c>
      <c r="N49" s="1312" t="s">
        <v>310</v>
      </c>
      <c r="O49" s="1312"/>
      <c r="P49" s="1312" t="s">
        <v>311</v>
      </c>
      <c r="Q49" s="1312"/>
      <c r="R49" s="1312" t="s">
        <v>40</v>
      </c>
      <c r="S49" s="1399"/>
    </row>
    <row r="50" spans="12:19">
      <c r="L50" s="1390"/>
      <c r="M50" s="1392"/>
      <c r="N50" s="603" t="s">
        <v>81</v>
      </c>
      <c r="O50" s="603" t="s">
        <v>39</v>
      </c>
      <c r="P50" s="603" t="s">
        <v>81</v>
      </c>
      <c r="Q50" s="603" t="s">
        <v>39</v>
      </c>
      <c r="R50" s="603" t="s">
        <v>81</v>
      </c>
      <c r="S50" s="626" t="s">
        <v>39</v>
      </c>
    </row>
    <row r="51" spans="12:19" ht="16.5">
      <c r="L51" s="707">
        <v>1</v>
      </c>
      <c r="M51" s="708" t="s">
        <v>367</v>
      </c>
      <c r="N51" s="677">
        <v>5864</v>
      </c>
      <c r="O51" s="709">
        <f>N51/N65*100</f>
        <v>5.8706925895520898</v>
      </c>
      <c r="P51" s="677">
        <v>1642</v>
      </c>
      <c r="Q51" s="720">
        <f>P51/P65*100</f>
        <v>5.80581288452019</v>
      </c>
      <c r="R51" s="721">
        <f>P51+N51</f>
        <v>7506</v>
      </c>
      <c r="S51" s="722">
        <f>R51/R65*100</f>
        <v>5.8563760064914803</v>
      </c>
    </row>
    <row r="52" spans="12:19" ht="16.5">
      <c r="L52" s="710">
        <v>2</v>
      </c>
      <c r="M52" s="711" t="s">
        <v>368</v>
      </c>
      <c r="N52" s="678">
        <v>16546</v>
      </c>
      <c r="O52" s="712">
        <f>N52/N65*100</f>
        <v>16.564883967723201</v>
      </c>
      <c r="P52" s="678">
        <v>3455</v>
      </c>
      <c r="Q52" s="712">
        <f>P52/P65*100</f>
        <v>12.2162506187681</v>
      </c>
      <c r="R52" s="723">
        <f t="shared" ref="R52:R64" si="2">P52+N52</f>
        <v>20001</v>
      </c>
      <c r="S52" s="724">
        <f>R52/R65*100</f>
        <v>15.605299294675699</v>
      </c>
    </row>
    <row r="53" spans="12:19" ht="16.5">
      <c r="L53" s="713">
        <v>3</v>
      </c>
      <c r="M53" s="714" t="s">
        <v>369</v>
      </c>
      <c r="N53" s="679">
        <v>2471</v>
      </c>
      <c r="O53" s="715">
        <f>N53/N65*100</f>
        <v>2.4738201549766701</v>
      </c>
      <c r="P53" s="679">
        <v>745</v>
      </c>
      <c r="Q53" s="720">
        <f>P53/P65*100</f>
        <v>2.6341842868255401</v>
      </c>
      <c r="R53" s="721">
        <f t="shared" si="2"/>
        <v>3216</v>
      </c>
      <c r="S53" s="722">
        <f>R53/R65*100</f>
        <v>2.5092066662505501</v>
      </c>
    </row>
    <row r="54" spans="12:19" ht="16.5">
      <c r="L54" s="710">
        <v>4</v>
      </c>
      <c r="M54" s="711" t="s">
        <v>370</v>
      </c>
      <c r="N54" s="678">
        <v>7416</v>
      </c>
      <c r="O54" s="712">
        <f>N54/N65*100</f>
        <v>7.4244638888332704</v>
      </c>
      <c r="P54" s="678">
        <v>2089</v>
      </c>
      <c r="Q54" s="712">
        <f>P54/P65*100</f>
        <v>7.3863234566155196</v>
      </c>
      <c r="R54" s="723">
        <f t="shared" si="2"/>
        <v>9505</v>
      </c>
      <c r="S54" s="724">
        <f>R54/R65*100</f>
        <v>7.4160476874102699</v>
      </c>
    </row>
    <row r="55" spans="12:19" ht="16.5">
      <c r="L55" s="713">
        <v>5</v>
      </c>
      <c r="M55" s="714" t="s">
        <v>371</v>
      </c>
      <c r="N55" s="679">
        <v>13949</v>
      </c>
      <c r="O55" s="715">
        <f>N55/N65*100</f>
        <v>13.964920008809999</v>
      </c>
      <c r="P55" s="679">
        <v>4012</v>
      </c>
      <c r="Q55" s="720">
        <f>P55/P65*100</f>
        <v>14.1857011526766</v>
      </c>
      <c r="R55" s="721">
        <f t="shared" si="2"/>
        <v>17961</v>
      </c>
      <c r="S55" s="722">
        <f>R55/R65*100</f>
        <v>14.013638349666101</v>
      </c>
    </row>
    <row r="56" spans="12:19" ht="16.5">
      <c r="L56" s="710">
        <v>6</v>
      </c>
      <c r="M56" s="711" t="s">
        <v>372</v>
      </c>
      <c r="N56" s="678">
        <v>6726</v>
      </c>
      <c r="O56" s="712">
        <f>N56/N65*100</f>
        <v>6.7336763910858402</v>
      </c>
      <c r="P56" s="678">
        <v>1982</v>
      </c>
      <c r="Q56" s="712">
        <f>P56/P65*100</f>
        <v>7.0079909483063396</v>
      </c>
      <c r="R56" s="723">
        <f t="shared" si="2"/>
        <v>8708</v>
      </c>
      <c r="S56" s="724">
        <f>R56/R65*100</f>
        <v>6.7942076025216904</v>
      </c>
    </row>
    <row r="57" spans="12:19" ht="16.5">
      <c r="L57" s="713">
        <v>7</v>
      </c>
      <c r="M57" s="714" t="s">
        <v>373</v>
      </c>
      <c r="N57" s="679">
        <v>2731</v>
      </c>
      <c r="O57" s="715">
        <f>N57/N65*100</f>
        <v>2.7341168932583102</v>
      </c>
      <c r="P57" s="679">
        <v>895</v>
      </c>
      <c r="Q57" s="720">
        <f>P57/P65*100</f>
        <v>3.16455696202532</v>
      </c>
      <c r="R57" s="721">
        <f t="shared" si="2"/>
        <v>3626</v>
      </c>
      <c r="S57" s="722">
        <f>R57/R65*100</f>
        <v>2.8290993071593502</v>
      </c>
    </row>
    <row r="58" spans="12:19" ht="16.5">
      <c r="L58" s="710">
        <v>8</v>
      </c>
      <c r="M58" s="711" t="s">
        <v>374</v>
      </c>
      <c r="N58" s="678">
        <v>14925</v>
      </c>
      <c r="O58" s="712">
        <f>N58/N65*100</f>
        <v>14.942033918667301</v>
      </c>
      <c r="P58" s="678">
        <v>4299</v>
      </c>
      <c r="Q58" s="712">
        <f>P58/P65*100</f>
        <v>15.2004808712255</v>
      </c>
      <c r="R58" s="723">
        <f t="shared" si="2"/>
        <v>19224</v>
      </c>
      <c r="S58" s="724">
        <f>R58/R65*100</f>
        <v>14.9990637288559</v>
      </c>
    </row>
    <row r="59" spans="12:19" ht="16.5">
      <c r="L59" s="713">
        <v>9</v>
      </c>
      <c r="M59" s="714" t="s">
        <v>375</v>
      </c>
      <c r="N59" s="679">
        <v>8340</v>
      </c>
      <c r="O59" s="715">
        <f>N59/N65*100</f>
        <v>8.3495184510341804</v>
      </c>
      <c r="P59" s="679">
        <v>3140</v>
      </c>
      <c r="Q59" s="720">
        <f>P59/P65*100</f>
        <v>11.102468000848599</v>
      </c>
      <c r="R59" s="721">
        <f t="shared" si="2"/>
        <v>11480</v>
      </c>
      <c r="S59" s="722">
        <f>R59/R65*100</f>
        <v>8.9569939454465999</v>
      </c>
    </row>
    <row r="60" spans="12:19" ht="16.5">
      <c r="L60" s="710">
        <v>10</v>
      </c>
      <c r="M60" s="711" t="s">
        <v>376</v>
      </c>
      <c r="N60" s="678">
        <v>4637</v>
      </c>
      <c r="O60" s="712">
        <f>N60/N65*100</f>
        <v>4.6422922131229596</v>
      </c>
      <c r="P60" s="678">
        <v>1879</v>
      </c>
      <c r="Q60" s="712">
        <f>P60/P65*100</f>
        <v>6.6438017113358301</v>
      </c>
      <c r="R60" s="723">
        <f t="shared" si="2"/>
        <v>6516</v>
      </c>
      <c r="S60" s="724">
        <f>R60/R65*100</f>
        <v>5.0839523125897301</v>
      </c>
    </row>
    <row r="61" spans="12:19" ht="16.5">
      <c r="L61" s="713">
        <v>11</v>
      </c>
      <c r="M61" s="714" t="s">
        <v>377</v>
      </c>
      <c r="N61" s="679">
        <v>2984</v>
      </c>
      <c r="O61" s="715">
        <f>N61/N65*100</f>
        <v>2.9874056424323698</v>
      </c>
      <c r="P61" s="679">
        <v>1088</v>
      </c>
      <c r="Q61" s="720">
        <f>P61/P65*100</f>
        <v>3.8469698041156901</v>
      </c>
      <c r="R61" s="721">
        <f t="shared" si="2"/>
        <v>4072</v>
      </c>
      <c r="S61" s="722">
        <f>R61/R65*100</f>
        <v>3.1770800823918601</v>
      </c>
    </row>
    <row r="62" spans="12:19" ht="16.5">
      <c r="L62" s="710">
        <v>12</v>
      </c>
      <c r="M62" s="711" t="s">
        <v>378</v>
      </c>
      <c r="N62" s="678">
        <v>4636</v>
      </c>
      <c r="O62" s="712">
        <f>N62/N65*100</f>
        <v>4.6412910718218798</v>
      </c>
      <c r="P62" s="678">
        <v>1011</v>
      </c>
      <c r="Q62" s="712">
        <f>P62/P65*100</f>
        <v>3.57471183084647</v>
      </c>
      <c r="R62" s="723">
        <f t="shared" si="2"/>
        <v>5647</v>
      </c>
      <c r="S62" s="724">
        <f>R62/R65*100</f>
        <v>4.4059359590537399</v>
      </c>
    </row>
    <row r="63" spans="12:19" ht="16.5">
      <c r="L63" s="713">
        <v>13</v>
      </c>
      <c r="M63" s="714" t="s">
        <v>379</v>
      </c>
      <c r="N63" s="679">
        <v>2719</v>
      </c>
      <c r="O63" s="715">
        <f>N63/N65*100</f>
        <v>2.7221031976453198</v>
      </c>
      <c r="P63" s="679">
        <v>756</v>
      </c>
      <c r="Q63" s="720">
        <f>P63/P65*100</f>
        <v>2.67307828300686</v>
      </c>
      <c r="R63" s="721">
        <f t="shared" si="2"/>
        <v>3475</v>
      </c>
      <c r="S63" s="722">
        <f>R63/R65*100</f>
        <v>2.7112851881904998</v>
      </c>
    </row>
    <row r="64" spans="12:19" ht="16.5">
      <c r="L64" s="710">
        <v>14</v>
      </c>
      <c r="M64" s="711" t="s">
        <v>380</v>
      </c>
      <c r="N64" s="678">
        <v>5942</v>
      </c>
      <c r="O64" s="712">
        <f>N64/N65*100</f>
        <v>5.9487816110365799</v>
      </c>
      <c r="P64" s="678">
        <v>1289</v>
      </c>
      <c r="Q64" s="712">
        <f>P64/P65*100</f>
        <v>4.5576691888833896</v>
      </c>
      <c r="R64" s="723">
        <f t="shared" si="2"/>
        <v>7231</v>
      </c>
      <c r="S64" s="724">
        <f>R64/R65*100</f>
        <v>5.6418138692965503</v>
      </c>
    </row>
    <row r="65" spans="12:19">
      <c r="L65" s="716"/>
      <c r="M65" s="717" t="s">
        <v>381</v>
      </c>
      <c r="N65" s="718">
        <f>SUM(N51:N64)</f>
        <v>99886</v>
      </c>
      <c r="O65" s="719">
        <f>N65/N65*100</f>
        <v>100</v>
      </c>
      <c r="P65" s="718">
        <f>SUM(P51:P64)</f>
        <v>28282</v>
      </c>
      <c r="Q65" s="719">
        <f>P65/P65*100</f>
        <v>100</v>
      </c>
      <c r="R65" s="718">
        <f>SUM(R51:R64)</f>
        <v>128168</v>
      </c>
      <c r="S65" s="725">
        <f>R65/R65*100</f>
        <v>100</v>
      </c>
    </row>
    <row r="67" spans="12:19">
      <c r="L67" t="s">
        <v>211</v>
      </c>
    </row>
    <row r="69" spans="12:19">
      <c r="L69" s="1389" t="s">
        <v>0</v>
      </c>
      <c r="M69" s="1391" t="s">
        <v>349</v>
      </c>
      <c r="N69" s="1312" t="s">
        <v>310</v>
      </c>
      <c r="O69" s="1312"/>
      <c r="P69" s="1312" t="s">
        <v>311</v>
      </c>
      <c r="Q69" s="1312"/>
      <c r="R69" s="1312" t="s">
        <v>40</v>
      </c>
      <c r="S69" s="1399"/>
    </row>
    <row r="70" spans="12:19">
      <c r="L70" s="1390"/>
      <c r="M70" s="1392"/>
      <c r="N70" s="603" t="s">
        <v>81</v>
      </c>
      <c r="O70" s="603" t="s">
        <v>39</v>
      </c>
      <c r="P70" s="603" t="s">
        <v>81</v>
      </c>
      <c r="Q70" s="603" t="s">
        <v>39</v>
      </c>
      <c r="R70" s="603" t="s">
        <v>81</v>
      </c>
      <c r="S70" s="626" t="s">
        <v>39</v>
      </c>
    </row>
    <row r="71" spans="12:19" ht="16.5">
      <c r="L71" s="707">
        <v>1</v>
      </c>
      <c r="M71" s="708" t="s">
        <v>382</v>
      </c>
      <c r="N71" s="677">
        <v>6909</v>
      </c>
      <c r="O71" s="709">
        <f>N71/N79*100</f>
        <v>11.203359872869701</v>
      </c>
      <c r="P71" s="677">
        <v>1833</v>
      </c>
      <c r="Q71" s="720">
        <f>P71/P79*100</f>
        <v>12.6965436032417</v>
      </c>
      <c r="R71" s="721">
        <f>P71+N71</f>
        <v>8742</v>
      </c>
      <c r="S71" s="722">
        <f>R71/R79*100</f>
        <v>11.486610779702</v>
      </c>
    </row>
    <row r="72" spans="12:19" ht="16.5">
      <c r="L72" s="710">
        <v>2</v>
      </c>
      <c r="M72" s="711" t="s">
        <v>383</v>
      </c>
      <c r="N72" s="678">
        <v>12631</v>
      </c>
      <c r="O72" s="712">
        <f>N72/N79*100</f>
        <v>20.481927710843401</v>
      </c>
      <c r="P72" s="678">
        <v>2964</v>
      </c>
      <c r="Q72" s="712">
        <f>P72/P79*100</f>
        <v>20.530581145667401</v>
      </c>
      <c r="R72" s="723">
        <f t="shared" ref="R72:R78" si="3">P72+N72</f>
        <v>15595</v>
      </c>
      <c r="S72" s="724">
        <f>R72/R79*100</f>
        <v>20.491157070401801</v>
      </c>
    </row>
    <row r="73" spans="12:19" ht="16.5">
      <c r="L73" s="713">
        <v>3</v>
      </c>
      <c r="M73" s="714" t="s">
        <v>384</v>
      </c>
      <c r="N73" s="679">
        <v>3901</v>
      </c>
      <c r="O73" s="715">
        <f>N73/N79*100</f>
        <v>6.3257065948855997</v>
      </c>
      <c r="P73" s="679">
        <v>1027</v>
      </c>
      <c r="Q73" s="720">
        <f>P73/P79*100</f>
        <v>7.1136662741566798</v>
      </c>
      <c r="R73" s="721">
        <f t="shared" si="3"/>
        <v>4928</v>
      </c>
      <c r="S73" s="722">
        <f>R73/R79*100</f>
        <v>6.4751793551099803</v>
      </c>
    </row>
    <row r="74" spans="12:19" ht="16.5">
      <c r="L74" s="710">
        <v>4</v>
      </c>
      <c r="M74" s="711" t="s">
        <v>385</v>
      </c>
      <c r="N74" s="678">
        <v>13740</v>
      </c>
      <c r="O74" s="712">
        <f>N74/N79*100</f>
        <v>22.2802380450469</v>
      </c>
      <c r="P74" s="678">
        <v>2541</v>
      </c>
      <c r="Q74" s="712">
        <f>P74/P79*100</f>
        <v>17.600609544919301</v>
      </c>
      <c r="R74" s="723">
        <f t="shared" si="3"/>
        <v>16281</v>
      </c>
      <c r="S74" s="724">
        <f>R74/R79*100</f>
        <v>21.392531469266501</v>
      </c>
    </row>
    <row r="75" spans="12:19" ht="16.5">
      <c r="L75" s="713">
        <v>5</v>
      </c>
      <c r="M75" s="714" t="s">
        <v>386</v>
      </c>
      <c r="N75" s="679">
        <v>4747</v>
      </c>
      <c r="O75" s="715">
        <f>N75/N79*100</f>
        <v>7.6975465793186197</v>
      </c>
      <c r="P75" s="679">
        <v>1054</v>
      </c>
      <c r="Q75" s="720">
        <f>P75/P79*100</f>
        <v>7.3006857380342201</v>
      </c>
      <c r="R75" s="721">
        <f t="shared" si="3"/>
        <v>5801</v>
      </c>
      <c r="S75" s="722">
        <f>R75/R79*100</f>
        <v>7.6222636848605898</v>
      </c>
    </row>
    <row r="76" spans="12:19" ht="16.5">
      <c r="L76" s="710">
        <v>6</v>
      </c>
      <c r="M76" s="711" t="s">
        <v>387</v>
      </c>
      <c r="N76" s="678">
        <v>9677</v>
      </c>
      <c r="O76" s="712">
        <f>N76/N79*100</f>
        <v>15.6918386871848</v>
      </c>
      <c r="P76" s="678">
        <v>2423</v>
      </c>
      <c r="Q76" s="712">
        <f>P76/P79*100</f>
        <v>16.783265221306401</v>
      </c>
      <c r="R76" s="723">
        <f t="shared" si="3"/>
        <v>12100</v>
      </c>
      <c r="S76" s="724">
        <f>R76/R79*100</f>
        <v>15.898877880850399</v>
      </c>
    </row>
    <row r="77" spans="12:19" ht="16.5">
      <c r="L77" s="713">
        <v>7</v>
      </c>
      <c r="M77" s="714" t="s">
        <v>388</v>
      </c>
      <c r="N77" s="679">
        <v>6845</v>
      </c>
      <c r="O77" s="715">
        <f>N77/N79*100</f>
        <v>11.0995800158913</v>
      </c>
      <c r="P77" s="679">
        <v>1597</v>
      </c>
      <c r="Q77" s="720">
        <f>P77/P79*100</f>
        <v>11.0618549560158</v>
      </c>
      <c r="R77" s="721">
        <f t="shared" si="3"/>
        <v>8442</v>
      </c>
      <c r="S77" s="722">
        <f>R77/R79*100</f>
        <v>11.092423724804901</v>
      </c>
    </row>
    <row r="78" spans="12:19" ht="16.5">
      <c r="L78" s="710">
        <v>8</v>
      </c>
      <c r="M78" s="711" t="s">
        <v>389</v>
      </c>
      <c r="N78" s="680">
        <v>3219</v>
      </c>
      <c r="O78" s="726">
        <f>N78/N79*100</f>
        <v>5.2198024939596896</v>
      </c>
      <c r="P78" s="680">
        <v>998</v>
      </c>
      <c r="Q78" s="712">
        <f>P78/P79*100</f>
        <v>6.9127935166585903</v>
      </c>
      <c r="R78" s="723">
        <f t="shared" si="3"/>
        <v>4217</v>
      </c>
      <c r="S78" s="724">
        <f>R78/R79*100</f>
        <v>5.5409560350038101</v>
      </c>
    </row>
    <row r="79" spans="12:19">
      <c r="L79" s="716"/>
      <c r="M79" s="717" t="s">
        <v>390</v>
      </c>
      <c r="N79" s="718">
        <f>SUM(N71:N78)</f>
        <v>61669</v>
      </c>
      <c r="O79" s="719">
        <f>N79/N79*100</f>
        <v>100</v>
      </c>
      <c r="P79" s="718">
        <f>SUM(P71:P78)</f>
        <v>14437</v>
      </c>
      <c r="Q79" s="719">
        <f>P79/P79*100</f>
        <v>100</v>
      </c>
      <c r="R79" s="718">
        <f>SUM(R71:R78)</f>
        <v>76106</v>
      </c>
      <c r="S79" s="725">
        <f>R79/R79*100</f>
        <v>100</v>
      </c>
    </row>
    <row r="81" spans="12:19">
      <c r="L81" t="s">
        <v>344</v>
      </c>
    </row>
    <row r="83" spans="12:19">
      <c r="L83" s="1389" t="s">
        <v>0</v>
      </c>
      <c r="M83" s="1391" t="s">
        <v>349</v>
      </c>
      <c r="N83" s="1312" t="s">
        <v>310</v>
      </c>
      <c r="O83" s="1312"/>
      <c r="P83" s="1312" t="s">
        <v>311</v>
      </c>
      <c r="Q83" s="1312"/>
      <c r="R83" s="1312" t="s">
        <v>40</v>
      </c>
      <c r="S83" s="1399"/>
    </row>
    <row r="84" spans="12:19">
      <c r="L84" s="1390"/>
      <c r="M84" s="1392"/>
      <c r="N84" s="603" t="s">
        <v>81</v>
      </c>
      <c r="O84" s="603" t="s">
        <v>39</v>
      </c>
      <c r="P84" s="603" t="s">
        <v>81</v>
      </c>
      <c r="Q84" s="603" t="s">
        <v>39</v>
      </c>
      <c r="R84" s="603" t="s">
        <v>81</v>
      </c>
      <c r="S84" s="626" t="s">
        <v>39</v>
      </c>
    </row>
    <row r="85" spans="12:19" ht="16.5">
      <c r="L85" s="707">
        <v>1</v>
      </c>
      <c r="M85" s="708" t="s">
        <v>391</v>
      </c>
      <c r="N85" s="727">
        <v>10475</v>
      </c>
      <c r="O85" s="709">
        <f>N85/N99*100</f>
        <v>11.0176176702603</v>
      </c>
      <c r="P85" s="727">
        <v>3252</v>
      </c>
      <c r="Q85" s="720">
        <f>P85/P99*100</f>
        <v>10.570109861535499</v>
      </c>
      <c r="R85" s="721">
        <f>P85+N85</f>
        <v>13727</v>
      </c>
      <c r="S85" s="722">
        <f>R85/R99*100</f>
        <v>10.9082095660397</v>
      </c>
    </row>
    <row r="86" spans="12:19" ht="16.5">
      <c r="L86" s="710">
        <v>2</v>
      </c>
      <c r="M86" s="711" t="s">
        <v>392</v>
      </c>
      <c r="N86" s="728">
        <v>7723</v>
      </c>
      <c r="O86" s="712">
        <f>N86/N99*100</f>
        <v>8.1230607415198506</v>
      </c>
      <c r="P86" s="728">
        <v>3027</v>
      </c>
      <c r="Q86" s="712">
        <f>P86/P99*100</f>
        <v>9.8387830722225793</v>
      </c>
      <c r="R86" s="723">
        <f t="shared" ref="R86:R98" si="4">P86+N86</f>
        <v>10750</v>
      </c>
      <c r="S86" s="724">
        <f>R86/R99*100</f>
        <v>8.5425258858400692</v>
      </c>
    </row>
    <row r="87" spans="12:19" ht="16.5">
      <c r="L87" s="713">
        <v>3</v>
      </c>
      <c r="M87" s="714" t="s">
        <v>393</v>
      </c>
      <c r="N87" s="729">
        <v>9674</v>
      </c>
      <c r="O87" s="715">
        <f>N87/N99*100</f>
        <v>10.1751249013936</v>
      </c>
      <c r="P87" s="729">
        <v>3345</v>
      </c>
      <c r="Q87" s="720">
        <f>P87/P99*100</f>
        <v>10.8723916011181</v>
      </c>
      <c r="R87" s="721">
        <f t="shared" si="4"/>
        <v>13019</v>
      </c>
      <c r="S87" s="722">
        <f>R87/R99*100</f>
        <v>10.345594837930401</v>
      </c>
    </row>
    <row r="88" spans="12:19" ht="16.5">
      <c r="L88" s="710">
        <v>4</v>
      </c>
      <c r="M88" s="711" t="s">
        <v>394</v>
      </c>
      <c r="N88" s="728">
        <v>10140</v>
      </c>
      <c r="O88" s="712">
        <f>N88/N99*100</f>
        <v>10.665264265053899</v>
      </c>
      <c r="P88" s="728">
        <v>2790</v>
      </c>
      <c r="Q88" s="712">
        <f>P88/P99*100</f>
        <v>9.0684521874796893</v>
      </c>
      <c r="R88" s="723">
        <f t="shared" si="4"/>
        <v>12930</v>
      </c>
      <c r="S88" s="724">
        <f>R88/R99*100</f>
        <v>10.274870670131399</v>
      </c>
    </row>
    <row r="89" spans="12:19" ht="16.5">
      <c r="L89" s="713">
        <v>5</v>
      </c>
      <c r="M89" s="714" t="s">
        <v>395</v>
      </c>
      <c r="N89" s="729">
        <v>6600</v>
      </c>
      <c r="O89" s="715">
        <f>N89/N99*100</f>
        <v>6.9418879831711804</v>
      </c>
      <c r="P89" s="729">
        <v>1850</v>
      </c>
      <c r="Q89" s="720">
        <f>P89/P99*100</f>
        <v>6.0131313787947702</v>
      </c>
      <c r="R89" s="721">
        <f t="shared" si="4"/>
        <v>8450</v>
      </c>
      <c r="S89" s="722">
        <f>R89/R99*100</f>
        <v>6.7148226730556804</v>
      </c>
    </row>
    <row r="90" spans="12:19" ht="16.5">
      <c r="L90" s="710">
        <v>6</v>
      </c>
      <c r="M90" s="711" t="s">
        <v>396</v>
      </c>
      <c r="N90" s="728">
        <v>5113</v>
      </c>
      <c r="O90" s="712">
        <f>N90/N99*100</f>
        <v>5.3778595845385198</v>
      </c>
      <c r="P90" s="728">
        <v>1448</v>
      </c>
      <c r="Q90" s="712">
        <f>P90/P99*100</f>
        <v>4.7064941818891004</v>
      </c>
      <c r="R90" s="723">
        <f t="shared" si="4"/>
        <v>6561</v>
      </c>
      <c r="S90" s="724">
        <f>R90/R99*100</f>
        <v>5.2137220778601598</v>
      </c>
    </row>
    <row r="91" spans="12:19" ht="16.5">
      <c r="L91" s="713">
        <v>7</v>
      </c>
      <c r="M91" s="714" t="s">
        <v>397</v>
      </c>
      <c r="N91" s="729">
        <v>4859</v>
      </c>
      <c r="O91" s="715">
        <f>N91/N99*100</f>
        <v>5.1107020773073897</v>
      </c>
      <c r="P91" s="729">
        <v>1606</v>
      </c>
      <c r="Q91" s="720">
        <f>P91/P99*100</f>
        <v>5.2200481050510303</v>
      </c>
      <c r="R91" s="721">
        <f t="shared" si="4"/>
        <v>6465</v>
      </c>
      <c r="S91" s="722">
        <f>R91/R99*100</f>
        <v>5.1374353350656801</v>
      </c>
    </row>
    <row r="92" spans="12:19" ht="16.5">
      <c r="L92" s="710">
        <v>8</v>
      </c>
      <c r="M92" s="711" t="s">
        <v>398</v>
      </c>
      <c r="N92" s="728">
        <v>8739</v>
      </c>
      <c r="O92" s="712">
        <f>N92/N99*100</f>
        <v>9.1916907704443904</v>
      </c>
      <c r="P92" s="728">
        <v>2692</v>
      </c>
      <c r="Q92" s="736">
        <f>P92/P99*100</f>
        <v>8.7499187414678605</v>
      </c>
      <c r="R92" s="723">
        <f t="shared" si="4"/>
        <v>11431</v>
      </c>
      <c r="S92" s="737">
        <f>R92/R99*100</f>
        <v>9.0836849675383995</v>
      </c>
    </row>
    <row r="93" spans="12:19" ht="16.5">
      <c r="L93" s="713">
        <v>9</v>
      </c>
      <c r="M93" s="714" t="s">
        <v>399</v>
      </c>
      <c r="N93" s="729">
        <v>5346</v>
      </c>
      <c r="O93" s="715">
        <f>N93/N99*100</f>
        <v>5.6229292663686596</v>
      </c>
      <c r="P93" s="729">
        <v>1944</v>
      </c>
      <c r="Q93" s="720">
        <f>P93/P99*100</f>
        <v>6.3186634596632603</v>
      </c>
      <c r="R93" s="721">
        <f t="shared" si="4"/>
        <v>7290</v>
      </c>
      <c r="S93" s="722">
        <f>R93/R99*100</f>
        <v>5.79302453095573</v>
      </c>
    </row>
    <row r="94" spans="12:19" ht="16.5">
      <c r="L94" s="710">
        <v>10</v>
      </c>
      <c r="M94" s="711" t="s">
        <v>400</v>
      </c>
      <c r="N94" s="728">
        <v>6289</v>
      </c>
      <c r="O94" s="712">
        <f>N94/N99*100</f>
        <v>6.6147778069944803</v>
      </c>
      <c r="P94" s="728">
        <v>2098</v>
      </c>
      <c r="Q94" s="736">
        <f>P94/P99*100</f>
        <v>6.8192160176818604</v>
      </c>
      <c r="R94" s="723">
        <f t="shared" si="4"/>
        <v>8387</v>
      </c>
      <c r="S94" s="737">
        <f>R94/R99*100</f>
        <v>6.6647594980968003</v>
      </c>
    </row>
    <row r="95" spans="12:19" ht="16.5">
      <c r="L95" s="713">
        <v>11</v>
      </c>
      <c r="M95" s="714" t="s">
        <v>401</v>
      </c>
      <c r="N95" s="729">
        <v>3853</v>
      </c>
      <c r="O95" s="715">
        <f>N95/N99*100</f>
        <v>4.0525900604785701</v>
      </c>
      <c r="P95" s="729">
        <v>1325</v>
      </c>
      <c r="Q95" s="720">
        <f>P95/P99*100</f>
        <v>4.3067022037313896</v>
      </c>
      <c r="R95" s="721">
        <f t="shared" si="4"/>
        <v>5178</v>
      </c>
      <c r="S95" s="722">
        <f>R95/R99*100</f>
        <v>4.1147161894771997</v>
      </c>
    </row>
    <row r="96" spans="12:19" ht="16.5">
      <c r="L96" s="710">
        <v>12</v>
      </c>
      <c r="M96" s="711" t="s">
        <v>402</v>
      </c>
      <c r="N96" s="728">
        <v>3713</v>
      </c>
      <c r="O96" s="712">
        <f>N96/N99*100</f>
        <v>3.9053378911385699</v>
      </c>
      <c r="P96" s="728">
        <v>1083</v>
      </c>
      <c r="Q96" s="736">
        <f>P96/P99*100</f>
        <v>3.5201196125593199</v>
      </c>
      <c r="R96" s="723">
        <f t="shared" si="4"/>
        <v>4796</v>
      </c>
      <c r="S96" s="737">
        <f>R96/R99*100</f>
        <v>3.8111585254408298</v>
      </c>
    </row>
    <row r="97" spans="12:19" ht="16.5">
      <c r="L97" s="713">
        <v>13</v>
      </c>
      <c r="M97" s="714" t="s">
        <v>403</v>
      </c>
      <c r="N97" s="729">
        <v>9732</v>
      </c>
      <c r="O97" s="715">
        <f>N97/N99*100</f>
        <v>10.236129371548801</v>
      </c>
      <c r="P97" s="729">
        <v>3146</v>
      </c>
      <c r="Q97" s="720">
        <f>P97/P99*100</f>
        <v>10.225573685236901</v>
      </c>
      <c r="R97" s="721">
        <f t="shared" si="4"/>
        <v>12878</v>
      </c>
      <c r="S97" s="722">
        <f>R97/R99*100</f>
        <v>10.233548684451</v>
      </c>
    </row>
    <row r="98" spans="12:19" ht="16.5">
      <c r="L98" s="710">
        <v>14</v>
      </c>
      <c r="M98" s="711" t="s">
        <v>404</v>
      </c>
      <c r="N98" s="730">
        <v>2819</v>
      </c>
      <c r="O98" s="731">
        <f>N98/N99*100</f>
        <v>2.9650276097817501</v>
      </c>
      <c r="P98" s="730">
        <v>1160</v>
      </c>
      <c r="Q98" s="736">
        <f>P98/P99*100</f>
        <v>3.7703958915686102</v>
      </c>
      <c r="R98" s="723">
        <f t="shared" si="4"/>
        <v>3979</v>
      </c>
      <c r="S98" s="737">
        <f>R98/R99*100</f>
        <v>3.1619265581169902</v>
      </c>
    </row>
    <row r="99" spans="12:19">
      <c r="L99" s="716"/>
      <c r="M99" s="717" t="s">
        <v>405</v>
      </c>
      <c r="N99" s="732">
        <f>SUM(N85:N98)</f>
        <v>95075</v>
      </c>
      <c r="O99" s="733">
        <f>N99/N99*100</f>
        <v>100</v>
      </c>
      <c r="P99" s="732">
        <f>SUM(P85:P98)</f>
        <v>30766</v>
      </c>
      <c r="Q99" s="719">
        <f>P99/P99*100</f>
        <v>100</v>
      </c>
      <c r="R99" s="718">
        <f>SUM(R85:R98)</f>
        <v>125841</v>
      </c>
      <c r="S99" s="725">
        <f>R99/R99*100</f>
        <v>100</v>
      </c>
    </row>
    <row r="101" spans="12:19">
      <c r="L101" t="s">
        <v>334</v>
      </c>
    </row>
    <row r="102" spans="12:19">
      <c r="L102" s="1389" t="s">
        <v>0</v>
      </c>
      <c r="M102" s="1391" t="s">
        <v>349</v>
      </c>
      <c r="N102" s="1312" t="s">
        <v>310</v>
      </c>
      <c r="O102" s="1312"/>
      <c r="P102" s="1312" t="s">
        <v>311</v>
      </c>
      <c r="Q102" s="1312"/>
      <c r="R102" s="1312" t="s">
        <v>40</v>
      </c>
      <c r="S102" s="1399"/>
    </row>
    <row r="103" spans="12:19">
      <c r="L103" s="1390"/>
      <c r="M103" s="1392"/>
      <c r="N103" s="603" t="s">
        <v>81</v>
      </c>
      <c r="O103" s="603" t="s">
        <v>39</v>
      </c>
      <c r="P103" s="603" t="s">
        <v>81</v>
      </c>
      <c r="Q103" s="603" t="s">
        <v>39</v>
      </c>
      <c r="R103" s="603" t="s">
        <v>81</v>
      </c>
      <c r="S103" s="626" t="s">
        <v>39</v>
      </c>
    </row>
    <row r="104" spans="12:19" ht="16.5">
      <c r="L104" s="707">
        <v>1</v>
      </c>
      <c r="M104" s="708" t="s">
        <v>406</v>
      </c>
      <c r="N104" s="727">
        <v>11568</v>
      </c>
      <c r="O104" s="709">
        <f>N104/N121*100</f>
        <v>11.187079928436701</v>
      </c>
      <c r="P104" s="727">
        <v>3427</v>
      </c>
      <c r="Q104" s="720">
        <f>P104/P121*100</f>
        <v>8.9302931596091195</v>
      </c>
      <c r="R104" s="721">
        <f>P104+N104</f>
        <v>14995</v>
      </c>
      <c r="S104" s="722">
        <f>R104/R121*100</f>
        <v>10.576244886443799</v>
      </c>
    </row>
    <row r="105" spans="12:19" ht="16.5">
      <c r="L105" s="710">
        <v>2</v>
      </c>
      <c r="M105" s="711" t="s">
        <v>407</v>
      </c>
      <c r="N105" s="728">
        <v>13100</v>
      </c>
      <c r="O105" s="712">
        <f>N105/N121*100</f>
        <v>12.6686330448238</v>
      </c>
      <c r="P105" s="728">
        <v>3717</v>
      </c>
      <c r="Q105" s="712">
        <f>P105/P121*100</f>
        <v>9.6859934853420206</v>
      </c>
      <c r="R105" s="723">
        <f t="shared" ref="R105:R120" si="5">P105+N105</f>
        <v>16817</v>
      </c>
      <c r="S105" s="724">
        <f>R105/R121*100</f>
        <v>11.861334461842301</v>
      </c>
    </row>
    <row r="106" spans="12:19" ht="16.5">
      <c r="L106" s="713">
        <v>3</v>
      </c>
      <c r="M106" s="714" t="s">
        <v>408</v>
      </c>
      <c r="N106" s="729">
        <v>6923</v>
      </c>
      <c r="O106" s="715">
        <f>N106/N121*100</f>
        <v>6.6950340892606697</v>
      </c>
      <c r="P106" s="729">
        <v>2825</v>
      </c>
      <c r="Q106" s="720">
        <f>P106/P121*100</f>
        <v>7.3615635179153101</v>
      </c>
      <c r="R106" s="721">
        <f t="shared" si="5"/>
        <v>9748</v>
      </c>
      <c r="S106" s="722">
        <f>R106/R121*100</f>
        <v>6.8754408238115401</v>
      </c>
    </row>
    <row r="107" spans="12:19" ht="16.5">
      <c r="L107" s="710">
        <v>4</v>
      </c>
      <c r="M107" s="711" t="s">
        <v>409</v>
      </c>
      <c r="N107" s="728">
        <v>4556</v>
      </c>
      <c r="O107" s="712">
        <f>N107/N121*100</f>
        <v>4.4059765001692401</v>
      </c>
      <c r="P107" s="728">
        <v>1730</v>
      </c>
      <c r="Q107" s="712">
        <f>P107/P121*100</f>
        <v>4.5081433224755703</v>
      </c>
      <c r="R107" s="723">
        <f t="shared" si="5"/>
        <v>6286</v>
      </c>
      <c r="S107" s="724">
        <f>R107/R121*100</f>
        <v>4.4336295669346901</v>
      </c>
    </row>
    <row r="108" spans="12:19" ht="16.5">
      <c r="L108" s="713">
        <v>5</v>
      </c>
      <c r="M108" s="714" t="s">
        <v>410</v>
      </c>
      <c r="N108" s="729">
        <v>8263</v>
      </c>
      <c r="O108" s="715">
        <f>N108/N121*100</f>
        <v>7.9909095304869204</v>
      </c>
      <c r="P108" s="729">
        <v>3672</v>
      </c>
      <c r="Q108" s="720">
        <f>P108/P121*100</f>
        <v>9.5687296416938104</v>
      </c>
      <c r="R108" s="721">
        <f t="shared" si="5"/>
        <v>11935</v>
      </c>
      <c r="S108" s="722">
        <f>R108/R121*100</f>
        <v>8.4179715051488202</v>
      </c>
    </row>
    <row r="109" spans="12:19" ht="16.5">
      <c r="L109" s="710">
        <v>6</v>
      </c>
      <c r="M109" s="711" t="s">
        <v>411</v>
      </c>
      <c r="N109" s="728">
        <v>5752</v>
      </c>
      <c r="O109" s="712">
        <f>N109/N121*100</f>
        <v>5.5625936850248996</v>
      </c>
      <c r="P109" s="728">
        <v>2367</v>
      </c>
      <c r="Q109" s="712">
        <f>P109/P121*100</f>
        <v>6.1680781758957703</v>
      </c>
      <c r="R109" s="723">
        <f t="shared" si="5"/>
        <v>8119</v>
      </c>
      <c r="S109" s="724">
        <f>R109/R121*100</f>
        <v>5.7264776414162801</v>
      </c>
    </row>
    <row r="110" spans="12:19" ht="16.5">
      <c r="L110" s="713">
        <v>7</v>
      </c>
      <c r="M110" s="714" t="s">
        <v>412</v>
      </c>
      <c r="N110" s="729">
        <v>7639</v>
      </c>
      <c r="O110" s="715">
        <f>N110/N121*100</f>
        <v>7.3874570862143996</v>
      </c>
      <c r="P110" s="729">
        <v>3156</v>
      </c>
      <c r="Q110" s="720">
        <f>P110/P121*100</f>
        <v>8.2241042345276902</v>
      </c>
      <c r="R110" s="721">
        <f t="shared" si="5"/>
        <v>10795</v>
      </c>
      <c r="S110" s="722">
        <f>R110/R121*100</f>
        <v>7.6139088729016802</v>
      </c>
    </row>
    <row r="111" spans="12:19" ht="16.5">
      <c r="L111" s="710">
        <v>8</v>
      </c>
      <c r="M111" s="711" t="s">
        <v>413</v>
      </c>
      <c r="N111" s="728">
        <v>6850</v>
      </c>
      <c r="O111" s="712">
        <f>N111/N121*100</f>
        <v>6.62443788985059</v>
      </c>
      <c r="P111" s="728">
        <v>2727</v>
      </c>
      <c r="Q111" s="736">
        <f>P111/P121*100</f>
        <v>7.1061889250814296</v>
      </c>
      <c r="R111" s="723">
        <f t="shared" si="5"/>
        <v>9577</v>
      </c>
      <c r="S111" s="737">
        <f>R111/R121*100</f>
        <v>6.7548314289744704</v>
      </c>
    </row>
    <row r="112" spans="12:19" ht="16.5">
      <c r="L112" s="713">
        <v>9</v>
      </c>
      <c r="M112" s="714" t="s">
        <v>414</v>
      </c>
      <c r="N112" s="729">
        <v>4944</v>
      </c>
      <c r="O112" s="715">
        <f>N112/N121*100</f>
        <v>4.7812001353899696</v>
      </c>
      <c r="P112" s="729">
        <v>1961</v>
      </c>
      <c r="Q112" s="720">
        <f>P112/P121*100</f>
        <v>5.1100977198697102</v>
      </c>
      <c r="R112" s="721">
        <f t="shared" si="5"/>
        <v>6905</v>
      </c>
      <c r="S112" s="722">
        <f>R112/R121*100</f>
        <v>4.87022146988292</v>
      </c>
    </row>
    <row r="113" spans="12:19" ht="16.5">
      <c r="L113" s="710">
        <v>10</v>
      </c>
      <c r="M113" s="711" t="s">
        <v>415</v>
      </c>
      <c r="N113" s="728">
        <v>4799</v>
      </c>
      <c r="O113" s="712">
        <f>N113/N121*100</f>
        <v>4.6409748077945903</v>
      </c>
      <c r="P113" s="728">
        <v>1871</v>
      </c>
      <c r="Q113" s="736">
        <f>P113/P121*100</f>
        <v>4.8755700325732896</v>
      </c>
      <c r="R113" s="723">
        <f t="shared" si="5"/>
        <v>6670</v>
      </c>
      <c r="S113" s="737">
        <f>R113/R121*100</f>
        <v>4.7044717167442496</v>
      </c>
    </row>
    <row r="114" spans="12:19" ht="16.5">
      <c r="L114" s="713">
        <v>11</v>
      </c>
      <c r="M114" s="714" t="s">
        <v>416</v>
      </c>
      <c r="N114" s="729">
        <v>4603</v>
      </c>
      <c r="O114" s="715">
        <f>N114/N121*100</f>
        <v>4.4514288477346398</v>
      </c>
      <c r="P114" s="729">
        <v>1704</v>
      </c>
      <c r="Q114" s="720">
        <f>P114/P121*100</f>
        <v>4.44039087947883</v>
      </c>
      <c r="R114" s="721">
        <f t="shared" si="5"/>
        <v>6307</v>
      </c>
      <c r="S114" s="722">
        <f>R114/R121*100</f>
        <v>4.4484412470023997</v>
      </c>
    </row>
    <row r="115" spans="12:19" ht="16.5">
      <c r="L115" s="710">
        <v>12</v>
      </c>
      <c r="M115" s="711" t="s">
        <v>417</v>
      </c>
      <c r="N115" s="728">
        <v>2135</v>
      </c>
      <c r="O115" s="712">
        <f>N115/N121*100</f>
        <v>2.0646970649388301</v>
      </c>
      <c r="P115" s="728">
        <v>1045</v>
      </c>
      <c r="Q115" s="736">
        <f>P115/P121*100</f>
        <v>2.7231270358306201</v>
      </c>
      <c r="R115" s="723">
        <f t="shared" si="5"/>
        <v>3180</v>
      </c>
      <c r="S115" s="737">
        <f>R115/R121*100</f>
        <v>2.2429115531104502</v>
      </c>
    </row>
    <row r="116" spans="12:19" ht="16.5">
      <c r="L116" s="713">
        <v>13</v>
      </c>
      <c r="M116" s="714" t="s">
        <v>418</v>
      </c>
      <c r="N116" s="729">
        <v>2599</v>
      </c>
      <c r="O116" s="715">
        <f>N116/N121*100</f>
        <v>2.5134181132440401</v>
      </c>
      <c r="P116" s="729">
        <v>1001</v>
      </c>
      <c r="Q116" s="720">
        <f>P116/P121*100</f>
        <v>2.6084690553745902</v>
      </c>
      <c r="R116" s="721">
        <f t="shared" si="5"/>
        <v>3600</v>
      </c>
      <c r="S116" s="722">
        <f>R116/R121*100</f>
        <v>2.5391451544646602</v>
      </c>
    </row>
    <row r="117" spans="12:19" ht="16.5">
      <c r="L117" s="710">
        <v>14</v>
      </c>
      <c r="M117" s="711" t="s">
        <v>419</v>
      </c>
      <c r="N117" s="728">
        <v>3560</v>
      </c>
      <c r="O117" s="712">
        <f>N117/N121*100</f>
        <v>3.4427735602727099</v>
      </c>
      <c r="P117" s="728">
        <v>1557</v>
      </c>
      <c r="Q117" s="736">
        <f>P117/P121*100</f>
        <v>4.0573289902280099</v>
      </c>
      <c r="R117" s="723">
        <f t="shared" si="5"/>
        <v>5117</v>
      </c>
      <c r="S117" s="737">
        <f>R117/R121*100</f>
        <v>3.6091127098321301</v>
      </c>
    </row>
    <row r="118" spans="12:19" ht="16.5">
      <c r="L118" s="713">
        <v>15</v>
      </c>
      <c r="M118" s="714" t="s">
        <v>420</v>
      </c>
      <c r="N118" s="729">
        <v>6910</v>
      </c>
      <c r="O118" s="715">
        <f>N118/N121*100</f>
        <v>6.6824621633383297</v>
      </c>
      <c r="P118" s="729">
        <v>2386</v>
      </c>
      <c r="Q118" s="720">
        <f>P118/P121*100</f>
        <v>6.2175895765472298</v>
      </c>
      <c r="R118" s="721">
        <f t="shared" si="5"/>
        <v>9296</v>
      </c>
      <c r="S118" s="722">
        <f>R118/R121*100</f>
        <v>6.5566370433065302</v>
      </c>
    </row>
    <row r="119" spans="12:19" ht="16.5">
      <c r="L119" s="710">
        <v>16</v>
      </c>
      <c r="M119" s="711" t="s">
        <v>421</v>
      </c>
      <c r="N119" s="728">
        <v>4264</v>
      </c>
      <c r="O119" s="712">
        <f>N119/N121*100</f>
        <v>4.1235917025288904</v>
      </c>
      <c r="P119" s="728">
        <v>1606</v>
      </c>
      <c r="Q119" s="736">
        <f>P119/P121*100</f>
        <v>4.1850162866449496</v>
      </c>
      <c r="R119" s="723">
        <f t="shared" si="5"/>
        <v>5870</v>
      </c>
      <c r="S119" s="737">
        <f>R119/R121*100</f>
        <v>4.1402172379743298</v>
      </c>
    </row>
    <row r="120" spans="12:19" ht="16.5">
      <c r="L120" s="713">
        <v>17</v>
      </c>
      <c r="M120" s="714" t="s">
        <v>422</v>
      </c>
      <c r="N120" s="734">
        <v>4940</v>
      </c>
      <c r="O120" s="735">
        <f>N120/N121*100</f>
        <v>4.77733185049079</v>
      </c>
      <c r="P120" s="734">
        <v>1623</v>
      </c>
      <c r="Q120" s="720">
        <f>P120/P121*100</f>
        <v>4.2293159609120501</v>
      </c>
      <c r="R120" s="721">
        <f t="shared" si="5"/>
        <v>6563</v>
      </c>
      <c r="S120" s="722">
        <f>R120/R121*100</f>
        <v>4.62900268020877</v>
      </c>
    </row>
    <row r="121" spans="12:19">
      <c r="L121" s="716"/>
      <c r="M121" s="717" t="s">
        <v>423</v>
      </c>
      <c r="N121" s="732">
        <f>SUM(N104:N120)</f>
        <v>103405</v>
      </c>
      <c r="O121" s="733">
        <f>N121/N121*100</f>
        <v>100</v>
      </c>
      <c r="P121" s="732">
        <f>SUM(P104:P120)</f>
        <v>38375</v>
      </c>
      <c r="Q121" s="719">
        <f>P121/P121*100</f>
        <v>100</v>
      </c>
      <c r="R121" s="718">
        <f>SUM(R104:R120)</f>
        <v>141780</v>
      </c>
      <c r="S121" s="725">
        <f>R121/R121*100</f>
        <v>100</v>
      </c>
    </row>
    <row r="123" spans="12:19">
      <c r="L123" t="s">
        <v>424</v>
      </c>
    </row>
    <row r="124" spans="12:19">
      <c r="L124" s="1389" t="s">
        <v>0</v>
      </c>
      <c r="M124" s="1391" t="s">
        <v>349</v>
      </c>
      <c r="N124" s="1312" t="s">
        <v>310</v>
      </c>
      <c r="O124" s="1312"/>
      <c r="P124" s="1312" t="s">
        <v>311</v>
      </c>
      <c r="Q124" s="1312"/>
      <c r="R124" s="1312" t="s">
        <v>40</v>
      </c>
      <c r="S124" s="1399"/>
    </row>
    <row r="125" spans="12:19">
      <c r="L125" s="1390"/>
      <c r="M125" s="1392"/>
      <c r="N125" s="603" t="s">
        <v>81</v>
      </c>
      <c r="O125" s="603" t="s">
        <v>39</v>
      </c>
      <c r="P125" s="603" t="s">
        <v>81</v>
      </c>
      <c r="Q125" s="603" t="s">
        <v>39</v>
      </c>
      <c r="R125" s="603" t="s">
        <v>81</v>
      </c>
      <c r="S125" s="626" t="s">
        <v>39</v>
      </c>
    </row>
    <row r="126" spans="12:19" ht="16.5">
      <c r="L126" s="707">
        <v>1</v>
      </c>
      <c r="M126" s="708" t="s">
        <v>425</v>
      </c>
      <c r="N126" s="727">
        <v>7544</v>
      </c>
      <c r="O126" s="709">
        <f>N126/N142*100</f>
        <v>6.09419177639551</v>
      </c>
      <c r="P126" s="727">
        <v>2307</v>
      </c>
      <c r="Q126" s="720">
        <f>P126/P142*100</f>
        <v>5.6588500784929403</v>
      </c>
      <c r="R126" s="721">
        <f>P126+N126</f>
        <v>9851</v>
      </c>
      <c r="S126" s="722">
        <f>R126/R142*100</f>
        <v>5.9863391630914302</v>
      </c>
    </row>
    <row r="127" spans="12:19" ht="16.5">
      <c r="L127" s="710">
        <v>2</v>
      </c>
      <c r="M127" s="711" t="s">
        <v>426</v>
      </c>
      <c r="N127" s="728">
        <v>19778</v>
      </c>
      <c r="O127" s="712">
        <f>N127/N142*100</f>
        <v>15.977057920672101</v>
      </c>
      <c r="P127" s="728">
        <v>6207</v>
      </c>
      <c r="Q127" s="712">
        <f>P127/P142*100</f>
        <v>15.225176609105199</v>
      </c>
      <c r="R127" s="723">
        <f t="shared" ref="R127:R141" si="6">P127+N127</f>
        <v>25985</v>
      </c>
      <c r="S127" s="724">
        <f>R127/R142*100</f>
        <v>15.790785011971501</v>
      </c>
    </row>
    <row r="128" spans="12:19" ht="16.5">
      <c r="L128" s="713">
        <v>3</v>
      </c>
      <c r="M128" s="714" t="s">
        <v>427</v>
      </c>
      <c r="N128" s="729">
        <v>9003</v>
      </c>
      <c r="O128" s="715">
        <f>N128/N142*100</f>
        <v>7.27280071088133</v>
      </c>
      <c r="P128" s="729">
        <v>3189</v>
      </c>
      <c r="Q128" s="720">
        <f>P128/P142*100</f>
        <v>7.8223116169544697</v>
      </c>
      <c r="R128" s="721">
        <f t="shared" si="6"/>
        <v>12192</v>
      </c>
      <c r="S128" s="722">
        <f>R128/R142*100</f>
        <v>7.4089378820841301</v>
      </c>
    </row>
    <row r="129" spans="12:19" ht="16.5">
      <c r="L129" s="710">
        <v>4</v>
      </c>
      <c r="M129" s="711" t="s">
        <v>428</v>
      </c>
      <c r="N129" s="728">
        <v>4742</v>
      </c>
      <c r="O129" s="712">
        <f>N129/N142*100</f>
        <v>3.8306809920025802</v>
      </c>
      <c r="P129" s="728">
        <v>1720</v>
      </c>
      <c r="Q129" s="712">
        <f>P129/P142*100</f>
        <v>4.2189952904238597</v>
      </c>
      <c r="R129" s="723">
        <f t="shared" si="6"/>
        <v>6462</v>
      </c>
      <c r="S129" s="724">
        <f>R129/R142*100</f>
        <v>3.92688292273849</v>
      </c>
    </row>
    <row r="130" spans="12:19" ht="16.5">
      <c r="L130" s="713">
        <v>5</v>
      </c>
      <c r="M130" s="714" t="s">
        <v>429</v>
      </c>
      <c r="N130" s="729">
        <v>6177</v>
      </c>
      <c r="O130" s="715">
        <f>N130/N142*100</f>
        <v>4.9899022538169504</v>
      </c>
      <c r="P130" s="729">
        <v>2526</v>
      </c>
      <c r="Q130" s="720">
        <f>P130/P142*100</f>
        <v>6.1960361067503902</v>
      </c>
      <c r="R130" s="721">
        <f t="shared" si="6"/>
        <v>8703</v>
      </c>
      <c r="S130" s="722">
        <f>R130/R142*100</f>
        <v>5.28871279427314</v>
      </c>
    </row>
    <row r="131" spans="12:19" ht="16.5">
      <c r="L131" s="710">
        <v>6</v>
      </c>
      <c r="M131" s="711" t="s">
        <v>430</v>
      </c>
      <c r="N131" s="728">
        <v>8908</v>
      </c>
      <c r="O131" s="712">
        <f>N131/N142*100</f>
        <v>7.1960578398901403</v>
      </c>
      <c r="P131" s="728">
        <v>2767</v>
      </c>
      <c r="Q131" s="712">
        <f>P131/P142*100</f>
        <v>6.7871860282574596</v>
      </c>
      <c r="R131" s="723">
        <f t="shared" si="6"/>
        <v>11675</v>
      </c>
      <c r="S131" s="724">
        <f>R131/R142*100</f>
        <v>7.0947629407260697</v>
      </c>
    </row>
    <row r="132" spans="12:19" ht="16.5">
      <c r="L132" s="713">
        <v>7</v>
      </c>
      <c r="M132" s="714" t="s">
        <v>431</v>
      </c>
      <c r="N132" s="729">
        <v>10674</v>
      </c>
      <c r="O132" s="715">
        <f>N132/N142*100</f>
        <v>8.6226674206317107</v>
      </c>
      <c r="P132" s="729">
        <v>3323</v>
      </c>
      <c r="Q132" s="720">
        <f>P132/P142*100</f>
        <v>8.1510007849293604</v>
      </c>
      <c r="R132" s="721">
        <f t="shared" si="6"/>
        <v>13997</v>
      </c>
      <c r="S132" s="722">
        <f>R132/R142*100</f>
        <v>8.5058155787017302</v>
      </c>
    </row>
    <row r="133" spans="12:19" ht="16.5">
      <c r="L133" s="710">
        <v>8</v>
      </c>
      <c r="M133" s="711" t="s">
        <v>432</v>
      </c>
      <c r="N133" s="728">
        <v>9023</v>
      </c>
      <c r="O133" s="712">
        <f>N133/N142*100</f>
        <v>7.2889571047742097</v>
      </c>
      <c r="P133" s="728">
        <v>3209</v>
      </c>
      <c r="Q133" s="736">
        <f>P133/P142*100</f>
        <v>7.8713697017268496</v>
      </c>
      <c r="R133" s="723">
        <f t="shared" si="6"/>
        <v>12232</v>
      </c>
      <c r="S133" s="737">
        <f>R133/R142*100</f>
        <v>7.4332454210673404</v>
      </c>
    </row>
    <row r="134" spans="12:19" ht="16.5">
      <c r="L134" s="713">
        <v>9</v>
      </c>
      <c r="M134" s="714" t="s">
        <v>433</v>
      </c>
      <c r="N134" s="729">
        <v>9081</v>
      </c>
      <c r="O134" s="715">
        <f>N134/N142*100</f>
        <v>7.33581064706358</v>
      </c>
      <c r="P134" s="729">
        <v>3126</v>
      </c>
      <c r="Q134" s="720">
        <f>P134/P142*100</f>
        <v>7.6677786499215097</v>
      </c>
      <c r="R134" s="721">
        <f t="shared" si="6"/>
        <v>12207</v>
      </c>
      <c r="S134" s="722">
        <f>R134/R142*100</f>
        <v>7.4180532092028297</v>
      </c>
    </row>
    <row r="135" spans="12:19" ht="16.5">
      <c r="L135" s="710">
        <v>10</v>
      </c>
      <c r="M135" s="711" t="s">
        <v>434</v>
      </c>
      <c r="N135" s="728">
        <v>3657</v>
      </c>
      <c r="O135" s="712">
        <f>N135/N142*100</f>
        <v>2.9541966233136798</v>
      </c>
      <c r="P135" s="728">
        <v>1168</v>
      </c>
      <c r="Q135" s="736">
        <f>P135/P142*100</f>
        <v>2.8649921507064402</v>
      </c>
      <c r="R135" s="723">
        <f t="shared" si="6"/>
        <v>4825</v>
      </c>
      <c r="S135" s="737">
        <f>R135/R142*100</f>
        <v>2.9320968898503899</v>
      </c>
    </row>
    <row r="136" spans="12:19" ht="16.5">
      <c r="L136" s="713">
        <v>11</v>
      </c>
      <c r="M136" s="714" t="s">
        <v>435</v>
      </c>
      <c r="N136" s="729">
        <v>8056</v>
      </c>
      <c r="O136" s="715">
        <f>N136/N142*100</f>
        <v>6.5077954600533197</v>
      </c>
      <c r="P136" s="729">
        <v>2547</v>
      </c>
      <c r="Q136" s="720">
        <f>P136/P142*100</f>
        <v>6.2475470957613801</v>
      </c>
      <c r="R136" s="721">
        <f t="shared" si="6"/>
        <v>10603</v>
      </c>
      <c r="S136" s="722">
        <f>R136/R142*100</f>
        <v>6.4433208959758899</v>
      </c>
    </row>
    <row r="137" spans="12:19" ht="16.5">
      <c r="L137" s="710">
        <v>12</v>
      </c>
      <c r="M137" s="711" t="s">
        <v>436</v>
      </c>
      <c r="N137" s="728">
        <v>6223</v>
      </c>
      <c r="O137" s="712">
        <f>N137/N142*100</f>
        <v>5.0270619597705801</v>
      </c>
      <c r="P137" s="728">
        <v>1929</v>
      </c>
      <c r="Q137" s="736">
        <f>P137/P142*100</f>
        <v>4.7316522762951303</v>
      </c>
      <c r="R137" s="723">
        <f t="shared" si="6"/>
        <v>8152</v>
      </c>
      <c r="S137" s="737">
        <f>R137/R142*100</f>
        <v>4.9538764447793504</v>
      </c>
    </row>
    <row r="138" spans="12:19" ht="16.5">
      <c r="L138" s="713">
        <v>13</v>
      </c>
      <c r="M138" s="714" t="s">
        <v>437</v>
      </c>
      <c r="N138" s="729">
        <v>6793</v>
      </c>
      <c r="O138" s="715">
        <f>N138/N142*100</f>
        <v>5.4875191857177503</v>
      </c>
      <c r="P138" s="729">
        <v>1878</v>
      </c>
      <c r="Q138" s="720">
        <f>P138/P142*100</f>
        <v>4.6065541601255902</v>
      </c>
      <c r="R138" s="721">
        <f t="shared" si="6"/>
        <v>8671</v>
      </c>
      <c r="S138" s="722">
        <f>R138/R142*100</f>
        <v>5.2692667630865699</v>
      </c>
    </row>
    <row r="139" spans="12:19" ht="16.5">
      <c r="L139" s="710">
        <v>14</v>
      </c>
      <c r="M139" s="711" t="s">
        <v>438</v>
      </c>
      <c r="N139" s="728">
        <v>6174</v>
      </c>
      <c r="O139" s="712">
        <f>N139/N142*100</f>
        <v>4.9874787947330201</v>
      </c>
      <c r="P139" s="728">
        <v>1941</v>
      </c>
      <c r="Q139" s="736">
        <f>P139/P142*100</f>
        <v>4.76108712715856</v>
      </c>
      <c r="R139" s="723">
        <f t="shared" si="6"/>
        <v>8115</v>
      </c>
      <c r="S139" s="737">
        <f>R139/R142*100</f>
        <v>4.9313919712198704</v>
      </c>
    </row>
    <row r="140" spans="12:19" ht="16.5">
      <c r="L140" s="713">
        <v>15</v>
      </c>
      <c r="M140" s="714" t="s">
        <v>439</v>
      </c>
      <c r="N140" s="729">
        <v>5339</v>
      </c>
      <c r="O140" s="715">
        <f>N140/N142*100</f>
        <v>4.3129493497051499</v>
      </c>
      <c r="P140" s="729">
        <v>1982</v>
      </c>
      <c r="Q140" s="720">
        <f>P140/P142*100</f>
        <v>4.86165620094192</v>
      </c>
      <c r="R140" s="721">
        <f t="shared" si="6"/>
        <v>7321</v>
      </c>
      <c r="S140" s="722">
        <f>R140/R142*100</f>
        <v>4.4488873224030403</v>
      </c>
    </row>
    <row r="141" spans="12:19" ht="16.5">
      <c r="L141" s="710">
        <v>16</v>
      </c>
      <c r="M141" s="711" t="s">
        <v>440</v>
      </c>
      <c r="N141" s="730">
        <v>2618</v>
      </c>
      <c r="O141" s="731">
        <f>N141/N142*100</f>
        <v>2.1148719605783999</v>
      </c>
      <c r="P141" s="730">
        <v>949</v>
      </c>
      <c r="Q141" s="736">
        <f>P141/P142*100</f>
        <v>2.3278061224489801</v>
      </c>
      <c r="R141" s="723">
        <f t="shared" si="6"/>
        <v>3567</v>
      </c>
      <c r="S141" s="737">
        <f>R141/R142*100</f>
        <v>2.16762478882826</v>
      </c>
    </row>
    <row r="142" spans="12:19">
      <c r="L142" s="716"/>
      <c r="M142" s="717" t="s">
        <v>441</v>
      </c>
      <c r="N142" s="732">
        <f>SUM(N126:N141)</f>
        <v>123790</v>
      </c>
      <c r="O142" s="733">
        <f>N142/N142*100</f>
        <v>100</v>
      </c>
      <c r="P142" s="732">
        <f>SUM(P126:P141)</f>
        <v>40768</v>
      </c>
      <c r="Q142" s="719">
        <f>P142/P142*100</f>
        <v>100</v>
      </c>
      <c r="R142" s="718">
        <f>SUM(R126:R141)</f>
        <v>164558</v>
      </c>
      <c r="S142" s="725">
        <f>R142/R142*100</f>
        <v>100</v>
      </c>
    </row>
    <row r="144" spans="12:19">
      <c r="L144" t="s">
        <v>345</v>
      </c>
    </row>
    <row r="146" spans="12:19">
      <c r="L146" s="1389" t="s">
        <v>0</v>
      </c>
      <c r="M146" s="1391" t="s">
        <v>349</v>
      </c>
      <c r="N146" s="1312" t="s">
        <v>310</v>
      </c>
      <c r="O146" s="1312"/>
      <c r="P146" s="1312" t="s">
        <v>311</v>
      </c>
      <c r="Q146" s="1312"/>
      <c r="R146" s="1312" t="s">
        <v>40</v>
      </c>
      <c r="S146" s="1399"/>
    </row>
    <row r="147" spans="12:19">
      <c r="L147" s="1390"/>
      <c r="M147" s="1392"/>
      <c r="N147" s="603" t="s">
        <v>81</v>
      </c>
      <c r="O147" s="603" t="s">
        <v>39</v>
      </c>
      <c r="P147" s="603" t="s">
        <v>81</v>
      </c>
      <c r="Q147" s="603" t="s">
        <v>39</v>
      </c>
      <c r="R147" s="603" t="s">
        <v>81</v>
      </c>
      <c r="S147" s="626" t="s">
        <v>39</v>
      </c>
    </row>
    <row r="148" spans="12:19" ht="16.5">
      <c r="L148" s="707">
        <v>1</v>
      </c>
      <c r="M148" s="738" t="s">
        <v>442</v>
      </c>
      <c r="N148" s="739">
        <v>4005</v>
      </c>
      <c r="O148" s="709">
        <f>N148/N161*100</f>
        <v>4.0041190937993596</v>
      </c>
      <c r="P148" s="739">
        <v>1507</v>
      </c>
      <c r="Q148" s="720">
        <f>P148/P161*100</f>
        <v>4.3885960569614699</v>
      </c>
      <c r="R148" s="721">
        <f>P148+N148</f>
        <v>5512</v>
      </c>
      <c r="S148" s="722">
        <f>R148/R161*100</f>
        <v>4.1023808992192698</v>
      </c>
    </row>
    <row r="149" spans="12:19" ht="16.5">
      <c r="L149" s="710">
        <v>2</v>
      </c>
      <c r="M149" s="740" t="s">
        <v>443</v>
      </c>
      <c r="N149" s="741">
        <v>9344</v>
      </c>
      <c r="O149" s="712">
        <f>N149/N161*100</f>
        <v>9.3419447721501303</v>
      </c>
      <c r="P149" s="741">
        <v>3657</v>
      </c>
      <c r="Q149" s="712">
        <f>P149/P161*100</f>
        <v>10.649698593436</v>
      </c>
      <c r="R149" s="723">
        <f t="shared" ref="R149:R160" si="7">P149+N149</f>
        <v>13001</v>
      </c>
      <c r="S149" s="724">
        <f>R149/R161*100</f>
        <v>9.6761709126904396</v>
      </c>
    </row>
    <row r="150" spans="12:19" ht="16.5">
      <c r="L150" s="713">
        <v>3</v>
      </c>
      <c r="M150" s="742" t="s">
        <v>444</v>
      </c>
      <c r="N150" s="743">
        <v>9511</v>
      </c>
      <c r="O150" s="715">
        <f>N150/N161*100</f>
        <v>9.5089080402311499</v>
      </c>
      <c r="P150" s="743">
        <v>2980</v>
      </c>
      <c r="Q150" s="720">
        <f>P150/P161*100</f>
        <v>8.6781793296252108</v>
      </c>
      <c r="R150" s="721">
        <f t="shared" si="7"/>
        <v>12491</v>
      </c>
      <c r="S150" s="722">
        <f>R150/R161*100</f>
        <v>9.2965964826102798</v>
      </c>
    </row>
    <row r="151" spans="12:19" ht="16.5">
      <c r="L151" s="710">
        <v>4</v>
      </c>
      <c r="M151" s="740" t="s">
        <v>445</v>
      </c>
      <c r="N151" s="741">
        <v>7578</v>
      </c>
      <c r="O151" s="712">
        <f>N151/N161*100</f>
        <v>7.5763332066945299</v>
      </c>
      <c r="P151" s="741">
        <v>2626</v>
      </c>
      <c r="Q151" s="712">
        <f>P151/P161*100</f>
        <v>7.64728151664288</v>
      </c>
      <c r="R151" s="723">
        <f t="shared" si="7"/>
        <v>10204</v>
      </c>
      <c r="S151" s="724">
        <f>R151/R161*100</f>
        <v>7.5944656559567099</v>
      </c>
    </row>
    <row r="152" spans="12:19" ht="16.5">
      <c r="L152" s="713">
        <v>5</v>
      </c>
      <c r="M152" s="742" t="s">
        <v>446</v>
      </c>
      <c r="N152" s="743">
        <v>14203</v>
      </c>
      <c r="O152" s="715">
        <f>N152/N161*100</f>
        <v>14.199876027274</v>
      </c>
      <c r="P152" s="743">
        <v>4173</v>
      </c>
      <c r="Q152" s="720">
        <f>P152/P161*100</f>
        <v>12.1523632021899</v>
      </c>
      <c r="R152" s="721">
        <f t="shared" si="7"/>
        <v>18376</v>
      </c>
      <c r="S152" s="722">
        <f>R152/R161*100</f>
        <v>13.676587700299899</v>
      </c>
    </row>
    <row r="153" spans="12:19" ht="16.5">
      <c r="L153" s="710">
        <v>6</v>
      </c>
      <c r="M153" s="740" t="s">
        <v>447</v>
      </c>
      <c r="N153" s="741">
        <v>7097</v>
      </c>
      <c r="O153" s="712">
        <f>N153/N161*100</f>
        <v>7.0954390034192496</v>
      </c>
      <c r="P153" s="741">
        <v>2477</v>
      </c>
      <c r="Q153" s="712">
        <f>P153/P161*100</f>
        <v>7.2133725501616199</v>
      </c>
      <c r="R153" s="723">
        <f t="shared" si="7"/>
        <v>9574</v>
      </c>
      <c r="S153" s="724">
        <f>R153/R161*100</f>
        <v>7.1255795952694596</v>
      </c>
    </row>
    <row r="154" spans="12:19" ht="16.5">
      <c r="L154" s="713">
        <v>7</v>
      </c>
      <c r="M154" s="742" t="s">
        <v>448</v>
      </c>
      <c r="N154" s="743">
        <v>7491</v>
      </c>
      <c r="O154" s="715">
        <f>N154/N161*100</f>
        <v>7.4893523424846498</v>
      </c>
      <c r="P154" s="743">
        <v>2020</v>
      </c>
      <c r="Q154" s="720">
        <f>P154/P161*100</f>
        <v>5.8825242435714502</v>
      </c>
      <c r="R154" s="721">
        <f t="shared" si="7"/>
        <v>9511</v>
      </c>
      <c r="S154" s="722">
        <f>R154/R161*100</f>
        <v>7.0786909892007399</v>
      </c>
    </row>
    <row r="155" spans="12:19" ht="16.5">
      <c r="L155" s="710">
        <v>8</v>
      </c>
      <c r="M155" s="740" t="s">
        <v>449</v>
      </c>
      <c r="N155" s="741">
        <v>3695</v>
      </c>
      <c r="O155" s="712">
        <f>N155/N161*100</f>
        <v>3.69418727879866</v>
      </c>
      <c r="P155" s="741">
        <v>1414</v>
      </c>
      <c r="Q155" s="736">
        <f>P155/P161*100</f>
        <v>4.1177669705000204</v>
      </c>
      <c r="R155" s="723">
        <f t="shared" si="7"/>
        <v>5109</v>
      </c>
      <c r="S155" s="737">
        <f>R155/R161*100</f>
        <v>3.8024426730970999</v>
      </c>
    </row>
    <row r="156" spans="12:19" ht="16.5">
      <c r="L156" s="713">
        <v>9</v>
      </c>
      <c r="M156" s="742" t="s">
        <v>450</v>
      </c>
      <c r="N156" s="743">
        <v>10574</v>
      </c>
      <c r="O156" s="715">
        <f>N156/N161*100</f>
        <v>10.571674231669</v>
      </c>
      <c r="P156" s="743">
        <v>3747</v>
      </c>
      <c r="Q156" s="720">
        <f>P156/P161*100</f>
        <v>10.911791257753601</v>
      </c>
      <c r="R156" s="721">
        <f t="shared" si="7"/>
        <v>14321</v>
      </c>
      <c r="S156" s="722">
        <f>R156/R161*100</f>
        <v>10.6585988493685</v>
      </c>
    </row>
    <row r="157" spans="12:19" ht="16.5">
      <c r="L157" s="710">
        <v>10</v>
      </c>
      <c r="M157" s="740" t="s">
        <v>451</v>
      </c>
      <c r="N157" s="741">
        <v>6080</v>
      </c>
      <c r="O157" s="712">
        <f>N157/N161*100</f>
        <v>6.0786626942072699</v>
      </c>
      <c r="P157" s="741">
        <v>2078</v>
      </c>
      <c r="Q157" s="736">
        <f>P157/P161*100</f>
        <v>6.0514284050205296</v>
      </c>
      <c r="R157" s="723">
        <f t="shared" si="7"/>
        <v>8158</v>
      </c>
      <c r="S157" s="737">
        <f>R157/R161*100</f>
        <v>6.0717023541057298</v>
      </c>
    </row>
    <row r="158" spans="12:19" ht="16.5">
      <c r="L158" s="713">
        <v>11</v>
      </c>
      <c r="M158" s="742" t="s">
        <v>452</v>
      </c>
      <c r="N158" s="743">
        <v>6682</v>
      </c>
      <c r="O158" s="715">
        <f>N158/N161*100</f>
        <v>6.6805302833376699</v>
      </c>
      <c r="P158" s="743">
        <v>2748</v>
      </c>
      <c r="Q158" s="720">
        <f>P158/P161*100</f>
        <v>8.0025626838288808</v>
      </c>
      <c r="R158" s="721">
        <f t="shared" si="7"/>
        <v>9430</v>
      </c>
      <c r="S158" s="722">
        <f>R158/R161*100</f>
        <v>7.0184056385409503</v>
      </c>
    </row>
    <row r="159" spans="12:19" ht="16.5">
      <c r="L159" s="710">
        <v>12</v>
      </c>
      <c r="M159" s="740" t="s">
        <v>453</v>
      </c>
      <c r="N159" s="741">
        <v>6392</v>
      </c>
      <c r="O159" s="712">
        <f>N159/N161*100</f>
        <v>6.3905940693047496</v>
      </c>
      <c r="P159" s="741">
        <v>2259</v>
      </c>
      <c r="Q159" s="736">
        <f>P159/P161*100</f>
        <v>6.5785258743702499</v>
      </c>
      <c r="R159" s="723">
        <f t="shared" si="7"/>
        <v>8651</v>
      </c>
      <c r="S159" s="737">
        <f>R159/R161*100</f>
        <v>6.4386243031832198</v>
      </c>
    </row>
    <row r="160" spans="12:19" ht="16.5">
      <c r="L160" s="744">
        <v>13</v>
      </c>
      <c r="M160" s="745" t="s">
        <v>454</v>
      </c>
      <c r="N160" s="746">
        <v>7370</v>
      </c>
      <c r="O160" s="735">
        <f>N160/N161*100</f>
        <v>7.3683789566295399</v>
      </c>
      <c r="P160" s="746">
        <v>2653</v>
      </c>
      <c r="Q160" s="757">
        <f>P160/P161*100</f>
        <v>7.72590931593815</v>
      </c>
      <c r="R160" s="758">
        <f t="shared" si="7"/>
        <v>10023</v>
      </c>
      <c r="S160" s="759">
        <f>R160/R161*100</f>
        <v>7.4597539464576803</v>
      </c>
    </row>
    <row r="161" spans="12:19">
      <c r="L161" s="747"/>
      <c r="M161" s="748" t="s">
        <v>455</v>
      </c>
      <c r="N161" s="732">
        <f>SUM(N148:N160)</f>
        <v>100022</v>
      </c>
      <c r="O161" s="733">
        <f>N161/N161*100</f>
        <v>100</v>
      </c>
      <c r="P161" s="732">
        <f>SUM(P148:P160)</f>
        <v>34339</v>
      </c>
      <c r="Q161" s="733">
        <f>P161/P161*100</f>
        <v>100</v>
      </c>
      <c r="R161" s="732">
        <f>SUM(R148:R160)</f>
        <v>134361</v>
      </c>
      <c r="S161" s="760">
        <f>R161/R161*100</f>
        <v>100</v>
      </c>
    </row>
    <row r="163" spans="12:19">
      <c r="L163" t="s">
        <v>456</v>
      </c>
    </row>
    <row r="165" spans="12:19">
      <c r="L165" s="1389" t="s">
        <v>0</v>
      </c>
      <c r="M165" s="1391" t="s">
        <v>349</v>
      </c>
      <c r="N165" s="1312" t="s">
        <v>310</v>
      </c>
      <c r="O165" s="1312"/>
      <c r="P165" s="1312" t="s">
        <v>311</v>
      </c>
      <c r="Q165" s="1312"/>
      <c r="R165" s="1312" t="s">
        <v>40</v>
      </c>
      <c r="S165" s="1399"/>
    </row>
    <row r="166" spans="12:19">
      <c r="L166" s="1390"/>
      <c r="M166" s="1392"/>
      <c r="N166" s="603" t="s">
        <v>81</v>
      </c>
      <c r="O166" s="603" t="s">
        <v>39</v>
      </c>
      <c r="P166" s="603" t="s">
        <v>81</v>
      </c>
      <c r="Q166" s="603" t="s">
        <v>39</v>
      </c>
      <c r="R166" s="603" t="s">
        <v>81</v>
      </c>
      <c r="S166" s="626" t="s">
        <v>39</v>
      </c>
    </row>
    <row r="167" spans="12:19" ht="16.5">
      <c r="L167" s="749">
        <v>1</v>
      </c>
      <c r="M167" s="738" t="s">
        <v>457</v>
      </c>
      <c r="N167" s="739">
        <v>6497</v>
      </c>
      <c r="O167" s="709">
        <f>N167/N179*100</f>
        <v>8.8207342239600308</v>
      </c>
      <c r="P167" s="739">
        <v>1958</v>
      </c>
      <c r="Q167" s="720">
        <f>P167/P179*100</f>
        <v>9.5568137446310004</v>
      </c>
      <c r="R167" s="721">
        <f>P167+N167</f>
        <v>8455</v>
      </c>
      <c r="S167" s="722">
        <f>R167/R179*100</f>
        <v>8.9809228416043503</v>
      </c>
    </row>
    <row r="168" spans="12:19" ht="16.5">
      <c r="L168" s="710">
        <v>2</v>
      </c>
      <c r="M168" s="740" t="s">
        <v>458</v>
      </c>
      <c r="N168" s="741">
        <v>13147</v>
      </c>
      <c r="O168" s="712">
        <f>N168/N179*100</f>
        <v>17.849190833061801</v>
      </c>
      <c r="P168" s="741">
        <v>3520</v>
      </c>
      <c r="Q168" s="712">
        <f>P168/P179*100</f>
        <v>17.1807887543928</v>
      </c>
      <c r="R168" s="723">
        <f t="shared" ref="R168:R178" si="8">P168+N168</f>
        <v>16667</v>
      </c>
      <c r="S168" s="724">
        <f>R168/R179*100</f>
        <v>17.703730455472499</v>
      </c>
    </row>
    <row r="169" spans="12:19" ht="16.5">
      <c r="L169" s="713">
        <v>3</v>
      </c>
      <c r="M169" s="742" t="s">
        <v>459</v>
      </c>
      <c r="N169" s="743">
        <v>8587</v>
      </c>
      <c r="O169" s="715">
        <f>N169/N179*100</f>
        <v>11.6582491582492</v>
      </c>
      <c r="P169" s="743">
        <v>2286</v>
      </c>
      <c r="Q169" s="720">
        <f>P169/P179*100</f>
        <v>11.1577508785631</v>
      </c>
      <c r="R169" s="721">
        <f t="shared" si="8"/>
        <v>10873</v>
      </c>
      <c r="S169" s="722">
        <f>R169/R179*100</f>
        <v>11.5493286879674</v>
      </c>
    </row>
    <row r="170" spans="12:19" ht="16.5">
      <c r="L170" s="710">
        <v>4</v>
      </c>
      <c r="M170" s="740" t="s">
        <v>460</v>
      </c>
      <c r="N170" s="741">
        <v>2550</v>
      </c>
      <c r="O170" s="712">
        <f>N170/N179*100</f>
        <v>3.4620397523623301</v>
      </c>
      <c r="P170" s="741">
        <v>622</v>
      </c>
      <c r="Q170" s="712">
        <f>P170/P179*100</f>
        <v>3.0359234673955502</v>
      </c>
      <c r="R170" s="723">
        <f t="shared" si="8"/>
        <v>3172</v>
      </c>
      <c r="S170" s="724">
        <f>R170/R179*100</f>
        <v>3.36930659415364</v>
      </c>
    </row>
    <row r="171" spans="12:19" ht="16.5">
      <c r="L171" s="713">
        <v>5</v>
      </c>
      <c r="M171" s="742" t="s">
        <v>461</v>
      </c>
      <c r="N171" s="743">
        <v>6861</v>
      </c>
      <c r="O171" s="715">
        <f>N171/N179*100</f>
        <v>9.3149234278266508</v>
      </c>
      <c r="P171" s="743">
        <v>2279</v>
      </c>
      <c r="Q171" s="720">
        <f>P171/P179*100</f>
        <v>11.1235845372901</v>
      </c>
      <c r="R171" s="721">
        <f t="shared" si="8"/>
        <v>9140</v>
      </c>
      <c r="S171" s="722">
        <f>R171/R179*100</f>
        <v>9.7085316111488797</v>
      </c>
    </row>
    <row r="172" spans="12:19" ht="16.5">
      <c r="L172" s="710">
        <v>6</v>
      </c>
      <c r="M172" s="740" t="s">
        <v>462</v>
      </c>
      <c r="N172" s="741">
        <v>7409</v>
      </c>
      <c r="O172" s="712">
        <f>N172/N179*100</f>
        <v>10.0589225589226</v>
      </c>
      <c r="P172" s="741">
        <v>1694</v>
      </c>
      <c r="Q172" s="712">
        <f>P172/P179*100</f>
        <v>8.2682545880515406</v>
      </c>
      <c r="R172" s="723">
        <f t="shared" si="8"/>
        <v>9103</v>
      </c>
      <c r="S172" s="724">
        <f>R172/R179*100</f>
        <v>9.6692301155676397</v>
      </c>
    </row>
    <row r="173" spans="12:19" ht="16.5">
      <c r="L173" s="713">
        <v>7</v>
      </c>
      <c r="M173" s="742" t="s">
        <v>463</v>
      </c>
      <c r="N173" s="743">
        <v>6041</v>
      </c>
      <c r="O173" s="715">
        <f>N173/N179*100</f>
        <v>8.2016400564787695</v>
      </c>
      <c r="P173" s="743">
        <v>1827</v>
      </c>
      <c r="Q173" s="720">
        <f>P173/P179*100</f>
        <v>8.9174150722374108</v>
      </c>
      <c r="R173" s="721">
        <f t="shared" si="8"/>
        <v>7868</v>
      </c>
      <c r="S173" s="722">
        <f>R173/R179*100</f>
        <v>8.3574099252209404</v>
      </c>
    </row>
    <row r="174" spans="12:19" ht="16.5">
      <c r="L174" s="710">
        <v>8</v>
      </c>
      <c r="M174" s="740" t="s">
        <v>464</v>
      </c>
      <c r="N174" s="741">
        <v>2377</v>
      </c>
      <c r="O174" s="712">
        <f>N174/N179*100</f>
        <v>3.2271641142608898</v>
      </c>
      <c r="P174" s="741">
        <v>498</v>
      </c>
      <c r="Q174" s="736">
        <f>P174/P179*100</f>
        <v>2.43069113627489</v>
      </c>
      <c r="R174" s="723">
        <f t="shared" si="8"/>
        <v>2875</v>
      </c>
      <c r="S174" s="737">
        <f>R174/R179*100</f>
        <v>3.0538324269204602</v>
      </c>
    </row>
    <row r="175" spans="12:19" ht="16.5">
      <c r="L175" s="713">
        <v>9</v>
      </c>
      <c r="M175" s="742" t="s">
        <v>465</v>
      </c>
      <c r="N175" s="743">
        <v>3051</v>
      </c>
      <c r="O175" s="715">
        <f>N175/N179*100</f>
        <v>4.1422287390029302</v>
      </c>
      <c r="P175" s="743">
        <v>955</v>
      </c>
      <c r="Q175" s="720">
        <f>P175/P179*100</f>
        <v>4.66126513080828</v>
      </c>
      <c r="R175" s="721">
        <f t="shared" si="8"/>
        <v>4006</v>
      </c>
      <c r="S175" s="722">
        <f>R175/R179*100</f>
        <v>4.2551835486063903</v>
      </c>
    </row>
    <row r="176" spans="12:19" ht="16.5">
      <c r="L176" s="710">
        <v>10</v>
      </c>
      <c r="M176" s="740" t="s">
        <v>466</v>
      </c>
      <c r="N176" s="741">
        <v>7817</v>
      </c>
      <c r="O176" s="712">
        <f>N176/N179*100</f>
        <v>10.6128489193005</v>
      </c>
      <c r="P176" s="741">
        <v>2423</v>
      </c>
      <c r="Q176" s="736">
        <f>P176/P179*100</f>
        <v>11.826434986333499</v>
      </c>
      <c r="R176" s="723">
        <f t="shared" si="8"/>
        <v>10240</v>
      </c>
      <c r="S176" s="737">
        <f>R176/R179*100</f>
        <v>10.8769544527532</v>
      </c>
    </row>
    <row r="177" spans="12:19" ht="16.5">
      <c r="L177" s="744">
        <v>11</v>
      </c>
      <c r="M177" s="745" t="s">
        <v>467</v>
      </c>
      <c r="N177" s="746">
        <v>2827</v>
      </c>
      <c r="O177" s="735">
        <f>N177/N179*100</f>
        <v>3.8381123058542399</v>
      </c>
      <c r="P177" s="746">
        <v>784</v>
      </c>
      <c r="Q177" s="757">
        <f>P177/P179*100</f>
        <v>3.8266302225693098</v>
      </c>
      <c r="R177" s="758">
        <f t="shared" si="8"/>
        <v>3611</v>
      </c>
      <c r="S177" s="759">
        <f>R177/R179*100</f>
        <v>3.8356135282121002</v>
      </c>
    </row>
    <row r="178" spans="12:19" ht="16.5">
      <c r="L178" s="710">
        <v>12</v>
      </c>
      <c r="M178" s="740" t="s">
        <v>468</v>
      </c>
      <c r="N178" s="750">
        <v>6492</v>
      </c>
      <c r="O178" s="712">
        <f>N178/N179*100</f>
        <v>8.8139459107201006</v>
      </c>
      <c r="P178" s="750">
        <v>1642</v>
      </c>
      <c r="Q178" s="712">
        <f>P178/P179*100</f>
        <v>8.0144474814525601</v>
      </c>
      <c r="R178" s="761">
        <f t="shared" si="8"/>
        <v>8134</v>
      </c>
      <c r="S178" s="724">
        <f>R178/R179*100</f>
        <v>8.6399558123725306</v>
      </c>
    </row>
    <row r="179" spans="12:19">
      <c r="L179" s="716"/>
      <c r="M179" s="717" t="s">
        <v>469</v>
      </c>
      <c r="N179" s="718">
        <f>SUM(N167:N178)</f>
        <v>73656</v>
      </c>
      <c r="O179" s="719">
        <f>N179/N179*100</f>
        <v>100</v>
      </c>
      <c r="P179" s="718">
        <f>SUM(P167:P178)</f>
        <v>20488</v>
      </c>
      <c r="Q179" s="719">
        <f>P179/P179*100</f>
        <v>100</v>
      </c>
      <c r="R179" s="718">
        <f>SUM(R167:R178)</f>
        <v>94144</v>
      </c>
      <c r="S179" s="725">
        <f>R179/R179*100</f>
        <v>100</v>
      </c>
    </row>
    <row r="181" spans="12:19">
      <c r="L181" t="s">
        <v>335</v>
      </c>
    </row>
    <row r="182" spans="12:19">
      <c r="L182" s="1389" t="s">
        <v>0</v>
      </c>
      <c r="M182" s="1391" t="s">
        <v>349</v>
      </c>
      <c r="N182" s="1312" t="s">
        <v>310</v>
      </c>
      <c r="O182" s="1312"/>
      <c r="P182" s="1312" t="s">
        <v>311</v>
      </c>
      <c r="Q182" s="1312"/>
      <c r="R182" s="1312" t="s">
        <v>40</v>
      </c>
      <c r="S182" s="1399"/>
    </row>
    <row r="183" spans="12:19">
      <c r="L183" s="1390"/>
      <c r="M183" s="1392"/>
      <c r="N183" s="603" t="s">
        <v>81</v>
      </c>
      <c r="O183" s="603" t="s">
        <v>39</v>
      </c>
      <c r="P183" s="603" t="s">
        <v>81</v>
      </c>
      <c r="Q183" s="603" t="s">
        <v>39</v>
      </c>
      <c r="R183" s="603" t="s">
        <v>81</v>
      </c>
      <c r="S183" s="626" t="s">
        <v>39</v>
      </c>
    </row>
    <row r="184" spans="12:19" ht="16.5">
      <c r="L184" s="749">
        <v>1</v>
      </c>
      <c r="M184" s="751" t="s">
        <v>470</v>
      </c>
      <c r="N184" s="739">
        <v>1583</v>
      </c>
      <c r="O184" s="752">
        <f>N184/N194*100</f>
        <v>6.8012889366272802</v>
      </c>
      <c r="P184" s="739">
        <v>334</v>
      </c>
      <c r="Q184" s="762">
        <f>P184/P194*100</f>
        <v>7.4820788530465903</v>
      </c>
      <c r="R184" s="763">
        <f>P184+N184</f>
        <v>1917</v>
      </c>
      <c r="S184" s="764">
        <f>R184/R194*100</f>
        <v>6.9108475431702701</v>
      </c>
    </row>
    <row r="185" spans="12:19" ht="16.5">
      <c r="L185" s="710">
        <v>2</v>
      </c>
      <c r="M185" s="753" t="s">
        <v>471</v>
      </c>
      <c r="N185" s="741">
        <v>2717</v>
      </c>
      <c r="O185" s="754">
        <f>N185/N194*100</f>
        <v>11.6734693877551</v>
      </c>
      <c r="P185" s="741">
        <v>592</v>
      </c>
      <c r="Q185" s="754">
        <f>P185/P194*100</f>
        <v>13.2616487455197</v>
      </c>
      <c r="R185" s="765">
        <f t="shared" ref="R185:R193" si="9">P185+N185</f>
        <v>3309</v>
      </c>
      <c r="S185" s="766">
        <f>R185/R194*100</f>
        <v>11.929052957929301</v>
      </c>
    </row>
    <row r="186" spans="12:19" ht="16.5">
      <c r="L186" s="713">
        <v>3</v>
      </c>
      <c r="M186" s="755" t="s">
        <v>472</v>
      </c>
      <c r="N186" s="743">
        <v>2550</v>
      </c>
      <c r="O186" s="756">
        <f>N186/N194*100</f>
        <v>10.9559613319012</v>
      </c>
      <c r="P186" s="743">
        <v>450</v>
      </c>
      <c r="Q186" s="762">
        <f>P186/P194*100</f>
        <v>10.080645161290301</v>
      </c>
      <c r="R186" s="763">
        <f t="shared" si="9"/>
        <v>3000</v>
      </c>
      <c r="S186" s="764">
        <f>R186/R194*100</f>
        <v>10.8150978766358</v>
      </c>
    </row>
    <row r="187" spans="12:19" ht="16.5">
      <c r="L187" s="710">
        <v>4</v>
      </c>
      <c r="M187" s="753" t="s">
        <v>473</v>
      </c>
      <c r="N187" s="741">
        <v>2283</v>
      </c>
      <c r="O187" s="754">
        <f>N187/N194*100</f>
        <v>9.8088077336197603</v>
      </c>
      <c r="P187" s="741">
        <v>439</v>
      </c>
      <c r="Q187" s="754">
        <f>P187/P194*100</f>
        <v>9.8342293906809992</v>
      </c>
      <c r="R187" s="765">
        <f t="shared" si="9"/>
        <v>2722</v>
      </c>
      <c r="S187" s="766">
        <f>R187/R194*100</f>
        <v>9.8128988067342</v>
      </c>
    </row>
    <row r="188" spans="12:19" ht="16.5">
      <c r="L188" s="713">
        <v>5</v>
      </c>
      <c r="M188" s="755" t="s">
        <v>474</v>
      </c>
      <c r="N188" s="743">
        <v>1812</v>
      </c>
      <c r="O188" s="756">
        <f>N188/N194*100</f>
        <v>7.7851772287862504</v>
      </c>
      <c r="P188" s="743">
        <v>349</v>
      </c>
      <c r="Q188" s="762">
        <f>P188/P194*100</f>
        <v>7.8181003584229396</v>
      </c>
      <c r="R188" s="763">
        <f t="shared" si="9"/>
        <v>2161</v>
      </c>
      <c r="S188" s="764">
        <f>R188/R194*100</f>
        <v>7.79047550380331</v>
      </c>
    </row>
    <row r="189" spans="12:19" ht="16.5">
      <c r="L189" s="710">
        <v>6</v>
      </c>
      <c r="M189" s="753" t="s">
        <v>475</v>
      </c>
      <c r="N189" s="741">
        <v>1887</v>
      </c>
      <c r="O189" s="754">
        <f>N189/N194*100</f>
        <v>8.1074113856068806</v>
      </c>
      <c r="P189" s="741">
        <v>259</v>
      </c>
      <c r="Q189" s="754">
        <f>P189/P194*100</f>
        <v>5.8019713261648702</v>
      </c>
      <c r="R189" s="765">
        <f t="shared" si="9"/>
        <v>2146</v>
      </c>
      <c r="S189" s="766">
        <f>R189/R194*100</f>
        <v>7.7364000144201297</v>
      </c>
    </row>
    <row r="190" spans="12:19" ht="16.5">
      <c r="L190" s="713">
        <v>7</v>
      </c>
      <c r="M190" s="755" t="s">
        <v>476</v>
      </c>
      <c r="N190" s="743">
        <v>1750</v>
      </c>
      <c r="O190" s="756">
        <f>N190/N194*100</f>
        <v>7.5187969924812004</v>
      </c>
      <c r="P190" s="743">
        <v>307</v>
      </c>
      <c r="Q190" s="762">
        <f>P190/P194*100</f>
        <v>6.8772401433691801</v>
      </c>
      <c r="R190" s="763">
        <f t="shared" si="9"/>
        <v>2057</v>
      </c>
      <c r="S190" s="764">
        <f>R190/R194*100</f>
        <v>7.4155521107466003</v>
      </c>
    </row>
    <row r="191" spans="12:19" ht="16.5">
      <c r="L191" s="710">
        <v>8</v>
      </c>
      <c r="M191" s="753" t="s">
        <v>477</v>
      </c>
      <c r="N191" s="741">
        <v>3413</v>
      </c>
      <c r="O191" s="754">
        <f>N191/N194*100</f>
        <v>14.6638023630505</v>
      </c>
      <c r="P191" s="741">
        <v>608</v>
      </c>
      <c r="Q191" s="767">
        <f>P191/P194*100</f>
        <v>13.620071684587799</v>
      </c>
      <c r="R191" s="765">
        <f t="shared" si="9"/>
        <v>4021</v>
      </c>
      <c r="S191" s="768">
        <f>R191/R194*100</f>
        <v>14.495836187317501</v>
      </c>
    </row>
    <row r="192" spans="12:19" ht="16.5">
      <c r="L192" s="713">
        <v>9</v>
      </c>
      <c r="M192" s="755" t="s">
        <v>478</v>
      </c>
      <c r="N192" s="743">
        <v>2718</v>
      </c>
      <c r="O192" s="756">
        <f>N192/N194*100</f>
        <v>11.677765843179399</v>
      </c>
      <c r="P192" s="743">
        <v>619</v>
      </c>
      <c r="Q192" s="762">
        <f>P192/P194*100</f>
        <v>13.866487455197101</v>
      </c>
      <c r="R192" s="763">
        <f t="shared" si="9"/>
        <v>3337</v>
      </c>
      <c r="S192" s="764">
        <f>R192/R194*100</f>
        <v>12.0299938714445</v>
      </c>
    </row>
    <row r="193" spans="12:19" ht="16.5">
      <c r="L193" s="710">
        <v>10</v>
      </c>
      <c r="M193" s="753" t="s">
        <v>479</v>
      </c>
      <c r="N193" s="769">
        <v>2562</v>
      </c>
      <c r="O193" s="770">
        <f>N193/N194*100</f>
        <v>11.0075187969925</v>
      </c>
      <c r="P193" s="769">
        <v>507</v>
      </c>
      <c r="Q193" s="767">
        <f>P193/P194*100</f>
        <v>11.3575268817204</v>
      </c>
      <c r="R193" s="765">
        <f t="shared" si="9"/>
        <v>3069</v>
      </c>
      <c r="S193" s="768">
        <f>R193/R194*100</f>
        <v>11.0638451277984</v>
      </c>
    </row>
    <row r="194" spans="12:19">
      <c r="L194" s="716"/>
      <c r="M194" s="717" t="s">
        <v>480</v>
      </c>
      <c r="N194" s="771">
        <f>SUM(N184:N193)</f>
        <v>23275</v>
      </c>
      <c r="O194" s="772">
        <f>N194/N194*100</f>
        <v>100</v>
      </c>
      <c r="P194" s="771">
        <f>SUM(P184:P193)</f>
        <v>4464</v>
      </c>
      <c r="Q194" s="780">
        <f>P194/P194*100</f>
        <v>100</v>
      </c>
      <c r="R194" s="779">
        <f>SUM(R184:R193)</f>
        <v>27739</v>
      </c>
      <c r="S194" s="783">
        <f>R194/R194*100</f>
        <v>100</v>
      </c>
    </row>
    <row r="196" spans="12:19">
      <c r="L196" t="s">
        <v>336</v>
      </c>
    </row>
    <row r="197" spans="12:19">
      <c r="L197" s="1405" t="s">
        <v>0</v>
      </c>
      <c r="M197" s="1407" t="s">
        <v>349</v>
      </c>
      <c r="N197" s="1400" t="s">
        <v>310</v>
      </c>
      <c r="O197" s="1400"/>
      <c r="P197" s="1400" t="s">
        <v>311</v>
      </c>
      <c r="Q197" s="1400"/>
      <c r="R197" s="1400" t="s">
        <v>40</v>
      </c>
      <c r="S197" s="1401"/>
    </row>
    <row r="198" spans="12:19">
      <c r="L198" s="1406"/>
      <c r="M198" s="1408"/>
      <c r="N198" s="773" t="s">
        <v>81</v>
      </c>
      <c r="O198" s="773" t="s">
        <v>39</v>
      </c>
      <c r="P198" s="773" t="s">
        <v>81</v>
      </c>
      <c r="Q198" s="773" t="s">
        <v>39</v>
      </c>
      <c r="R198" s="773" t="s">
        <v>81</v>
      </c>
      <c r="S198" s="784" t="s">
        <v>39</v>
      </c>
    </row>
    <row r="199" spans="12:19">
      <c r="L199" s="774">
        <v>1</v>
      </c>
      <c r="M199" s="751" t="s">
        <v>481</v>
      </c>
      <c r="N199" s="739">
        <v>8873</v>
      </c>
      <c r="O199" s="752">
        <f>N199/N210*100</f>
        <v>14.0207000079008</v>
      </c>
      <c r="P199" s="739">
        <v>2156</v>
      </c>
      <c r="Q199" s="762">
        <f>P199/P210*100</f>
        <v>17.039437287599799</v>
      </c>
      <c r="R199" s="763">
        <f>P199+N199</f>
        <v>11029</v>
      </c>
      <c r="S199" s="764">
        <f>R199/R210*100</f>
        <v>14.5236903789934</v>
      </c>
    </row>
    <row r="200" spans="12:19">
      <c r="L200" s="775">
        <v>2</v>
      </c>
      <c r="M200" s="753" t="s">
        <v>482</v>
      </c>
      <c r="N200" s="741">
        <v>12094</v>
      </c>
      <c r="O200" s="754">
        <f>N200/N210*100</f>
        <v>19.110373706249501</v>
      </c>
      <c r="P200" s="741">
        <v>2318</v>
      </c>
      <c r="Q200" s="754">
        <f>P200/P210*100</f>
        <v>18.319766063384201</v>
      </c>
      <c r="R200" s="765">
        <f t="shared" ref="R200:R209" si="10">P200+N200</f>
        <v>14412</v>
      </c>
      <c r="S200" s="766">
        <f>R200/R210*100</f>
        <v>18.978640469857002</v>
      </c>
    </row>
    <row r="201" spans="12:19">
      <c r="L201" s="776">
        <v>3</v>
      </c>
      <c r="M201" s="755" t="s">
        <v>483</v>
      </c>
      <c r="N201" s="743">
        <v>6170</v>
      </c>
      <c r="O201" s="756">
        <f>N201/N210*100</f>
        <v>9.7495457059334694</v>
      </c>
      <c r="P201" s="743">
        <v>1103</v>
      </c>
      <c r="Q201" s="762">
        <f>P201/P210*100</f>
        <v>8.7173002450011907</v>
      </c>
      <c r="R201" s="763">
        <f t="shared" si="10"/>
        <v>7273</v>
      </c>
      <c r="S201" s="764">
        <f>R201/R210*100</f>
        <v>9.5775501066659707</v>
      </c>
    </row>
    <row r="202" spans="12:19">
      <c r="L202" s="775">
        <v>4</v>
      </c>
      <c r="M202" s="753" t="s">
        <v>484</v>
      </c>
      <c r="N202" s="741">
        <v>7815</v>
      </c>
      <c r="O202" s="754">
        <f>N202/N210*100</f>
        <v>12.3488978430908</v>
      </c>
      <c r="P202" s="741">
        <v>1622</v>
      </c>
      <c r="Q202" s="754">
        <f>P202/P210*100</f>
        <v>12.8190942859401</v>
      </c>
      <c r="R202" s="765">
        <f t="shared" si="10"/>
        <v>9437</v>
      </c>
      <c r="S202" s="766">
        <f>R202/R210*100</f>
        <v>12.427243277410501</v>
      </c>
    </row>
    <row r="203" spans="12:19">
      <c r="L203" s="776">
        <v>5</v>
      </c>
      <c r="M203" s="755" t="s">
        <v>485</v>
      </c>
      <c r="N203" s="743">
        <v>2491</v>
      </c>
      <c r="O203" s="756">
        <f>N203/N210*100</f>
        <v>3.93616180769535</v>
      </c>
      <c r="P203" s="743">
        <v>470</v>
      </c>
      <c r="Q203" s="762">
        <f>P203/P210*100</f>
        <v>3.7145341025843699</v>
      </c>
      <c r="R203" s="763">
        <f t="shared" si="10"/>
        <v>2961</v>
      </c>
      <c r="S203" s="764">
        <f>R203/R210*100</f>
        <v>3.89923358529327</v>
      </c>
    </row>
    <row r="204" spans="12:19">
      <c r="L204" s="775">
        <v>6</v>
      </c>
      <c r="M204" s="753" t="s">
        <v>486</v>
      </c>
      <c r="N204" s="741">
        <v>5014</v>
      </c>
      <c r="O204" s="754">
        <f>N204/N210*100</f>
        <v>7.9228885201864596</v>
      </c>
      <c r="P204" s="741">
        <v>917</v>
      </c>
      <c r="Q204" s="754">
        <f>P204/P210*100</f>
        <v>7.2472931320635396</v>
      </c>
      <c r="R204" s="765">
        <f t="shared" si="10"/>
        <v>5931</v>
      </c>
      <c r="S204" s="766">
        <f>R204/R210*100</f>
        <v>7.8103189444020096</v>
      </c>
    </row>
    <row r="205" spans="12:19">
      <c r="L205" s="776">
        <v>7</v>
      </c>
      <c r="M205" s="755" t="s">
        <v>487</v>
      </c>
      <c r="N205" s="743">
        <v>5173</v>
      </c>
      <c r="O205" s="756">
        <f>N205/N210*100</f>
        <v>8.1741328908904194</v>
      </c>
      <c r="P205" s="743">
        <v>1068</v>
      </c>
      <c r="Q205" s="762">
        <f>P205/P210*100</f>
        <v>8.4406860033193691</v>
      </c>
      <c r="R205" s="763">
        <f t="shared" si="10"/>
        <v>6241</v>
      </c>
      <c r="S205" s="764">
        <f>R205/R210*100</f>
        <v>8.2185467091574704</v>
      </c>
    </row>
    <row r="206" spans="12:19">
      <c r="L206" s="775">
        <v>8</v>
      </c>
      <c r="M206" s="753" t="s">
        <v>488</v>
      </c>
      <c r="N206" s="741">
        <v>3916</v>
      </c>
      <c r="O206" s="754">
        <f>N206/N210*100</f>
        <v>6.1878802243817699</v>
      </c>
      <c r="P206" s="741">
        <v>668</v>
      </c>
      <c r="Q206" s="767">
        <f>P206/P210*100</f>
        <v>5.27938038409863</v>
      </c>
      <c r="R206" s="765">
        <f t="shared" si="10"/>
        <v>4584</v>
      </c>
      <c r="S206" s="768">
        <f>R206/R210*100</f>
        <v>6.0365034633516803</v>
      </c>
    </row>
    <row r="207" spans="12:19">
      <c r="L207" s="776">
        <v>9</v>
      </c>
      <c r="M207" s="755" t="s">
        <v>489</v>
      </c>
      <c r="N207" s="743">
        <v>1918</v>
      </c>
      <c r="O207" s="756">
        <f>N207/N210*100</f>
        <v>3.03073398119618</v>
      </c>
      <c r="P207" s="743">
        <v>256</v>
      </c>
      <c r="Q207" s="762">
        <f>P207/P210*100</f>
        <v>2.0232355963012698</v>
      </c>
      <c r="R207" s="763">
        <f t="shared" si="10"/>
        <v>2174</v>
      </c>
      <c r="S207" s="764">
        <f>R207/R210*100</f>
        <v>2.8628618083173101</v>
      </c>
    </row>
    <row r="208" spans="12:19">
      <c r="L208" s="775">
        <v>10</v>
      </c>
      <c r="M208" s="753" t="s">
        <v>490</v>
      </c>
      <c r="N208" s="741">
        <v>2502</v>
      </c>
      <c r="O208" s="754">
        <f>N208/N210*100</f>
        <v>3.95354349371889</v>
      </c>
      <c r="P208" s="741">
        <v>425</v>
      </c>
      <c r="Q208" s="767">
        <f>P208/P210*100</f>
        <v>3.3588872204220301</v>
      </c>
      <c r="R208" s="765">
        <f t="shared" si="10"/>
        <v>2927</v>
      </c>
      <c r="S208" s="768">
        <f>R208/R210*100</f>
        <v>3.8544602175458902</v>
      </c>
    </row>
    <row r="209" spans="12:19">
      <c r="L209" s="776">
        <v>11</v>
      </c>
      <c r="M209" s="755" t="s">
        <v>491</v>
      </c>
      <c r="N209" s="743">
        <v>7319</v>
      </c>
      <c r="O209" s="756">
        <f>N209/N210*100</f>
        <v>11.5651418187564</v>
      </c>
      <c r="P209" s="743">
        <v>1650</v>
      </c>
      <c r="Q209" s="762">
        <f>P209/P210*100</f>
        <v>13.0403856792855</v>
      </c>
      <c r="R209" s="763">
        <f t="shared" si="10"/>
        <v>8969</v>
      </c>
      <c r="S209" s="764">
        <f>R209/R210*100</f>
        <v>11.8109510390055</v>
      </c>
    </row>
    <row r="210" spans="12:19">
      <c r="L210" s="777"/>
      <c r="M210" s="778" t="s">
        <v>492</v>
      </c>
      <c r="N210" s="779">
        <f>SUM(N199:N209)</f>
        <v>63285</v>
      </c>
      <c r="O210" s="780">
        <f>N210/N210*100</f>
        <v>100</v>
      </c>
      <c r="P210" s="779">
        <f>SUM(P199:P209)</f>
        <v>12653</v>
      </c>
      <c r="Q210" s="780">
        <f>P210/P210*100</f>
        <v>100</v>
      </c>
      <c r="R210" s="779">
        <f>SUM(R199:R209)</f>
        <v>75938</v>
      </c>
      <c r="S210" s="783">
        <f>R210/R210*100</f>
        <v>100</v>
      </c>
    </row>
    <row r="212" spans="12:19">
      <c r="L212" t="s">
        <v>337</v>
      </c>
    </row>
    <row r="214" spans="12:19">
      <c r="L214" s="1389" t="s">
        <v>0</v>
      </c>
      <c r="M214" s="1391" t="s">
        <v>349</v>
      </c>
      <c r="N214" s="1312" t="s">
        <v>310</v>
      </c>
      <c r="O214" s="1312"/>
      <c r="P214" s="1312" t="s">
        <v>311</v>
      </c>
      <c r="Q214" s="1312"/>
      <c r="R214" s="1312" t="s">
        <v>40</v>
      </c>
      <c r="S214" s="1399"/>
    </row>
    <row r="215" spans="12:19">
      <c r="L215" s="1390"/>
      <c r="M215" s="1392"/>
      <c r="N215" s="603" t="s">
        <v>81</v>
      </c>
      <c r="O215" s="603" t="s">
        <v>39</v>
      </c>
      <c r="P215" s="603" t="s">
        <v>81</v>
      </c>
      <c r="Q215" s="603" t="s">
        <v>39</v>
      </c>
      <c r="R215" s="603" t="s">
        <v>81</v>
      </c>
      <c r="S215" s="626" t="s">
        <v>39</v>
      </c>
    </row>
    <row r="216" spans="12:19" ht="16.5">
      <c r="L216" s="749">
        <v>1</v>
      </c>
      <c r="M216" s="751" t="s">
        <v>493</v>
      </c>
      <c r="N216" s="739">
        <v>12446</v>
      </c>
      <c r="O216" s="709">
        <f>N216/N223*100</f>
        <v>27.782490289745098</v>
      </c>
      <c r="P216" s="739">
        <v>2568</v>
      </c>
      <c r="Q216" s="720">
        <f>P216/P223*100</f>
        <v>24.790037648421698</v>
      </c>
      <c r="R216" s="721">
        <f>P216+N216</f>
        <v>15014</v>
      </c>
      <c r="S216" s="722">
        <f>R216/R223*100</f>
        <v>27.220479721522199</v>
      </c>
    </row>
    <row r="217" spans="12:19" ht="16.5">
      <c r="L217" s="710">
        <v>2</v>
      </c>
      <c r="M217" s="753" t="s">
        <v>494</v>
      </c>
      <c r="N217" s="741">
        <v>8156</v>
      </c>
      <c r="O217" s="712">
        <f>N217/N223*100</f>
        <v>18.206169918299899</v>
      </c>
      <c r="P217" s="741">
        <v>2561</v>
      </c>
      <c r="Q217" s="712">
        <f>P217/P223*100</f>
        <v>24.7224635582585</v>
      </c>
      <c r="R217" s="723">
        <f t="shared" ref="R217:R222" si="11">P217+N217</f>
        <v>10717</v>
      </c>
      <c r="S217" s="724">
        <f>R217/R223*100</f>
        <v>19.4299907536668</v>
      </c>
    </row>
    <row r="218" spans="12:19" ht="16.5">
      <c r="L218" s="713">
        <v>3</v>
      </c>
      <c r="M218" s="755" t="s">
        <v>495</v>
      </c>
      <c r="N218" s="743">
        <v>6934</v>
      </c>
      <c r="O218" s="715">
        <f>N218/N223*100</f>
        <v>15.4783695700701</v>
      </c>
      <c r="P218" s="743">
        <v>1858</v>
      </c>
      <c r="Q218" s="720">
        <f>P218/P223*100</f>
        <v>17.9360942175886</v>
      </c>
      <c r="R218" s="721">
        <f t="shared" si="11"/>
        <v>8792</v>
      </c>
      <c r="S218" s="722">
        <f>R218/R223*100</f>
        <v>15.9399532244321</v>
      </c>
    </row>
    <row r="219" spans="12:19" ht="16.5">
      <c r="L219" s="710">
        <v>4</v>
      </c>
      <c r="M219" s="753" t="s">
        <v>496</v>
      </c>
      <c r="N219" s="741">
        <v>3758</v>
      </c>
      <c r="O219" s="712">
        <f>N219/N223*100</f>
        <v>8.3887673556855198</v>
      </c>
      <c r="P219" s="741">
        <v>814</v>
      </c>
      <c r="Q219" s="712">
        <f>P219/P223*100</f>
        <v>7.8579013418283603</v>
      </c>
      <c r="R219" s="723">
        <f t="shared" si="11"/>
        <v>4572</v>
      </c>
      <c r="S219" s="724">
        <f>R219/R223*100</f>
        <v>8.2890657577460694</v>
      </c>
    </row>
    <row r="220" spans="12:19" ht="16.5">
      <c r="L220" s="713">
        <v>5</v>
      </c>
      <c r="M220" s="755" t="s">
        <v>497</v>
      </c>
      <c r="N220" s="743">
        <v>4302</v>
      </c>
      <c r="O220" s="715">
        <f>N220/N223*100</f>
        <v>9.6031072815750704</v>
      </c>
      <c r="P220" s="743">
        <v>883</v>
      </c>
      <c r="Q220" s="720">
        <f>P220/P223*100</f>
        <v>8.5239888020079206</v>
      </c>
      <c r="R220" s="721">
        <f t="shared" si="11"/>
        <v>5185</v>
      </c>
      <c r="S220" s="722">
        <f>R220/R223*100</f>
        <v>9.4004387475751106</v>
      </c>
    </row>
    <row r="221" spans="12:19" ht="16.5">
      <c r="L221" s="710">
        <v>6</v>
      </c>
      <c r="M221" s="753" t="s">
        <v>498</v>
      </c>
      <c r="N221" s="741">
        <v>4905</v>
      </c>
      <c r="O221" s="712">
        <f>N221/N223*100</f>
        <v>10.9491495156034</v>
      </c>
      <c r="P221" s="741">
        <v>1065</v>
      </c>
      <c r="Q221" s="712">
        <f>P221/P223*100</f>
        <v>10.280915146249599</v>
      </c>
      <c r="R221" s="723">
        <f t="shared" si="11"/>
        <v>5970</v>
      </c>
      <c r="S221" s="724">
        <f>R221/R223*100</f>
        <v>10.8236488568994</v>
      </c>
    </row>
    <row r="222" spans="12:19" ht="16.5">
      <c r="L222" s="744">
        <v>7</v>
      </c>
      <c r="M222" s="781" t="s">
        <v>499</v>
      </c>
      <c r="N222" s="746">
        <v>4297</v>
      </c>
      <c r="O222" s="735">
        <f>N222/N223*100</f>
        <v>9.5919460690209402</v>
      </c>
      <c r="P222" s="746">
        <v>610</v>
      </c>
      <c r="Q222" s="757">
        <f>P222/P223*100</f>
        <v>5.8885992856453298</v>
      </c>
      <c r="R222" s="758">
        <f t="shared" si="11"/>
        <v>4907</v>
      </c>
      <c r="S222" s="759">
        <f>R222/R223*100</f>
        <v>8.8964229381583504</v>
      </c>
    </row>
    <row r="223" spans="12:19">
      <c r="L223" s="747"/>
      <c r="M223" s="748" t="s">
        <v>500</v>
      </c>
      <c r="N223" s="732">
        <f>SUM(N216:N222)</f>
        <v>44798</v>
      </c>
      <c r="O223" s="733">
        <f>N223/N223*100</f>
        <v>100</v>
      </c>
      <c r="P223" s="732">
        <f>SUM(P216:P222)</f>
        <v>10359</v>
      </c>
      <c r="Q223" s="733">
        <f>P223/P223*100</f>
        <v>100</v>
      </c>
      <c r="R223" s="732">
        <f>SUM(R216:R222)</f>
        <v>55157</v>
      </c>
      <c r="S223" s="760">
        <f>R223/R223*100</f>
        <v>100</v>
      </c>
    </row>
    <row r="225" spans="12:19">
      <c r="L225" t="s">
        <v>501</v>
      </c>
    </row>
    <row r="226" spans="12:19">
      <c r="L226" s="1389" t="s">
        <v>0</v>
      </c>
      <c r="M226" s="1391" t="s">
        <v>349</v>
      </c>
      <c r="N226" s="1312" t="s">
        <v>310</v>
      </c>
      <c r="O226" s="1312"/>
      <c r="P226" s="1312" t="s">
        <v>311</v>
      </c>
      <c r="Q226" s="1312"/>
      <c r="R226" s="1312" t="s">
        <v>40</v>
      </c>
      <c r="S226" s="1399"/>
    </row>
    <row r="227" spans="12:19">
      <c r="L227" s="1390"/>
      <c r="M227" s="1392"/>
      <c r="N227" s="603" t="s">
        <v>81</v>
      </c>
      <c r="O227" s="603" t="s">
        <v>39</v>
      </c>
      <c r="P227" s="603" t="s">
        <v>81</v>
      </c>
      <c r="Q227" s="603" t="s">
        <v>39</v>
      </c>
      <c r="R227" s="603" t="s">
        <v>81</v>
      </c>
      <c r="S227" s="626" t="s">
        <v>39</v>
      </c>
    </row>
    <row r="228" spans="12:19">
      <c r="L228" s="774">
        <v>1</v>
      </c>
      <c r="M228" s="751" t="s">
        <v>502</v>
      </c>
      <c r="N228" s="739">
        <v>6709</v>
      </c>
      <c r="O228" s="752">
        <f>N228/N239*100</f>
        <v>6.2791307114913097</v>
      </c>
      <c r="P228" s="739">
        <v>1525</v>
      </c>
      <c r="Q228" s="762">
        <f>P228/P239*100</f>
        <v>5.72533413425439</v>
      </c>
      <c r="R228" s="763">
        <f>P228+N228</f>
        <v>8234</v>
      </c>
      <c r="S228" s="764">
        <f>R228/R239*100</f>
        <v>6.1686219864850704</v>
      </c>
    </row>
    <row r="229" spans="12:19">
      <c r="L229" s="775">
        <v>2</v>
      </c>
      <c r="M229" s="753" t="s">
        <v>503</v>
      </c>
      <c r="N229" s="741">
        <v>11151</v>
      </c>
      <c r="O229" s="754">
        <f>N229/N239*100</f>
        <v>10.436516107294601</v>
      </c>
      <c r="P229" s="741">
        <v>3251</v>
      </c>
      <c r="Q229" s="754">
        <f>P229/P239*100</f>
        <v>12.205286078990801</v>
      </c>
      <c r="R229" s="765">
        <f t="shared" ref="R229:R238" si="12">P229+N229</f>
        <v>14402</v>
      </c>
      <c r="S229" s="766">
        <f>R229/R239*100</f>
        <v>10.7894697412385</v>
      </c>
    </row>
    <row r="230" spans="12:19">
      <c r="L230" s="776">
        <v>3</v>
      </c>
      <c r="M230" s="755" t="s">
        <v>504</v>
      </c>
      <c r="N230" s="743">
        <v>19561</v>
      </c>
      <c r="O230" s="756">
        <f>N230/N239*100</f>
        <v>18.307657750407099</v>
      </c>
      <c r="P230" s="743">
        <v>4581</v>
      </c>
      <c r="Q230" s="762">
        <f>P230/P239*100</f>
        <v>17.198528307553701</v>
      </c>
      <c r="R230" s="763">
        <f t="shared" si="12"/>
        <v>24142</v>
      </c>
      <c r="S230" s="764">
        <f>R230/R239*100</f>
        <v>18.086333737882299</v>
      </c>
    </row>
    <row r="231" spans="12:19">
      <c r="L231" s="775">
        <v>4</v>
      </c>
      <c r="M231" s="753" t="s">
        <v>505</v>
      </c>
      <c r="N231" s="741">
        <v>7484</v>
      </c>
      <c r="O231" s="754">
        <f>N231/N239*100</f>
        <v>7.0044737285438901</v>
      </c>
      <c r="P231" s="741">
        <v>2114</v>
      </c>
      <c r="Q231" s="754">
        <f>P231/P239*100</f>
        <v>7.9366271211893702</v>
      </c>
      <c r="R231" s="765">
        <f t="shared" si="12"/>
        <v>9598</v>
      </c>
      <c r="S231" s="766">
        <f>R231/R239*100</f>
        <v>7.1904826118877496</v>
      </c>
    </row>
    <row r="232" spans="12:19">
      <c r="L232" s="776">
        <v>5</v>
      </c>
      <c r="M232" s="755" t="s">
        <v>506</v>
      </c>
      <c r="N232" s="743">
        <v>18087</v>
      </c>
      <c r="O232" s="756">
        <f>N232/N239*100</f>
        <v>16.9281021282968</v>
      </c>
      <c r="P232" s="743">
        <v>3970</v>
      </c>
      <c r="Q232" s="762">
        <f>P232/P239*100</f>
        <v>14.9046403363868</v>
      </c>
      <c r="R232" s="763">
        <f t="shared" si="12"/>
        <v>22057</v>
      </c>
      <c r="S232" s="764">
        <f>R232/R239*100</f>
        <v>16.524325377204399</v>
      </c>
    </row>
    <row r="233" spans="12:19">
      <c r="L233" s="775">
        <v>6</v>
      </c>
      <c r="M233" s="753" t="s">
        <v>507</v>
      </c>
      <c r="N233" s="741">
        <v>6017</v>
      </c>
      <c r="O233" s="754">
        <f>N233/N239*100</f>
        <v>5.6314695917488704</v>
      </c>
      <c r="P233" s="741">
        <v>1691</v>
      </c>
      <c r="Q233" s="754">
        <f>P233/P239*100</f>
        <v>6.3485508334584804</v>
      </c>
      <c r="R233" s="765">
        <f t="shared" si="12"/>
        <v>7708</v>
      </c>
      <c r="S233" s="766">
        <f>R233/R239*100</f>
        <v>5.7745613640790499</v>
      </c>
    </row>
    <row r="234" spans="12:19">
      <c r="L234" s="776">
        <v>7</v>
      </c>
      <c r="M234" s="755" t="s">
        <v>508</v>
      </c>
      <c r="N234" s="743">
        <v>6863</v>
      </c>
      <c r="O234" s="756">
        <f>N234/N239*100</f>
        <v>6.4232633884282002</v>
      </c>
      <c r="P234" s="743">
        <v>1837</v>
      </c>
      <c r="Q234" s="756">
        <f>P234/P239*100</f>
        <v>6.8966811833608599</v>
      </c>
      <c r="R234" s="763">
        <f t="shared" si="12"/>
        <v>8700</v>
      </c>
      <c r="S234" s="785">
        <f>R234/R239*100</f>
        <v>6.5177327280082702</v>
      </c>
    </row>
    <row r="235" spans="12:19">
      <c r="L235" s="775">
        <v>8</v>
      </c>
      <c r="M235" s="753" t="s">
        <v>509</v>
      </c>
      <c r="N235" s="741">
        <v>7239</v>
      </c>
      <c r="O235" s="754">
        <f>N235/N239*100</f>
        <v>6.7751717425079097</v>
      </c>
      <c r="P235" s="741">
        <v>1967</v>
      </c>
      <c r="Q235" s="754">
        <f>P235/P239*100</f>
        <v>7.3847424538218904</v>
      </c>
      <c r="R235" s="765">
        <f t="shared" si="12"/>
        <v>9206</v>
      </c>
      <c r="S235" s="766">
        <f>R235/R239*100</f>
        <v>6.8968100567866797</v>
      </c>
    </row>
    <row r="236" spans="12:19">
      <c r="L236" s="776">
        <v>9</v>
      </c>
      <c r="M236" s="755" t="s">
        <v>510</v>
      </c>
      <c r="N236" s="743">
        <v>8272</v>
      </c>
      <c r="O236" s="756">
        <f>N236/N239*100</f>
        <v>7.7419837897534798</v>
      </c>
      <c r="P236" s="743">
        <v>2154</v>
      </c>
      <c r="Q236" s="756">
        <f>P236/P239*100</f>
        <v>8.0867998197927609</v>
      </c>
      <c r="R236" s="763">
        <f t="shared" si="12"/>
        <v>10426</v>
      </c>
      <c r="S236" s="785">
        <f>R236/R239*100</f>
        <v>7.8107909680705996</v>
      </c>
    </row>
    <row r="237" spans="12:19">
      <c r="L237" s="775">
        <v>10</v>
      </c>
      <c r="M237" s="753" t="s">
        <v>511</v>
      </c>
      <c r="N237" s="741">
        <v>11522</v>
      </c>
      <c r="O237" s="754">
        <f>N237/N239*100</f>
        <v>10.783744829006199</v>
      </c>
      <c r="P237" s="741">
        <v>2663</v>
      </c>
      <c r="Q237" s="754">
        <f>P237/P239*100</f>
        <v>9.9977474095209509</v>
      </c>
      <c r="R237" s="765">
        <f t="shared" si="12"/>
        <v>14185</v>
      </c>
      <c r="S237" s="766">
        <f>R237/R239*100</f>
        <v>10.626901005379001</v>
      </c>
    </row>
    <row r="238" spans="12:19">
      <c r="L238" s="776">
        <v>11</v>
      </c>
      <c r="M238" s="755" t="s">
        <v>512</v>
      </c>
      <c r="N238" s="746">
        <v>3941</v>
      </c>
      <c r="O238" s="782">
        <f>N238/N239*100</f>
        <v>3.6884862325215702</v>
      </c>
      <c r="P238" s="746">
        <v>883</v>
      </c>
      <c r="Q238" s="756">
        <f>P238/P239*100</f>
        <v>3.3150623216699202</v>
      </c>
      <c r="R238" s="763">
        <f t="shared" si="12"/>
        <v>4824</v>
      </c>
      <c r="S238" s="785">
        <f>R238/R239*100</f>
        <v>3.61397042297838</v>
      </c>
    </row>
    <row r="239" spans="12:19">
      <c r="L239" s="777"/>
      <c r="M239" s="778" t="s">
        <v>513</v>
      </c>
      <c r="N239" s="771">
        <f>SUM(N228:N238)</f>
        <v>106846</v>
      </c>
      <c r="O239" s="772">
        <f>N239/N239*100</f>
        <v>100</v>
      </c>
      <c r="P239" s="771">
        <f>SUM(P228:P238)</f>
        <v>26636</v>
      </c>
      <c r="Q239" s="780">
        <f>P239/P239*100</f>
        <v>100</v>
      </c>
      <c r="R239" s="779">
        <f>SUM(R228:R238)</f>
        <v>133482</v>
      </c>
      <c r="S239" s="783">
        <f>R239/R239*100</f>
        <v>100</v>
      </c>
    </row>
    <row r="240" spans="12:19">
      <c r="L240" t="s">
        <v>514</v>
      </c>
    </row>
    <row r="241" spans="12:19">
      <c r="L241" s="1405" t="s">
        <v>0</v>
      </c>
      <c r="M241" s="1407" t="s">
        <v>349</v>
      </c>
      <c r="N241" s="1400" t="s">
        <v>310</v>
      </c>
      <c r="O241" s="1400"/>
      <c r="P241" s="1400" t="s">
        <v>311</v>
      </c>
      <c r="Q241" s="1400"/>
      <c r="R241" s="1400" t="s">
        <v>40</v>
      </c>
      <c r="S241" s="1401"/>
    </row>
    <row r="242" spans="12:19">
      <c r="L242" s="1406"/>
      <c r="M242" s="1408"/>
      <c r="N242" s="773" t="s">
        <v>81</v>
      </c>
      <c r="O242" s="773" t="s">
        <v>39</v>
      </c>
      <c r="P242" s="773" t="s">
        <v>81</v>
      </c>
      <c r="Q242" s="773" t="s">
        <v>39</v>
      </c>
      <c r="R242" s="773" t="s">
        <v>81</v>
      </c>
      <c r="S242" s="784" t="s">
        <v>39</v>
      </c>
    </row>
    <row r="243" spans="12:19">
      <c r="L243" s="774">
        <v>1</v>
      </c>
      <c r="M243" s="751" t="s">
        <v>515</v>
      </c>
      <c r="N243" s="739">
        <v>15304</v>
      </c>
      <c r="O243" s="752">
        <f>N243/N254*100</f>
        <v>6.5992540048726802</v>
      </c>
      <c r="P243" s="739">
        <v>4976</v>
      </c>
      <c r="Q243" s="762">
        <f>P243/P254*100</f>
        <v>7.8945280893528604</v>
      </c>
      <c r="R243" s="763">
        <f>P243+N243</f>
        <v>20280</v>
      </c>
      <c r="S243" s="764">
        <f>R243/R254*100</f>
        <v>6.8760680283180102</v>
      </c>
    </row>
    <row r="244" spans="12:19">
      <c r="L244" s="775">
        <v>2</v>
      </c>
      <c r="M244" s="753" t="s">
        <v>516</v>
      </c>
      <c r="N244" s="741">
        <v>20184</v>
      </c>
      <c r="O244" s="754">
        <f>N244/N254*100</f>
        <v>8.7035639593799203</v>
      </c>
      <c r="P244" s="741">
        <v>6257</v>
      </c>
      <c r="Q244" s="754">
        <f>P244/P254*100</f>
        <v>9.9268613856673706</v>
      </c>
      <c r="R244" s="765">
        <f t="shared" ref="R244:R253" si="13">P244+N244</f>
        <v>26441</v>
      </c>
      <c r="S244" s="766">
        <f>R244/R254*100</f>
        <v>8.9649957956980497</v>
      </c>
    </row>
    <row r="245" spans="12:19">
      <c r="L245" s="776">
        <v>3</v>
      </c>
      <c r="M245" s="755" t="s">
        <v>517</v>
      </c>
      <c r="N245" s="743">
        <v>10843</v>
      </c>
      <c r="O245" s="756">
        <f>N245/N254*100</f>
        <v>4.6756214829348197</v>
      </c>
      <c r="P245" s="743">
        <v>4156</v>
      </c>
      <c r="Q245" s="762">
        <f>P245/P254*100</f>
        <v>6.59358093636465</v>
      </c>
      <c r="R245" s="763">
        <f t="shared" si="13"/>
        <v>14999</v>
      </c>
      <c r="S245" s="764">
        <f>R245/R254*100</f>
        <v>5.0855100767624197</v>
      </c>
    </row>
    <row r="246" spans="12:19">
      <c r="L246" s="775">
        <v>4</v>
      </c>
      <c r="M246" s="753" t="s">
        <v>518</v>
      </c>
      <c r="N246" s="741">
        <v>14905</v>
      </c>
      <c r="O246" s="754">
        <f>N246/N254*100</f>
        <v>6.4272007934283399</v>
      </c>
      <c r="P246" s="741">
        <v>4455</v>
      </c>
      <c r="Q246" s="754">
        <f>P246/P254*100</f>
        <v>7.0679506909298597</v>
      </c>
      <c r="R246" s="765">
        <f t="shared" si="13"/>
        <v>19360</v>
      </c>
      <c r="S246" s="766">
        <f>R246/R254*100</f>
        <v>6.5641359481379</v>
      </c>
    </row>
    <row r="247" spans="12:19">
      <c r="L247" s="776">
        <v>5</v>
      </c>
      <c r="M247" s="755" t="s">
        <v>519</v>
      </c>
      <c r="N247" s="743">
        <v>6880</v>
      </c>
      <c r="O247" s="756">
        <f>N247/N254*100</f>
        <v>2.9667320670102</v>
      </c>
      <c r="P247" s="743">
        <v>1751</v>
      </c>
      <c r="Q247" s="762">
        <f>P247/P254*100</f>
        <v>2.7779981279053199</v>
      </c>
      <c r="R247" s="763">
        <f t="shared" si="13"/>
        <v>8631</v>
      </c>
      <c r="S247" s="764">
        <f>R247/R254*100</f>
        <v>2.9263975913418498</v>
      </c>
    </row>
    <row r="248" spans="12:19">
      <c r="L248" s="775">
        <v>6</v>
      </c>
      <c r="M248" s="753" t="s">
        <v>520</v>
      </c>
      <c r="N248" s="741">
        <v>30744</v>
      </c>
      <c r="O248" s="754">
        <f>N248/N254*100</f>
        <v>13.2571527133956</v>
      </c>
      <c r="P248" s="741">
        <v>8174</v>
      </c>
      <c r="Q248" s="754">
        <f>P248/P254*100</f>
        <v>12.968221986006901</v>
      </c>
      <c r="R248" s="765">
        <f t="shared" si="13"/>
        <v>38918</v>
      </c>
      <c r="S248" s="766">
        <f>R248/R254*100</f>
        <v>13.195405104836301</v>
      </c>
    </row>
    <row r="249" spans="12:19">
      <c r="L249" s="776">
        <v>7</v>
      </c>
      <c r="M249" s="755" t="s">
        <v>521</v>
      </c>
      <c r="N249" s="743">
        <v>14130</v>
      </c>
      <c r="O249" s="756">
        <f>N249/N254*100</f>
        <v>6.0930122248334504</v>
      </c>
      <c r="P249" s="743">
        <v>3566</v>
      </c>
      <c r="Q249" s="756">
        <f>P249/P254*100</f>
        <v>5.6575335945804399</v>
      </c>
      <c r="R249" s="763">
        <f t="shared" si="13"/>
        <v>17696</v>
      </c>
      <c r="S249" s="785">
        <f>R249/R254*100</f>
        <v>5.9999457509425804</v>
      </c>
    </row>
    <row r="250" spans="12:19">
      <c r="L250" s="775">
        <v>8</v>
      </c>
      <c r="M250" s="753" t="s">
        <v>522</v>
      </c>
      <c r="N250" s="741">
        <v>15655</v>
      </c>
      <c r="O250" s="754">
        <f>N250/N254*100</f>
        <v>6.7506090856169596</v>
      </c>
      <c r="P250" s="741">
        <v>3690</v>
      </c>
      <c r="Q250" s="754">
        <f>P250/P254*100</f>
        <v>5.8542621884469597</v>
      </c>
      <c r="R250" s="765">
        <f t="shared" si="13"/>
        <v>19345</v>
      </c>
      <c r="S250" s="766">
        <f>R250/R254*100</f>
        <v>6.55905009900453</v>
      </c>
    </row>
    <row r="251" spans="12:19">
      <c r="L251" s="776">
        <v>9</v>
      </c>
      <c r="M251" s="755" t="s">
        <v>523</v>
      </c>
      <c r="N251" s="743">
        <v>37450</v>
      </c>
      <c r="O251" s="756">
        <f>N251/N254*100</f>
        <v>16.148854056617999</v>
      </c>
      <c r="P251" s="743">
        <v>8903</v>
      </c>
      <c r="Q251" s="756">
        <f>P251/P254*100</f>
        <v>14.1247957354318</v>
      </c>
      <c r="R251" s="763">
        <f t="shared" si="13"/>
        <v>46353</v>
      </c>
      <c r="S251" s="785">
        <f>R251/R254*100</f>
        <v>15.716290991944</v>
      </c>
    </row>
    <row r="252" spans="12:19">
      <c r="L252" s="775">
        <v>10</v>
      </c>
      <c r="M252" s="753" t="s">
        <v>524</v>
      </c>
      <c r="N252" s="741">
        <v>15084</v>
      </c>
      <c r="O252" s="754">
        <f>N252/N254*100</f>
        <v>6.5043875724973601</v>
      </c>
      <c r="P252" s="741">
        <v>4222</v>
      </c>
      <c r="Q252" s="754">
        <f>P252/P254*100</f>
        <v>6.6982913169710097</v>
      </c>
      <c r="R252" s="765">
        <f t="shared" si="13"/>
        <v>19306</v>
      </c>
      <c r="S252" s="766">
        <f>R252/R254*100</f>
        <v>6.54582689125776</v>
      </c>
    </row>
    <row r="253" spans="12:19">
      <c r="L253" s="776">
        <v>11</v>
      </c>
      <c r="M253" s="755" t="s">
        <v>525</v>
      </c>
      <c r="N253" s="746">
        <v>50726</v>
      </c>
      <c r="O253" s="782">
        <f>N253/N254*100</f>
        <v>21.873612039412698</v>
      </c>
      <c r="P253" s="746">
        <v>12881</v>
      </c>
      <c r="Q253" s="756">
        <f>P253/P254*100</f>
        <v>20.4359759483429</v>
      </c>
      <c r="R253" s="763">
        <f t="shared" si="13"/>
        <v>63607</v>
      </c>
      <c r="S253" s="785">
        <f>R253/R254*100</f>
        <v>21.566373721756602</v>
      </c>
    </row>
    <row r="254" spans="12:19">
      <c r="L254" s="777"/>
      <c r="M254" s="778" t="s">
        <v>242</v>
      </c>
      <c r="N254" s="771">
        <f>SUM(N243:N253)</f>
        <v>231905</v>
      </c>
      <c r="O254" s="772">
        <f>N254/N254*100</f>
        <v>100</v>
      </c>
      <c r="P254" s="771">
        <f>SUM(P243:P253)</f>
        <v>63031</v>
      </c>
      <c r="Q254" s="780">
        <f>P254/P254*100</f>
        <v>100</v>
      </c>
      <c r="R254" s="779">
        <f>SUM(R243:R253)</f>
        <v>294936</v>
      </c>
      <c r="S254" s="783">
        <f>R254/R254*100</f>
        <v>100</v>
      </c>
    </row>
    <row r="256" spans="12:19">
      <c r="L256" t="s">
        <v>19</v>
      </c>
    </row>
    <row r="257" spans="12:19">
      <c r="L257" s="1389" t="s">
        <v>0</v>
      </c>
      <c r="M257" s="1391" t="s">
        <v>349</v>
      </c>
      <c r="N257" s="1312" t="s">
        <v>310</v>
      </c>
      <c r="O257" s="1312"/>
      <c r="P257" s="1312" t="s">
        <v>311</v>
      </c>
      <c r="Q257" s="1312"/>
      <c r="R257" s="1312" t="s">
        <v>40</v>
      </c>
      <c r="S257" s="1399"/>
    </row>
    <row r="258" spans="12:19">
      <c r="L258" s="1390"/>
      <c r="M258" s="1392"/>
      <c r="N258" s="603" t="s">
        <v>81</v>
      </c>
      <c r="O258" s="603" t="s">
        <v>39</v>
      </c>
      <c r="P258" s="603" t="s">
        <v>81</v>
      </c>
      <c r="Q258" s="603" t="s">
        <v>39</v>
      </c>
      <c r="R258" s="603" t="s">
        <v>81</v>
      </c>
      <c r="S258" s="626" t="s">
        <v>39</v>
      </c>
    </row>
    <row r="259" spans="12:19">
      <c r="L259" s="774">
        <v>1</v>
      </c>
      <c r="M259" s="786" t="s">
        <v>526</v>
      </c>
      <c r="N259" s="787">
        <v>11403</v>
      </c>
      <c r="O259" s="752">
        <f>N259/N261*100</f>
        <v>55.408163265306101</v>
      </c>
      <c r="P259" s="787">
        <v>2459</v>
      </c>
      <c r="Q259" s="762">
        <f>P259/P261*100</f>
        <v>51.379022147931501</v>
      </c>
      <c r="R259" s="763">
        <f>P259+N259</f>
        <v>13862</v>
      </c>
      <c r="S259" s="764">
        <f>R259/R261*100</f>
        <v>54.647953954111799</v>
      </c>
    </row>
    <row r="260" spans="12:19">
      <c r="L260" s="775">
        <v>2</v>
      </c>
      <c r="M260" s="788" t="s">
        <v>527</v>
      </c>
      <c r="N260" s="789">
        <v>9177</v>
      </c>
      <c r="O260" s="770">
        <f>N260/N261*100</f>
        <v>44.591836734693899</v>
      </c>
      <c r="P260" s="789">
        <v>2327</v>
      </c>
      <c r="Q260" s="754">
        <f>P260/P261*100</f>
        <v>48.620977852068499</v>
      </c>
      <c r="R260" s="765">
        <f>P260+N260</f>
        <v>11504</v>
      </c>
      <c r="S260" s="766">
        <f>R260/R261*100</f>
        <v>45.352046045888201</v>
      </c>
    </row>
    <row r="261" spans="12:19">
      <c r="L261" s="716"/>
      <c r="M261" s="717" t="s">
        <v>243</v>
      </c>
      <c r="N261" s="732">
        <f>SUM(N259:N260)</f>
        <v>20580</v>
      </c>
      <c r="O261" s="733">
        <f>N261/N261*100</f>
        <v>100</v>
      </c>
      <c r="P261" s="732">
        <f>SUM(P259:P260)</f>
        <v>4786</v>
      </c>
      <c r="Q261" s="719">
        <f>P261/P261*100</f>
        <v>100</v>
      </c>
      <c r="R261" s="718">
        <f>SUM(R259:R260)</f>
        <v>25366</v>
      </c>
      <c r="S261" s="725">
        <f>R261/R261*100</f>
        <v>100</v>
      </c>
    </row>
    <row r="264" spans="12:19">
      <c r="L264" t="s">
        <v>20</v>
      </c>
    </row>
    <row r="265" spans="12:19">
      <c r="L265" s="1405" t="s">
        <v>0</v>
      </c>
      <c r="M265" s="1407" t="s">
        <v>349</v>
      </c>
      <c r="N265" s="1400" t="s">
        <v>310</v>
      </c>
      <c r="O265" s="1400"/>
      <c r="P265" s="1400" t="s">
        <v>311</v>
      </c>
      <c r="Q265" s="1400"/>
      <c r="R265" s="1400" t="s">
        <v>40</v>
      </c>
      <c r="S265" s="1401"/>
    </row>
    <row r="266" spans="12:19">
      <c r="L266" s="1406"/>
      <c r="M266" s="1408"/>
      <c r="N266" s="773" t="s">
        <v>81</v>
      </c>
      <c r="O266" s="773" t="s">
        <v>39</v>
      </c>
      <c r="P266" s="773" t="s">
        <v>81</v>
      </c>
      <c r="Q266" s="773" t="s">
        <v>39</v>
      </c>
      <c r="R266" s="773" t="s">
        <v>81</v>
      </c>
      <c r="S266" s="784" t="s">
        <v>39</v>
      </c>
    </row>
    <row r="267" spans="12:19">
      <c r="L267" s="774">
        <v>1</v>
      </c>
      <c r="M267" s="738" t="s">
        <v>528</v>
      </c>
      <c r="N267" s="727">
        <v>3458</v>
      </c>
      <c r="O267" s="752">
        <f>N267/N271*100</f>
        <v>20.0487012987013</v>
      </c>
      <c r="P267" s="727">
        <v>1083</v>
      </c>
      <c r="Q267" s="762">
        <f>P267/P271*100</f>
        <v>22.756881697835698</v>
      </c>
      <c r="R267" s="763">
        <f>P267+N267</f>
        <v>4541</v>
      </c>
      <c r="S267" s="764">
        <f>R267/R271*100</f>
        <v>20.634343617939699</v>
      </c>
    </row>
    <row r="268" spans="12:19">
      <c r="L268" s="775">
        <v>2</v>
      </c>
      <c r="M268" s="740" t="s">
        <v>529</v>
      </c>
      <c r="N268" s="728">
        <v>5379</v>
      </c>
      <c r="O268" s="754">
        <f>N268/N271*100</f>
        <v>31.186224489795901</v>
      </c>
      <c r="P268" s="728">
        <v>1479</v>
      </c>
      <c r="Q268" s="754">
        <f>P268/P271*100</f>
        <v>31.077957554108</v>
      </c>
      <c r="R268" s="765">
        <f>P268+N268</f>
        <v>6858</v>
      </c>
      <c r="S268" s="766">
        <f>R268/R271*100</f>
        <v>31.162811832598699</v>
      </c>
    </row>
    <row r="269" spans="12:19">
      <c r="L269" s="776">
        <v>3</v>
      </c>
      <c r="M269" s="742" t="s">
        <v>530</v>
      </c>
      <c r="N269" s="729">
        <v>2880</v>
      </c>
      <c r="O269" s="756">
        <f>N269/N271*100</f>
        <v>16.697588126159602</v>
      </c>
      <c r="P269" s="729">
        <v>911</v>
      </c>
      <c r="Q269" s="762">
        <f>P269/P271*100</f>
        <v>19.1426770329901</v>
      </c>
      <c r="R269" s="763">
        <f>P269+N269</f>
        <v>3791</v>
      </c>
      <c r="S269" s="764">
        <f>R269/R271*100</f>
        <v>17.226337074567201</v>
      </c>
    </row>
    <row r="270" spans="12:19">
      <c r="L270" s="775">
        <v>4</v>
      </c>
      <c r="M270" s="740" t="s">
        <v>531</v>
      </c>
      <c r="N270" s="730">
        <v>5531</v>
      </c>
      <c r="O270" s="770">
        <f>N270/N271*100</f>
        <v>32.067486085343198</v>
      </c>
      <c r="P270" s="730">
        <v>1286</v>
      </c>
      <c r="Q270" s="754">
        <f>P270/P271*100</f>
        <v>27.022483715066201</v>
      </c>
      <c r="R270" s="765">
        <f>P270+N270</f>
        <v>6817</v>
      </c>
      <c r="S270" s="766">
        <f>R270/R271*100</f>
        <v>30.976507474894301</v>
      </c>
    </row>
    <row r="271" spans="12:19">
      <c r="L271" s="777"/>
      <c r="M271" s="778" t="s">
        <v>244</v>
      </c>
      <c r="N271" s="771">
        <f>SUM(N267:N270)</f>
        <v>17248</v>
      </c>
      <c r="O271" s="772">
        <f>N271/N271*100</f>
        <v>100</v>
      </c>
      <c r="P271" s="771">
        <f>SUM(P267:P270)</f>
        <v>4759</v>
      </c>
      <c r="Q271" s="780">
        <f>P271/P271*100</f>
        <v>100</v>
      </c>
      <c r="R271" s="779">
        <f>SUM(R267:R270)</f>
        <v>22007</v>
      </c>
      <c r="S271" s="783">
        <f>R271/R271*100</f>
        <v>100</v>
      </c>
    </row>
    <row r="273" spans="12:19">
      <c r="L273" t="s">
        <v>340</v>
      </c>
    </row>
    <row r="274" spans="12:19">
      <c r="L274" s="1389" t="s">
        <v>0</v>
      </c>
      <c r="M274" s="1391" t="s">
        <v>349</v>
      </c>
      <c r="N274" s="1312" t="s">
        <v>310</v>
      </c>
      <c r="O274" s="1312"/>
      <c r="P274" s="1312" t="s">
        <v>311</v>
      </c>
      <c r="Q274" s="1312"/>
      <c r="R274" s="1312" t="s">
        <v>40</v>
      </c>
      <c r="S274" s="1399"/>
    </row>
    <row r="275" spans="12:19">
      <c r="L275" s="1390"/>
      <c r="M275" s="1392"/>
      <c r="N275" s="603" t="s">
        <v>81</v>
      </c>
      <c r="O275" s="603" t="s">
        <v>39</v>
      </c>
      <c r="P275" s="603" t="s">
        <v>81</v>
      </c>
      <c r="Q275" s="603" t="s">
        <v>39</v>
      </c>
      <c r="R275" s="603" t="s">
        <v>81</v>
      </c>
      <c r="S275" s="626" t="s">
        <v>39</v>
      </c>
    </row>
    <row r="276" spans="12:19" ht="16.5">
      <c r="L276" s="749">
        <v>1</v>
      </c>
      <c r="M276" s="738" t="s">
        <v>532</v>
      </c>
      <c r="N276" s="727">
        <v>6487</v>
      </c>
      <c r="O276" s="709">
        <f>N276/N278*100</f>
        <v>42.963110139744401</v>
      </c>
      <c r="P276" s="727">
        <v>1695</v>
      </c>
      <c r="Q276" s="720">
        <f>P276/P278*100</f>
        <v>42.343242568073897</v>
      </c>
      <c r="R276" s="721">
        <f>P276+N276</f>
        <v>8182</v>
      </c>
      <c r="S276" s="722">
        <f>R276/R278*100</f>
        <v>42.833211182075203</v>
      </c>
    </row>
    <row r="277" spans="12:19" ht="16.5">
      <c r="L277" s="710">
        <v>2</v>
      </c>
      <c r="M277" s="740" t="s">
        <v>533</v>
      </c>
      <c r="N277" s="730">
        <v>8612</v>
      </c>
      <c r="O277" s="731">
        <f>N277/N278*100</f>
        <v>57.036889860255599</v>
      </c>
      <c r="P277" s="730">
        <v>2308</v>
      </c>
      <c r="Q277" s="712">
        <f>P277/P278*100</f>
        <v>57.656757431926103</v>
      </c>
      <c r="R277" s="723">
        <f>P277+N277</f>
        <v>10920</v>
      </c>
      <c r="S277" s="724">
        <f>R277/R278*100</f>
        <v>57.166788817924797</v>
      </c>
    </row>
    <row r="278" spans="12:19">
      <c r="L278" s="716"/>
      <c r="M278" s="717" t="s">
        <v>245</v>
      </c>
      <c r="N278" s="732">
        <f>SUM(N276:N277)</f>
        <v>15099</v>
      </c>
      <c r="O278" s="733">
        <f>N278/N278*100</f>
        <v>100</v>
      </c>
      <c r="P278" s="732">
        <f>SUM(P276:P277)</f>
        <v>4003</v>
      </c>
      <c r="Q278" s="719">
        <f>P278/P278*100</f>
        <v>100</v>
      </c>
      <c r="R278" s="718">
        <f>SUM(R276:R277)</f>
        <v>19102</v>
      </c>
      <c r="S278" s="725">
        <f>R278/R278*100</f>
        <v>100</v>
      </c>
    </row>
    <row r="280" spans="12:19">
      <c r="L280" t="s">
        <v>22</v>
      </c>
    </row>
    <row r="281" spans="12:19">
      <c r="L281" s="1389" t="s">
        <v>0</v>
      </c>
      <c r="M281" s="1391" t="s">
        <v>349</v>
      </c>
      <c r="N281" s="1312" t="s">
        <v>310</v>
      </c>
      <c r="O281" s="1312"/>
      <c r="P281" s="1312" t="s">
        <v>311</v>
      </c>
      <c r="Q281" s="1312"/>
      <c r="R281" s="1312" t="s">
        <v>40</v>
      </c>
      <c r="S281" s="1399"/>
    </row>
    <row r="282" spans="12:19">
      <c r="L282" s="1390"/>
      <c r="M282" s="1392"/>
      <c r="N282" s="603" t="s">
        <v>81</v>
      </c>
      <c r="O282" s="603" t="s">
        <v>39</v>
      </c>
      <c r="P282" s="603" t="s">
        <v>81</v>
      </c>
      <c r="Q282" s="603" t="s">
        <v>39</v>
      </c>
      <c r="R282" s="603" t="s">
        <v>81</v>
      </c>
      <c r="S282" s="626" t="s">
        <v>39</v>
      </c>
    </row>
    <row r="283" spans="12:19" ht="16.5">
      <c r="L283" s="749">
        <v>1</v>
      </c>
      <c r="M283" s="738" t="s">
        <v>534</v>
      </c>
      <c r="N283" s="727">
        <v>11822</v>
      </c>
      <c r="O283" s="709">
        <f>N283/N286*100</f>
        <v>35.071793046161098</v>
      </c>
      <c r="P283" s="727">
        <v>3179</v>
      </c>
      <c r="Q283" s="720">
        <f>P283/P286*100</f>
        <v>37.656953328595101</v>
      </c>
      <c r="R283" s="721">
        <f>P283+N283</f>
        <v>15001</v>
      </c>
      <c r="S283" s="722">
        <f>R283/R286*100</f>
        <v>35.5895610913404</v>
      </c>
    </row>
    <row r="284" spans="12:19" ht="16.5">
      <c r="L284" s="710">
        <v>2</v>
      </c>
      <c r="M284" s="740" t="s">
        <v>535</v>
      </c>
      <c r="N284" s="728">
        <v>14495</v>
      </c>
      <c r="O284" s="712">
        <f>N284/N286*100</f>
        <v>43.001661326688001</v>
      </c>
      <c r="P284" s="728">
        <v>3554</v>
      </c>
      <c r="Q284" s="712">
        <f>P284/P286*100</f>
        <v>42.099028666192801</v>
      </c>
      <c r="R284" s="723">
        <f>P284+N284</f>
        <v>18049</v>
      </c>
      <c r="S284" s="724">
        <f>R284/R286*100</f>
        <v>42.820877817319101</v>
      </c>
    </row>
    <row r="285" spans="12:19" ht="16.5">
      <c r="L285" s="713">
        <v>3</v>
      </c>
      <c r="M285" s="742" t="s">
        <v>536</v>
      </c>
      <c r="N285" s="734">
        <v>7391</v>
      </c>
      <c r="O285" s="735">
        <f>N285/N286*100</f>
        <v>21.926545627150801</v>
      </c>
      <c r="P285" s="734">
        <v>1709</v>
      </c>
      <c r="Q285" s="720">
        <f>P285/P286*100</f>
        <v>20.244018005211998</v>
      </c>
      <c r="R285" s="721">
        <f>P285+N285</f>
        <v>9100</v>
      </c>
      <c r="S285" s="722">
        <f>R285/R286*100</f>
        <v>21.5895610913404</v>
      </c>
    </row>
    <row r="286" spans="12:19">
      <c r="L286" s="716"/>
      <c r="M286" s="717" t="s">
        <v>246</v>
      </c>
      <c r="N286" s="732">
        <f>SUM(N283:N285)</f>
        <v>33708</v>
      </c>
      <c r="O286" s="733">
        <f>N286/N286*100</f>
        <v>100</v>
      </c>
      <c r="P286" s="732">
        <f>SUM(P283:P285)</f>
        <v>8442</v>
      </c>
      <c r="Q286" s="719">
        <f>P286/P286*100</f>
        <v>100</v>
      </c>
      <c r="R286" s="718">
        <f>SUM(R283:R285)</f>
        <v>42150</v>
      </c>
      <c r="S286" s="725">
        <f>R286/R286*100</f>
        <v>100</v>
      </c>
    </row>
    <row r="288" spans="12:19">
      <c r="L288" t="s">
        <v>23</v>
      </c>
    </row>
    <row r="290" spans="12:19">
      <c r="L290" s="1389" t="s">
        <v>0</v>
      </c>
      <c r="M290" s="1391" t="s">
        <v>349</v>
      </c>
      <c r="N290" s="1312" t="s">
        <v>310</v>
      </c>
      <c r="O290" s="1312"/>
      <c r="P290" s="1312" t="s">
        <v>311</v>
      </c>
      <c r="Q290" s="1312"/>
      <c r="R290" s="1312" t="s">
        <v>40</v>
      </c>
      <c r="S290" s="1399"/>
    </row>
    <row r="291" spans="12:19">
      <c r="L291" s="1390"/>
      <c r="M291" s="1392"/>
      <c r="N291" s="603" t="s">
        <v>81</v>
      </c>
      <c r="O291" s="603" t="s">
        <v>39</v>
      </c>
      <c r="P291" s="603" t="s">
        <v>81</v>
      </c>
      <c r="Q291" s="603" t="s">
        <v>39</v>
      </c>
      <c r="R291" s="603" t="s">
        <v>81</v>
      </c>
      <c r="S291" s="626" t="s">
        <v>39</v>
      </c>
    </row>
    <row r="292" spans="12:19" ht="16.5">
      <c r="L292" s="749">
        <v>1</v>
      </c>
      <c r="M292" s="738" t="s">
        <v>537</v>
      </c>
      <c r="N292" s="727">
        <v>13715</v>
      </c>
      <c r="O292" s="709">
        <f>N292/N297*100</f>
        <v>37.552707956847897</v>
      </c>
      <c r="P292" s="727">
        <v>3766</v>
      </c>
      <c r="Q292" s="720">
        <f>P292/P297*100</f>
        <v>41.006097560975597</v>
      </c>
      <c r="R292" s="721">
        <f>P292+N292</f>
        <v>17481</v>
      </c>
      <c r="S292" s="722">
        <f>R292/R297*100</f>
        <v>38.246619699820599</v>
      </c>
    </row>
    <row r="293" spans="12:19" ht="16.5">
      <c r="L293" s="710">
        <v>2</v>
      </c>
      <c r="M293" s="740" t="s">
        <v>538</v>
      </c>
      <c r="N293" s="728">
        <v>8465</v>
      </c>
      <c r="O293" s="712">
        <f>N293/N297*100</f>
        <v>23.177810634685901</v>
      </c>
      <c r="P293" s="728">
        <v>1967</v>
      </c>
      <c r="Q293" s="712">
        <f>P293/P297*100</f>
        <v>21.417682926829301</v>
      </c>
      <c r="R293" s="723">
        <f>P293+N293</f>
        <v>10432</v>
      </c>
      <c r="S293" s="724">
        <f>R293/R297*100</f>
        <v>22.824136874808602</v>
      </c>
    </row>
    <row r="294" spans="12:19" ht="16.5">
      <c r="L294" s="713">
        <v>3</v>
      </c>
      <c r="M294" s="742" t="s">
        <v>539</v>
      </c>
      <c r="N294" s="729">
        <v>8072</v>
      </c>
      <c r="O294" s="715">
        <f>N294/N297*100</f>
        <v>22.101746892284101</v>
      </c>
      <c r="P294" s="729">
        <v>2063</v>
      </c>
      <c r="Q294" s="720">
        <f>P294/P297*100</f>
        <v>22.462979094076701</v>
      </c>
      <c r="R294" s="721">
        <f>P294+N294</f>
        <v>10135</v>
      </c>
      <c r="S294" s="722">
        <f>R294/R297*100</f>
        <v>22.174331597602102</v>
      </c>
    </row>
    <row r="295" spans="12:19" ht="16.5">
      <c r="L295" s="710">
        <v>4</v>
      </c>
      <c r="M295" s="740" t="s">
        <v>540</v>
      </c>
      <c r="N295" s="728">
        <v>3034</v>
      </c>
      <c r="O295" s="712">
        <f>N295/N297*100</f>
        <v>8.3073216143694193</v>
      </c>
      <c r="P295" s="728">
        <v>692</v>
      </c>
      <c r="Q295" s="712">
        <f>P295/P297*100</f>
        <v>7.5348432055749104</v>
      </c>
      <c r="R295" s="723">
        <f>P295+N295</f>
        <v>3726</v>
      </c>
      <c r="S295" s="724">
        <f>R295/R297*100</f>
        <v>8.1521025685905606</v>
      </c>
    </row>
    <row r="296" spans="12:19" ht="16.5">
      <c r="L296" s="713">
        <v>5</v>
      </c>
      <c r="M296" s="742" t="s">
        <v>541</v>
      </c>
      <c r="N296" s="734">
        <v>3236</v>
      </c>
      <c r="O296" s="735">
        <f>N296/N297*100</f>
        <v>8.8604129018126105</v>
      </c>
      <c r="P296" s="734">
        <v>696</v>
      </c>
      <c r="Q296" s="757">
        <f>P296/P297*100</f>
        <v>7.5783972125435497</v>
      </c>
      <c r="R296" s="721">
        <f>P296+N296</f>
        <v>3932</v>
      </c>
      <c r="S296" s="722">
        <f>R296/R297*100</f>
        <v>8.6028092591782297</v>
      </c>
    </row>
    <row r="297" spans="12:19">
      <c r="L297" s="716"/>
      <c r="M297" s="717" t="s">
        <v>247</v>
      </c>
      <c r="N297" s="732">
        <f>SUM(N292:N296)</f>
        <v>36522</v>
      </c>
      <c r="O297" s="733">
        <f>N297/N297*100</f>
        <v>100</v>
      </c>
      <c r="P297" s="732">
        <f>SUM(P292:P296)</f>
        <v>9184</v>
      </c>
      <c r="Q297" s="733">
        <f>P297/P297*100</f>
        <v>100</v>
      </c>
      <c r="R297" s="718">
        <f>SUM(R292:R296)</f>
        <v>45706</v>
      </c>
      <c r="S297" s="725">
        <f>R297/R297*100</f>
        <v>100</v>
      </c>
    </row>
    <row r="299" spans="12:19">
      <c r="L299" t="s">
        <v>24</v>
      </c>
    </row>
    <row r="300" spans="12:19">
      <c r="L300" s="1389" t="s">
        <v>0</v>
      </c>
      <c r="M300" s="1391" t="s">
        <v>349</v>
      </c>
      <c r="N300" s="1312" t="s">
        <v>310</v>
      </c>
      <c r="O300" s="1312"/>
      <c r="P300" s="1312" t="s">
        <v>311</v>
      </c>
      <c r="Q300" s="1312"/>
      <c r="R300" s="1312" t="s">
        <v>40</v>
      </c>
      <c r="S300" s="1399"/>
    </row>
    <row r="301" spans="12:19">
      <c r="L301" s="1390"/>
      <c r="M301" s="1392"/>
      <c r="N301" s="603" t="s">
        <v>81</v>
      </c>
      <c r="O301" s="603" t="s">
        <v>39</v>
      </c>
      <c r="P301" s="603" t="s">
        <v>81</v>
      </c>
      <c r="Q301" s="603" t="s">
        <v>39</v>
      </c>
      <c r="R301" s="603" t="s">
        <v>81</v>
      </c>
      <c r="S301" s="626" t="s">
        <v>39</v>
      </c>
    </row>
    <row r="302" spans="12:19" ht="16.5">
      <c r="L302" s="749">
        <v>1</v>
      </c>
      <c r="M302" s="738" t="s">
        <v>542</v>
      </c>
      <c r="N302" s="727">
        <v>8102</v>
      </c>
      <c r="O302" s="709">
        <f>N302/N306*100</f>
        <v>34.128053917438898</v>
      </c>
      <c r="P302" s="727">
        <v>2551</v>
      </c>
      <c r="Q302" s="720">
        <f>P302/P306*100</f>
        <v>32.705128205128197</v>
      </c>
      <c r="R302" s="721">
        <f>P302+N302</f>
        <v>10653</v>
      </c>
      <c r="S302" s="722">
        <f>R302/R306*100</f>
        <v>33.776157260621403</v>
      </c>
    </row>
    <row r="303" spans="12:19" ht="16.5">
      <c r="L303" s="710">
        <v>2</v>
      </c>
      <c r="M303" s="740" t="s">
        <v>543</v>
      </c>
      <c r="N303" s="728">
        <v>5898</v>
      </c>
      <c r="O303" s="712">
        <f>N303/N306*100</f>
        <v>24.844144903117101</v>
      </c>
      <c r="P303" s="728">
        <v>1954</v>
      </c>
      <c r="Q303" s="712">
        <f>P303/P306*100</f>
        <v>25.051282051282101</v>
      </c>
      <c r="R303" s="723">
        <f>P303+N303</f>
        <v>7852</v>
      </c>
      <c r="S303" s="724">
        <f>R303/R306*100</f>
        <v>24.895370957514299</v>
      </c>
    </row>
    <row r="304" spans="12:19" ht="16.5">
      <c r="L304" s="713">
        <v>3</v>
      </c>
      <c r="M304" s="742" t="s">
        <v>544</v>
      </c>
      <c r="N304" s="729">
        <v>4916</v>
      </c>
      <c r="O304" s="715">
        <f>N304/N306*100</f>
        <v>20.7076663858467</v>
      </c>
      <c r="P304" s="729">
        <v>1738</v>
      </c>
      <c r="Q304" s="720">
        <f>P304/P306*100</f>
        <v>22.282051282051299</v>
      </c>
      <c r="R304" s="721">
        <f>P304+N304</f>
        <v>6654</v>
      </c>
      <c r="S304" s="722">
        <f>R304/R306*100</f>
        <v>21.0970196575777</v>
      </c>
    </row>
    <row r="305" spans="12:19" ht="16.5">
      <c r="L305" s="710">
        <v>4</v>
      </c>
      <c r="M305" s="740" t="s">
        <v>545</v>
      </c>
      <c r="N305" s="730">
        <v>4824</v>
      </c>
      <c r="O305" s="731">
        <f>N305/N306*100</f>
        <v>20.320134793597301</v>
      </c>
      <c r="P305" s="730">
        <v>1557</v>
      </c>
      <c r="Q305" s="712">
        <f>P305/P306*100</f>
        <v>19.961538461538499</v>
      </c>
      <c r="R305" s="723">
        <f>P305+N305</f>
        <v>6381</v>
      </c>
      <c r="S305" s="724">
        <f>R305/R306*100</f>
        <v>20.231452124286601</v>
      </c>
    </row>
    <row r="306" spans="12:19">
      <c r="L306" s="716"/>
      <c r="M306" s="717" t="s">
        <v>248</v>
      </c>
      <c r="N306" s="732">
        <f>SUM(N302:N305)</f>
        <v>23740</v>
      </c>
      <c r="O306" s="733">
        <f>N306/N306*100</f>
        <v>100</v>
      </c>
      <c r="P306" s="732">
        <f>SUM(P302:P305)</f>
        <v>7800</v>
      </c>
      <c r="Q306" s="719">
        <f>P306/P306*100</f>
        <v>100</v>
      </c>
      <c r="R306" s="718">
        <f>SUM(R302:R305)</f>
        <v>31540</v>
      </c>
      <c r="S306" s="725">
        <f>R306/R306*100</f>
        <v>100</v>
      </c>
    </row>
  </sheetData>
  <mergeCells count="99">
    <mergeCell ref="M300:M301"/>
    <mergeCell ref="L300:L301"/>
    <mergeCell ref="M28:M29"/>
    <mergeCell ref="M49:M50"/>
    <mergeCell ref="M69:M70"/>
    <mergeCell ref="M83:M84"/>
    <mergeCell ref="M102:M103"/>
    <mergeCell ref="M124:M125"/>
    <mergeCell ref="M146:M147"/>
    <mergeCell ref="M165:M166"/>
    <mergeCell ref="M182:M183"/>
    <mergeCell ref="M197:M198"/>
    <mergeCell ref="L265:L266"/>
    <mergeCell ref="L274:L275"/>
    <mergeCell ref="L281:L282"/>
    <mergeCell ref="L290:L291"/>
    <mergeCell ref="M214:M215"/>
    <mergeCell ref="M226:M227"/>
    <mergeCell ref="M241:M242"/>
    <mergeCell ref="M257:M258"/>
    <mergeCell ref="M265:M266"/>
    <mergeCell ref="M274:M275"/>
    <mergeCell ref="M281:M282"/>
    <mergeCell ref="M290:M291"/>
    <mergeCell ref="L197:L198"/>
    <mergeCell ref="L214:L215"/>
    <mergeCell ref="L226:L227"/>
    <mergeCell ref="L241:L242"/>
    <mergeCell ref="L257:L258"/>
    <mergeCell ref="N300:O300"/>
    <mergeCell ref="P300:Q300"/>
    <mergeCell ref="R300:S300"/>
    <mergeCell ref="A2:A3"/>
    <mergeCell ref="B2:B3"/>
    <mergeCell ref="L28:L29"/>
    <mergeCell ref="L49:L50"/>
    <mergeCell ref="L69:L70"/>
    <mergeCell ref="C2:D2"/>
    <mergeCell ref="E2:F2"/>
    <mergeCell ref="L83:L84"/>
    <mergeCell ref="L102:L103"/>
    <mergeCell ref="L124:L125"/>
    <mergeCell ref="L146:L147"/>
    <mergeCell ref="L165:L166"/>
    <mergeCell ref="L182:L183"/>
    <mergeCell ref="N281:O281"/>
    <mergeCell ref="P281:Q281"/>
    <mergeCell ref="R281:S281"/>
    <mergeCell ref="N290:O290"/>
    <mergeCell ref="P290:Q290"/>
    <mergeCell ref="R290:S290"/>
    <mergeCell ref="N265:O265"/>
    <mergeCell ref="P265:Q265"/>
    <mergeCell ref="R265:S265"/>
    <mergeCell ref="N274:O274"/>
    <mergeCell ref="P274:Q274"/>
    <mergeCell ref="R274:S274"/>
    <mergeCell ref="N241:O241"/>
    <mergeCell ref="P241:Q241"/>
    <mergeCell ref="R241:S241"/>
    <mergeCell ref="N257:O257"/>
    <mergeCell ref="P257:Q257"/>
    <mergeCell ref="R257:S257"/>
    <mergeCell ref="N214:O214"/>
    <mergeCell ref="P214:Q214"/>
    <mergeCell ref="R214:S214"/>
    <mergeCell ref="N226:O226"/>
    <mergeCell ref="P226:Q226"/>
    <mergeCell ref="R226:S226"/>
    <mergeCell ref="N182:O182"/>
    <mergeCell ref="P182:Q182"/>
    <mergeCell ref="R182:S182"/>
    <mergeCell ref="N197:O197"/>
    <mergeCell ref="P197:Q197"/>
    <mergeCell ref="R197:S197"/>
    <mergeCell ref="N146:O146"/>
    <mergeCell ref="P146:Q146"/>
    <mergeCell ref="R146:S146"/>
    <mergeCell ref="N165:O165"/>
    <mergeCell ref="P165:Q165"/>
    <mergeCell ref="R165:S165"/>
    <mergeCell ref="N102:O102"/>
    <mergeCell ref="P102:Q102"/>
    <mergeCell ref="R102:S102"/>
    <mergeCell ref="N124:O124"/>
    <mergeCell ref="P124:Q124"/>
    <mergeCell ref="R124:S124"/>
    <mergeCell ref="N69:O69"/>
    <mergeCell ref="P69:Q69"/>
    <mergeCell ref="R69:S69"/>
    <mergeCell ref="N83:O83"/>
    <mergeCell ref="P83:Q83"/>
    <mergeCell ref="R83:S83"/>
    <mergeCell ref="N28:O28"/>
    <mergeCell ref="P28:Q28"/>
    <mergeCell ref="R28:S28"/>
    <mergeCell ref="N49:O49"/>
    <mergeCell ref="P49:Q49"/>
    <mergeCell ref="R49:S49"/>
  </mergeCells>
  <pageMargins left="0.7" right="0.7" top="0.75" bottom="0.75" header="0.3" footer="0.3"/>
  <ignoredErrors>
    <ignoredError sqref="D23:G23 G4:G22" formula="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9" tint="-0.249977111117893"/>
  </sheetPr>
  <dimension ref="A1:T185"/>
  <sheetViews>
    <sheetView workbookViewId="0">
      <selection activeCell="C16" sqref="C16"/>
    </sheetView>
  </sheetViews>
  <sheetFormatPr defaultColWidth="9" defaultRowHeight="15"/>
  <cols>
    <col min="1" max="1" width="4.85546875" customWidth="1"/>
    <col min="2" max="2" width="10.5703125" customWidth="1"/>
    <col min="4" max="4" width="6.42578125" customWidth="1"/>
    <col min="6" max="6" width="5.28515625" customWidth="1"/>
    <col min="8" max="8" width="5.85546875" customWidth="1"/>
    <col min="11" max="11" width="8.85546875" customWidth="1"/>
    <col min="12" max="12" width="15.5703125" customWidth="1"/>
    <col min="15" max="15" width="13.85546875" customWidth="1"/>
  </cols>
  <sheetData>
    <row r="1" spans="1:20">
      <c r="B1" s="1340" t="s">
        <v>546</v>
      </c>
      <c r="C1" s="1340"/>
      <c r="D1" s="1340"/>
      <c r="E1" s="1340"/>
      <c r="F1" s="1340"/>
      <c r="G1" s="1340"/>
      <c r="H1" s="1340"/>
    </row>
    <row r="3" spans="1:20">
      <c r="A3" s="1377" t="s">
        <v>0</v>
      </c>
      <c r="B3" s="1379" t="s">
        <v>255</v>
      </c>
      <c r="C3" s="1371" t="s">
        <v>310</v>
      </c>
      <c r="D3" s="1372"/>
      <c r="E3" s="1371" t="s">
        <v>311</v>
      </c>
      <c r="F3" s="1372"/>
      <c r="G3" s="1371" t="s">
        <v>40</v>
      </c>
      <c r="H3" s="1409"/>
      <c r="L3" s="660" t="s">
        <v>547</v>
      </c>
      <c r="M3" s="660" t="s">
        <v>548</v>
      </c>
      <c r="N3" s="660" t="s">
        <v>549</v>
      </c>
      <c r="O3" s="660" t="s">
        <v>550</v>
      </c>
      <c r="P3" s="660" t="s">
        <v>551</v>
      </c>
      <c r="Q3" s="660" t="s">
        <v>249</v>
      </c>
      <c r="R3" s="660" t="s">
        <v>552</v>
      </c>
    </row>
    <row r="4" spans="1:20">
      <c r="A4" s="1378"/>
      <c r="B4" s="1380"/>
      <c r="C4" s="574" t="s">
        <v>81</v>
      </c>
      <c r="D4" s="574" t="s">
        <v>39</v>
      </c>
      <c r="E4" s="574" t="s">
        <v>81</v>
      </c>
      <c r="F4" s="574" t="s">
        <v>39</v>
      </c>
      <c r="G4" s="574" t="s">
        <v>81</v>
      </c>
      <c r="H4" s="575" t="s">
        <v>39</v>
      </c>
      <c r="L4" s="661" t="s">
        <v>553</v>
      </c>
      <c r="M4" s="235">
        <f>M15+M24+M34+M43+M52+M61+M71+M81+M90+M99+M108+M117+M126+M135+M144+M154+M163+M172+M181</f>
        <v>46956</v>
      </c>
      <c r="N4" s="235">
        <v>2.71</v>
      </c>
      <c r="O4" s="235">
        <f>O15+O24+O34+O43+O52+O61+O71+O81+O90+O99+O108+O117+O126+O135+O144+O154+O163+O172+O181</f>
        <v>21318</v>
      </c>
      <c r="P4" s="235">
        <v>4.62</v>
      </c>
      <c r="Q4" s="235">
        <f>SUM(M4+O4)</f>
        <v>68274</v>
      </c>
      <c r="R4" s="235">
        <v>3.11</v>
      </c>
    </row>
    <row r="5" spans="1:20">
      <c r="A5" s="656">
        <v>1</v>
      </c>
      <c r="B5" s="577" t="s">
        <v>256</v>
      </c>
      <c r="C5" s="578">
        <v>46956</v>
      </c>
      <c r="D5" s="579">
        <f>C5/C9*100</f>
        <v>3.3398034497646099</v>
      </c>
      <c r="E5" s="578">
        <v>21318</v>
      </c>
      <c r="F5" s="579">
        <f>E5/E9*100</f>
        <v>5.3445314948292104</v>
      </c>
      <c r="G5" s="578">
        <f>E5+C5</f>
        <v>68274</v>
      </c>
      <c r="H5" s="580">
        <f>G5/G9*100</f>
        <v>3.7828577380866601</v>
      </c>
      <c r="I5" s="605"/>
      <c r="J5" s="605"/>
      <c r="L5" s="661" t="s">
        <v>554</v>
      </c>
      <c r="M5" s="235">
        <f t="shared" ref="M5:M7" si="0">M16+M25+M35+M44+M53+M62+M72+M82+M91+M100+M109+M118+M127+M136+M145+M155+M164+M173+M182</f>
        <v>1279627</v>
      </c>
      <c r="N5" s="235">
        <v>93.27</v>
      </c>
      <c r="O5" s="235">
        <f t="shared" ref="O5:O7" si="1">O16+O25+O35+O44+O53+O62+O72+O82+O91+O100+O109+O118+O127+O136+O145+O155+O164+O173+O182</f>
        <v>81657</v>
      </c>
      <c r="P5" s="235">
        <v>27.57</v>
      </c>
      <c r="Q5" s="235">
        <f t="shared" ref="Q5:Q7" si="2">SUM(M5+O5)</f>
        <v>1361284</v>
      </c>
      <c r="R5" s="235">
        <v>79.33</v>
      </c>
      <c r="S5" s="605"/>
      <c r="T5" s="605"/>
    </row>
    <row r="6" spans="1:20">
      <c r="A6" s="657">
        <v>2</v>
      </c>
      <c r="B6" s="582" t="s">
        <v>257</v>
      </c>
      <c r="C6" s="583">
        <v>1279627</v>
      </c>
      <c r="D6" s="584">
        <f>C6/C9*100</f>
        <v>91.015049599879404</v>
      </c>
      <c r="E6" s="583">
        <v>81657</v>
      </c>
      <c r="F6" s="584">
        <f>E6/E9*100</f>
        <v>20.471827013475401</v>
      </c>
      <c r="G6" s="583">
        <f t="shared" ref="G6:G8" si="3">E6+C6</f>
        <v>1361284</v>
      </c>
      <c r="H6" s="585">
        <f>G6/G9*100</f>
        <v>75.424666976207106</v>
      </c>
      <c r="I6" s="605"/>
      <c r="J6" s="605"/>
      <c r="L6" s="661" t="s">
        <v>555</v>
      </c>
      <c r="M6" s="235">
        <f t="shared" si="0"/>
        <v>35672</v>
      </c>
      <c r="N6" s="235">
        <v>1.77</v>
      </c>
      <c r="O6" s="235">
        <f t="shared" si="1"/>
        <v>65432</v>
      </c>
      <c r="P6" s="235">
        <v>15.1</v>
      </c>
      <c r="Q6" s="235">
        <f t="shared" si="2"/>
        <v>101104</v>
      </c>
      <c r="R6" s="235">
        <v>4.59</v>
      </c>
      <c r="S6" s="605"/>
      <c r="T6" s="605"/>
    </row>
    <row r="7" spans="1:20">
      <c r="A7" s="658">
        <v>3</v>
      </c>
      <c r="B7" s="587" t="s">
        <v>258</v>
      </c>
      <c r="C7" s="588">
        <v>35672</v>
      </c>
      <c r="D7" s="589">
        <f>C7/C9*100</f>
        <v>2.53721502385218</v>
      </c>
      <c r="E7" s="588">
        <v>65432</v>
      </c>
      <c r="F7" s="589">
        <f>E7/E9*100</f>
        <v>16.404136634283901</v>
      </c>
      <c r="G7" s="588">
        <f t="shared" si="3"/>
        <v>101104</v>
      </c>
      <c r="H7" s="590">
        <f>G7/G9*100</f>
        <v>5.60186965391678</v>
      </c>
      <c r="I7" s="91"/>
      <c r="J7" s="197"/>
      <c r="L7" s="661" t="s">
        <v>556</v>
      </c>
      <c r="M7" s="235">
        <f t="shared" si="0"/>
        <v>43696</v>
      </c>
      <c r="N7" s="235">
        <v>2.2599999999999998</v>
      </c>
      <c r="O7" s="235">
        <f t="shared" si="1"/>
        <v>230468</v>
      </c>
      <c r="P7" s="235">
        <v>52.71</v>
      </c>
      <c r="Q7" s="235">
        <f t="shared" si="2"/>
        <v>274164</v>
      </c>
      <c r="R7" s="235">
        <v>12.96</v>
      </c>
    </row>
    <row r="8" spans="1:20">
      <c r="A8" s="659">
        <v>4</v>
      </c>
      <c r="B8" s="635" t="s">
        <v>259</v>
      </c>
      <c r="C8" s="636">
        <v>43696</v>
      </c>
      <c r="D8" s="637">
        <f>C8/C9*100</f>
        <v>3.1079319265038401</v>
      </c>
      <c r="E8" s="636">
        <v>230468</v>
      </c>
      <c r="F8" s="637">
        <f>E8/E9*100</f>
        <v>57.779504857411503</v>
      </c>
      <c r="G8" s="636">
        <f t="shared" si="3"/>
        <v>274164</v>
      </c>
      <c r="H8" s="638">
        <f>G8/G9*100</f>
        <v>15.190605631789399</v>
      </c>
      <c r="I8" s="91"/>
      <c r="J8" s="197"/>
      <c r="L8" s="661" t="s">
        <v>125</v>
      </c>
      <c r="M8" s="235">
        <v>1320562</v>
      </c>
      <c r="N8" s="235">
        <v>100</v>
      </c>
      <c r="O8" s="235">
        <v>355525</v>
      </c>
      <c r="P8" s="235">
        <v>100</v>
      </c>
      <c r="Q8" s="235">
        <f>SUM(Q4:Q7)</f>
        <v>1804826</v>
      </c>
      <c r="R8" s="235">
        <v>100</v>
      </c>
    </row>
    <row r="9" spans="1:20">
      <c r="A9" s="596"/>
      <c r="B9" s="597" t="s">
        <v>40</v>
      </c>
      <c r="C9" s="598">
        <f>SUM(C5:C8)</f>
        <v>1405951</v>
      </c>
      <c r="D9" s="598">
        <f>C9/C9*100</f>
        <v>100</v>
      </c>
      <c r="E9" s="598">
        <f>SUM(E5:E8)</f>
        <v>398875</v>
      </c>
      <c r="F9" s="598">
        <f>E9/E9*100</f>
        <v>100</v>
      </c>
      <c r="G9" s="598">
        <f>SUM(G5:G8)</f>
        <v>1804826</v>
      </c>
      <c r="H9" s="599">
        <f>G9/G9*100</f>
        <v>100</v>
      </c>
      <c r="I9" s="662"/>
    </row>
    <row r="10" spans="1:20" ht="6" customHeight="1">
      <c r="A10" s="281"/>
      <c r="B10" s="281"/>
      <c r="C10" s="281"/>
      <c r="D10" s="281"/>
      <c r="E10" s="281"/>
      <c r="F10" s="281"/>
      <c r="G10" s="281"/>
      <c r="H10" s="281"/>
    </row>
    <row r="11" spans="1:20" ht="9.9499999999999993" customHeight="1">
      <c r="A11" s="318" t="s">
        <v>308</v>
      </c>
      <c r="B11" s="142"/>
      <c r="C11" s="142"/>
      <c r="D11" s="142"/>
      <c r="E11" s="142"/>
      <c r="F11" s="281"/>
      <c r="G11" s="281"/>
      <c r="H11" s="281"/>
    </row>
    <row r="12" spans="1:20">
      <c r="K12" t="s">
        <v>208</v>
      </c>
    </row>
    <row r="13" spans="1:20">
      <c r="K13" s="1410" t="s">
        <v>0</v>
      </c>
      <c r="L13" s="1412" t="s">
        <v>255</v>
      </c>
      <c r="M13" s="1312" t="s">
        <v>310</v>
      </c>
      <c r="N13" s="1312"/>
      <c r="O13" s="1312" t="s">
        <v>311</v>
      </c>
      <c r="P13" s="1312"/>
      <c r="Q13" s="1312" t="s">
        <v>40</v>
      </c>
      <c r="R13" s="1399"/>
    </row>
    <row r="14" spans="1:20">
      <c r="K14" s="1411"/>
      <c r="L14" s="1413"/>
      <c r="M14" s="603" t="s">
        <v>81</v>
      </c>
      <c r="N14" s="603" t="s">
        <v>39</v>
      </c>
      <c r="O14" s="603" t="s">
        <v>81</v>
      </c>
      <c r="P14" s="603" t="s">
        <v>39</v>
      </c>
      <c r="Q14" s="603" t="s">
        <v>81</v>
      </c>
      <c r="R14" s="626" t="s">
        <v>39</v>
      </c>
    </row>
    <row r="15" spans="1:20" ht="16.5">
      <c r="K15" s="663">
        <v>1</v>
      </c>
      <c r="L15" s="606" t="s">
        <v>256</v>
      </c>
      <c r="M15" s="664">
        <v>3241</v>
      </c>
      <c r="N15" s="665">
        <f>M15/M19*100</f>
        <v>2.4657263279621402</v>
      </c>
      <c r="O15" s="664">
        <v>1234</v>
      </c>
      <c r="P15" s="666">
        <f>O15/O19*100</f>
        <v>3.4954536441662198</v>
      </c>
      <c r="Q15" s="607">
        <f>O15+M15</f>
        <v>4475</v>
      </c>
      <c r="R15" s="682">
        <f>Q15/Q19*100</f>
        <v>2.68373864283787</v>
      </c>
    </row>
    <row r="16" spans="1:20" ht="16.5">
      <c r="K16" s="667">
        <v>2</v>
      </c>
      <c r="L16" s="609" t="s">
        <v>257</v>
      </c>
      <c r="M16" s="668">
        <v>121869</v>
      </c>
      <c r="N16" s="669">
        <f>M16/M19*100</f>
        <v>92.716939790934404</v>
      </c>
      <c r="O16" s="668">
        <v>6336</v>
      </c>
      <c r="P16" s="669">
        <f>O16/O19*100</f>
        <v>17.9474832167238</v>
      </c>
      <c r="Q16" s="610">
        <f>O16+M16</f>
        <v>128205</v>
      </c>
      <c r="R16" s="683">
        <f>Q16/Q19*100</f>
        <v>76.886863174308104</v>
      </c>
    </row>
    <row r="17" spans="11:18" ht="16.5">
      <c r="K17" s="670">
        <v>3</v>
      </c>
      <c r="L17" s="612" t="s">
        <v>258</v>
      </c>
      <c r="M17" s="671">
        <v>2482</v>
      </c>
      <c r="N17" s="672">
        <f>M17/M19*100</f>
        <v>1.8882853273687299</v>
      </c>
      <c r="O17" s="671">
        <v>6307</v>
      </c>
      <c r="P17" s="672">
        <f>O17/O19*100</f>
        <v>17.865337223465399</v>
      </c>
      <c r="Q17" s="613">
        <f>O17+M17</f>
        <v>8789</v>
      </c>
      <c r="R17" s="684">
        <f>Q17/Q19*100</f>
        <v>5.2709226663468201</v>
      </c>
    </row>
    <row r="18" spans="11:18" ht="16.5">
      <c r="K18" s="673">
        <v>4</v>
      </c>
      <c r="L18" s="646" t="s">
        <v>259</v>
      </c>
      <c r="M18" s="674">
        <v>3850</v>
      </c>
      <c r="N18" s="675">
        <f>M18/M19*100</f>
        <v>2.9290485537347299</v>
      </c>
      <c r="O18" s="674">
        <v>21426</v>
      </c>
      <c r="P18" s="675">
        <f>O18/O19*100</f>
        <v>60.691725915644597</v>
      </c>
      <c r="Q18" s="647">
        <f>O18+M18</f>
        <v>25276</v>
      </c>
      <c r="R18" s="685">
        <f>Q18/Q19*100</f>
        <v>15.158475516507201</v>
      </c>
    </row>
    <row r="19" spans="11:18">
      <c r="K19" s="625"/>
      <c r="L19" s="618" t="s">
        <v>40</v>
      </c>
      <c r="M19" s="619">
        <f>SUM(M15:M18)</f>
        <v>131442</v>
      </c>
      <c r="N19" s="676">
        <f>M19/M19*100</f>
        <v>100</v>
      </c>
      <c r="O19" s="619">
        <f>SUM(O15:O18)</f>
        <v>35303</v>
      </c>
      <c r="P19" s="676">
        <f>O19/O19*100</f>
        <v>100</v>
      </c>
      <c r="Q19" s="619">
        <f>SUM(Q15:Q18)</f>
        <v>166745</v>
      </c>
      <c r="R19" s="686">
        <f>Q19/Q19*100</f>
        <v>100</v>
      </c>
    </row>
    <row r="20" spans="11:18">
      <c r="K20" t="s">
        <v>557</v>
      </c>
    </row>
    <row r="22" spans="11:18">
      <c r="K22" s="1410" t="s">
        <v>0</v>
      </c>
      <c r="L22" s="1412" t="s">
        <v>255</v>
      </c>
      <c r="M22" s="1312" t="s">
        <v>310</v>
      </c>
      <c r="N22" s="1312"/>
      <c r="O22" s="1312" t="s">
        <v>311</v>
      </c>
      <c r="P22" s="1312"/>
      <c r="Q22" s="1312" t="s">
        <v>40</v>
      </c>
      <c r="R22" s="1399"/>
    </row>
    <row r="23" spans="11:18">
      <c r="K23" s="1411"/>
      <c r="L23" s="1413"/>
      <c r="M23" s="603" t="s">
        <v>81</v>
      </c>
      <c r="N23" s="603" t="s">
        <v>39</v>
      </c>
      <c r="O23" s="603" t="s">
        <v>81</v>
      </c>
      <c r="P23" s="603" t="s">
        <v>39</v>
      </c>
      <c r="Q23" s="603" t="s">
        <v>81</v>
      </c>
      <c r="R23" s="626" t="s">
        <v>39</v>
      </c>
    </row>
    <row r="24" spans="11:18" ht="16.5">
      <c r="K24" s="663">
        <v>1</v>
      </c>
      <c r="L24" s="606" t="s">
        <v>256</v>
      </c>
      <c r="M24" s="677">
        <v>2668</v>
      </c>
      <c r="N24" s="665">
        <f>M24/M28*100</f>
        <v>2.6710449912900698</v>
      </c>
      <c r="O24" s="677">
        <v>1168</v>
      </c>
      <c r="P24" s="666">
        <f>O24/O28*100</f>
        <v>4.1298352308888999</v>
      </c>
      <c r="Q24" s="607">
        <f>O24+M24</f>
        <v>3836</v>
      </c>
      <c r="R24" s="682">
        <f>Q24/Q28*100</f>
        <v>2.9929467573809401</v>
      </c>
    </row>
    <row r="25" spans="11:18" ht="16.5">
      <c r="K25" s="667">
        <v>2</v>
      </c>
      <c r="L25" s="609" t="s">
        <v>257</v>
      </c>
      <c r="M25" s="678">
        <v>91827</v>
      </c>
      <c r="N25" s="669">
        <f>M25/M28*100</f>
        <v>91.931802254570201</v>
      </c>
      <c r="O25" s="678">
        <v>6225</v>
      </c>
      <c r="P25" s="669">
        <f>O25/O28*100</f>
        <v>22.010466020790599</v>
      </c>
      <c r="Q25" s="610">
        <f>O25+M25</f>
        <v>98052</v>
      </c>
      <c r="R25" s="683">
        <f>Q25/Q28*100</f>
        <v>76.502715186317999</v>
      </c>
    </row>
    <row r="26" spans="11:18" ht="16.5">
      <c r="K26" s="670">
        <v>3</v>
      </c>
      <c r="L26" s="612" t="s">
        <v>258</v>
      </c>
      <c r="M26" s="679">
        <v>2308</v>
      </c>
      <c r="N26" s="672">
        <f>M26/M28*100</f>
        <v>2.3106341229001099</v>
      </c>
      <c r="O26" s="679">
        <v>3814</v>
      </c>
      <c r="P26" s="672">
        <f>O26/O28*100</f>
        <v>13.485609221412901</v>
      </c>
      <c r="Q26" s="613">
        <f>O26+M26</f>
        <v>6122</v>
      </c>
      <c r="R26" s="684">
        <f>Q26/Q28*100</f>
        <v>4.7765432869359001</v>
      </c>
    </row>
    <row r="27" spans="11:18" ht="16.5">
      <c r="K27" s="673">
        <v>4</v>
      </c>
      <c r="L27" s="646" t="s">
        <v>259</v>
      </c>
      <c r="M27" s="680">
        <v>3083</v>
      </c>
      <c r="N27" s="675">
        <f>M27/M28*100</f>
        <v>3.0865186312396098</v>
      </c>
      <c r="O27" s="680">
        <v>17075</v>
      </c>
      <c r="P27" s="675">
        <f>O27/O28*100</f>
        <v>60.374089526907603</v>
      </c>
      <c r="Q27" s="647">
        <f>O27+M27</f>
        <v>20158</v>
      </c>
      <c r="R27" s="685">
        <f>Q27/Q28*100</f>
        <v>15.7277947693652</v>
      </c>
    </row>
    <row r="28" spans="11:18">
      <c r="K28" s="625"/>
      <c r="L28" s="618" t="s">
        <v>40</v>
      </c>
      <c r="M28" s="619">
        <f>SUM(M24:M27)</f>
        <v>99886</v>
      </c>
      <c r="N28" s="676">
        <f>M28/M28*100</f>
        <v>100</v>
      </c>
      <c r="O28" s="619">
        <f>SUM(O24:O27)</f>
        <v>28282</v>
      </c>
      <c r="P28" s="676">
        <f>O28/O28*100</f>
        <v>100</v>
      </c>
      <c r="Q28" s="619">
        <f>SUM(Q24:Q27)</f>
        <v>128168</v>
      </c>
      <c r="R28" s="686">
        <f>Q28/Q28*100</f>
        <v>100</v>
      </c>
    </row>
    <row r="30" spans="11:18">
      <c r="K30" t="s">
        <v>343</v>
      </c>
    </row>
    <row r="32" spans="11:18">
      <c r="K32" s="1410" t="s">
        <v>0</v>
      </c>
      <c r="L32" s="1412" t="s">
        <v>255</v>
      </c>
      <c r="M32" s="1312" t="s">
        <v>310</v>
      </c>
      <c r="N32" s="1312"/>
      <c r="O32" s="1312" t="s">
        <v>311</v>
      </c>
      <c r="P32" s="1312"/>
      <c r="Q32" s="1312" t="s">
        <v>40</v>
      </c>
      <c r="R32" s="1399"/>
    </row>
    <row r="33" spans="11:18">
      <c r="K33" s="1411"/>
      <c r="L33" s="1413"/>
      <c r="M33" s="603" t="s">
        <v>81</v>
      </c>
      <c r="N33" s="603" t="s">
        <v>39</v>
      </c>
      <c r="O33" s="603" t="s">
        <v>81</v>
      </c>
      <c r="P33" s="603" t="s">
        <v>39</v>
      </c>
      <c r="Q33" s="603" t="s">
        <v>81</v>
      </c>
      <c r="R33" s="626" t="s">
        <v>39</v>
      </c>
    </row>
    <row r="34" spans="11:18" ht="16.5">
      <c r="K34" s="663">
        <v>1</v>
      </c>
      <c r="L34" s="606" t="s">
        <v>256</v>
      </c>
      <c r="M34" s="681">
        <v>1493</v>
      </c>
      <c r="N34" s="666">
        <f>M34/M38*100</f>
        <v>2.4209894760738799</v>
      </c>
      <c r="O34" s="607">
        <v>648</v>
      </c>
      <c r="P34" s="666">
        <f>O34/O38*100</f>
        <v>4.4884671330608796</v>
      </c>
      <c r="Q34" s="607">
        <f>O34+M34</f>
        <v>2141</v>
      </c>
      <c r="R34" s="682">
        <f>Q34/Q38*100</f>
        <v>2.8131816151157598</v>
      </c>
    </row>
    <row r="35" spans="11:18" ht="16.5">
      <c r="K35" s="667">
        <v>2</v>
      </c>
      <c r="L35" s="609" t="s">
        <v>257</v>
      </c>
      <c r="M35" s="610">
        <v>57391</v>
      </c>
      <c r="N35" s="669">
        <f>M35/M38*100</f>
        <v>93.062965185101106</v>
      </c>
      <c r="O35" s="610">
        <v>2739</v>
      </c>
      <c r="P35" s="669">
        <f>O35/O38*100</f>
        <v>18.972085613354601</v>
      </c>
      <c r="Q35" s="610">
        <f>O35+M35</f>
        <v>60130</v>
      </c>
      <c r="R35" s="683">
        <f>Q35/Q38*100</f>
        <v>79.008225369878801</v>
      </c>
    </row>
    <row r="36" spans="11:18" ht="16.5">
      <c r="K36" s="670">
        <v>3</v>
      </c>
      <c r="L36" s="612" t="s">
        <v>258</v>
      </c>
      <c r="M36" s="613">
        <v>1277</v>
      </c>
      <c r="N36" s="672">
        <f>M36/M38*100</f>
        <v>2.0707324587718299</v>
      </c>
      <c r="O36" s="613">
        <v>2318</v>
      </c>
      <c r="P36" s="672">
        <f>O36/O38*100</f>
        <v>16.0559673062271</v>
      </c>
      <c r="Q36" s="613">
        <f>O36+M36</f>
        <v>3595</v>
      </c>
      <c r="R36" s="684">
        <f>Q36/Q38*100</f>
        <v>4.72367487451712</v>
      </c>
    </row>
    <row r="37" spans="11:18" ht="16.5">
      <c r="K37" s="673">
        <v>4</v>
      </c>
      <c r="L37" s="646" t="s">
        <v>259</v>
      </c>
      <c r="M37" s="647">
        <v>1508</v>
      </c>
      <c r="N37" s="675">
        <f>M37/M38*100</f>
        <v>2.4453128800531898</v>
      </c>
      <c r="O37" s="647">
        <v>8732</v>
      </c>
      <c r="P37" s="675">
        <f>O37/O38*100</f>
        <v>60.483479947357502</v>
      </c>
      <c r="Q37" s="647">
        <f>O37+M37</f>
        <v>10240</v>
      </c>
      <c r="R37" s="685">
        <f>Q37/Q38*100</f>
        <v>13.454918140488299</v>
      </c>
    </row>
    <row r="38" spans="11:18">
      <c r="K38" s="625"/>
      <c r="L38" s="618" t="s">
        <v>40</v>
      </c>
      <c r="M38" s="619">
        <f>SUM(M34:M37)</f>
        <v>61669</v>
      </c>
      <c r="N38" s="676">
        <f>M38/M38*100</f>
        <v>100</v>
      </c>
      <c r="O38" s="619">
        <f>SUM(O34:O37)</f>
        <v>14437</v>
      </c>
      <c r="P38" s="676">
        <f>O38/O38*100</f>
        <v>100</v>
      </c>
      <c r="Q38" s="619">
        <f>SUM(Q34:Q37)</f>
        <v>76106</v>
      </c>
      <c r="R38" s="686">
        <f>Q38/Q38*100</f>
        <v>100</v>
      </c>
    </row>
    <row r="40" spans="11:18">
      <c r="K40" t="s">
        <v>344</v>
      </c>
    </row>
    <row r="41" spans="11:18">
      <c r="K41" s="1410" t="s">
        <v>0</v>
      </c>
      <c r="L41" s="1412" t="s">
        <v>255</v>
      </c>
      <c r="M41" s="1312" t="s">
        <v>310</v>
      </c>
      <c r="N41" s="1312"/>
      <c r="O41" s="1312" t="s">
        <v>311</v>
      </c>
      <c r="P41" s="1312"/>
      <c r="Q41" s="1312" t="s">
        <v>40</v>
      </c>
      <c r="R41" s="1399"/>
    </row>
    <row r="42" spans="11:18">
      <c r="K42" s="1411"/>
      <c r="L42" s="1413"/>
      <c r="M42" s="603" t="s">
        <v>81</v>
      </c>
      <c r="N42" s="603" t="s">
        <v>39</v>
      </c>
      <c r="O42" s="603" t="s">
        <v>81</v>
      </c>
      <c r="P42" s="603" t="s">
        <v>39</v>
      </c>
      <c r="Q42" s="603" t="s">
        <v>81</v>
      </c>
      <c r="R42" s="626" t="s">
        <v>39</v>
      </c>
    </row>
    <row r="43" spans="11:18" ht="16.5">
      <c r="K43" s="663">
        <v>1</v>
      </c>
      <c r="L43" s="606" t="s">
        <v>256</v>
      </c>
      <c r="M43" s="607">
        <v>3953</v>
      </c>
      <c r="N43" s="666">
        <f>M43/M47*100</f>
        <v>4.1577701814357102</v>
      </c>
      <c r="O43" s="607">
        <v>1564</v>
      </c>
      <c r="P43" s="666">
        <f>O43/O47*100</f>
        <v>5.0835337710459596</v>
      </c>
      <c r="Q43" s="607">
        <f>O43+M43</f>
        <v>5517</v>
      </c>
      <c r="R43" s="682">
        <f>Q43/Q47*100</f>
        <v>4.3841037499702002</v>
      </c>
    </row>
    <row r="44" spans="11:18" ht="16.5">
      <c r="K44" s="667">
        <v>2</v>
      </c>
      <c r="L44" s="609" t="s">
        <v>257</v>
      </c>
      <c r="M44" s="610">
        <v>84272</v>
      </c>
      <c r="N44" s="669">
        <f>M44/M47*100</f>
        <v>88.637391533000297</v>
      </c>
      <c r="O44" s="610">
        <v>6428</v>
      </c>
      <c r="P44" s="669">
        <f>O44/O47*100</f>
        <v>20.893193785347499</v>
      </c>
      <c r="Q44" s="610">
        <f>O44+M44</f>
        <v>90700</v>
      </c>
      <c r="R44" s="683">
        <f>Q44/Q47*100</f>
        <v>72.075078869366905</v>
      </c>
    </row>
    <row r="45" spans="11:18" ht="16.5">
      <c r="K45" s="670">
        <v>3</v>
      </c>
      <c r="L45" s="612" t="s">
        <v>258</v>
      </c>
      <c r="M45" s="613">
        <v>3091</v>
      </c>
      <c r="N45" s="672">
        <f>M45/M47*100</f>
        <v>3.2511175387851701</v>
      </c>
      <c r="O45" s="613">
        <v>4713</v>
      </c>
      <c r="P45" s="672">
        <f>O45/O47*100</f>
        <v>15.318858480140401</v>
      </c>
      <c r="Q45" s="613">
        <f>O45+M45</f>
        <v>7804</v>
      </c>
      <c r="R45" s="684">
        <f>Q45/Q47*100</f>
        <v>6.2014764663345003</v>
      </c>
    </row>
    <row r="46" spans="11:18" ht="16.5">
      <c r="K46" s="673">
        <v>4</v>
      </c>
      <c r="L46" s="646" t="s">
        <v>259</v>
      </c>
      <c r="M46" s="647">
        <v>3759</v>
      </c>
      <c r="N46" s="675">
        <f>M46/M47*100</f>
        <v>3.9537207467788602</v>
      </c>
      <c r="O46" s="647">
        <v>18061</v>
      </c>
      <c r="P46" s="675">
        <f>O46/O47*100</f>
        <v>58.704413963466202</v>
      </c>
      <c r="Q46" s="647">
        <f>O46+M46</f>
        <v>21820</v>
      </c>
      <c r="R46" s="685">
        <f>Q46/Q47*100</f>
        <v>17.3393409143284</v>
      </c>
    </row>
    <row r="47" spans="11:18">
      <c r="K47" s="625"/>
      <c r="L47" s="618" t="s">
        <v>40</v>
      </c>
      <c r="M47" s="619">
        <f>SUM(M43:M46)</f>
        <v>95075</v>
      </c>
      <c r="N47" s="676">
        <f>M47/M47*100</f>
        <v>100</v>
      </c>
      <c r="O47" s="619">
        <f>SUM(O43:O46)</f>
        <v>30766</v>
      </c>
      <c r="P47" s="676">
        <f>O47/O47*100</f>
        <v>100</v>
      </c>
      <c r="Q47" s="619">
        <f>SUM(Q43:Q46)</f>
        <v>125841</v>
      </c>
      <c r="R47" s="686">
        <f>Q47/Q47*100</f>
        <v>100</v>
      </c>
    </row>
    <row r="49" spans="11:18">
      <c r="K49" t="s">
        <v>334</v>
      </c>
    </row>
    <row r="50" spans="11:18">
      <c r="K50" s="1410" t="s">
        <v>0</v>
      </c>
      <c r="L50" s="1412" t="s">
        <v>255</v>
      </c>
      <c r="M50" s="1312" t="s">
        <v>310</v>
      </c>
      <c r="N50" s="1312"/>
      <c r="O50" s="1312" t="s">
        <v>311</v>
      </c>
      <c r="P50" s="1312"/>
      <c r="Q50" s="1312" t="s">
        <v>40</v>
      </c>
      <c r="R50" s="1399"/>
    </row>
    <row r="51" spans="11:18">
      <c r="K51" s="1411"/>
      <c r="L51" s="1413"/>
      <c r="M51" s="603" t="s">
        <v>81</v>
      </c>
      <c r="N51" s="603" t="s">
        <v>39</v>
      </c>
      <c r="O51" s="603" t="s">
        <v>81</v>
      </c>
      <c r="P51" s="603" t="s">
        <v>39</v>
      </c>
      <c r="Q51" s="603" t="s">
        <v>81</v>
      </c>
      <c r="R51" s="626" t="s">
        <v>39</v>
      </c>
    </row>
    <row r="52" spans="11:18" ht="16.5">
      <c r="K52" s="663">
        <v>1</v>
      </c>
      <c r="L52" s="606" t="s">
        <v>256</v>
      </c>
      <c r="M52" s="607">
        <v>4992</v>
      </c>
      <c r="N52" s="666">
        <f>M52/M56*100</f>
        <v>4.8276195541801696</v>
      </c>
      <c r="O52" s="607">
        <v>1710</v>
      </c>
      <c r="P52" s="666">
        <f>O52/O56*100</f>
        <v>4.4560260586319203</v>
      </c>
      <c r="Q52" s="607">
        <f>O52+M52</f>
        <v>6702</v>
      </c>
      <c r="R52" s="682">
        <f>Q52/Q56*100</f>
        <v>4.7270418958950504</v>
      </c>
    </row>
    <row r="53" spans="11:18" ht="16.5">
      <c r="K53" s="667">
        <v>2</v>
      </c>
      <c r="L53" s="609" t="s">
        <v>257</v>
      </c>
      <c r="M53" s="610">
        <v>91460</v>
      </c>
      <c r="N53" s="669">
        <f>M53/M56*100</f>
        <v>88.448334219815294</v>
      </c>
      <c r="O53" s="610">
        <v>8004</v>
      </c>
      <c r="P53" s="669">
        <f>O53/O56*100</f>
        <v>20.857328990228002</v>
      </c>
      <c r="Q53" s="610">
        <f>O53+M53</f>
        <v>99464</v>
      </c>
      <c r="R53" s="683">
        <f>Q53/Q56*100</f>
        <v>70.153759345464806</v>
      </c>
    </row>
    <row r="54" spans="11:18" ht="16.5">
      <c r="K54" s="670">
        <v>3</v>
      </c>
      <c r="L54" s="612" t="s">
        <v>258</v>
      </c>
      <c r="M54" s="613">
        <v>3283</v>
      </c>
      <c r="N54" s="672">
        <f>M54/M56*100</f>
        <v>3.1748948310043001</v>
      </c>
      <c r="O54" s="613">
        <v>6011</v>
      </c>
      <c r="P54" s="672">
        <f>O54/O56*100</f>
        <v>15.6638436482085</v>
      </c>
      <c r="Q54" s="613">
        <f>O54+M54</f>
        <v>9294</v>
      </c>
      <c r="R54" s="684">
        <f>Q54/Q56*100</f>
        <v>6.5552264071096102</v>
      </c>
    </row>
    <row r="55" spans="11:18" ht="16.5">
      <c r="K55" s="673">
        <v>4</v>
      </c>
      <c r="L55" s="646" t="s">
        <v>259</v>
      </c>
      <c r="M55" s="647">
        <v>3670</v>
      </c>
      <c r="N55" s="675">
        <f>M55/M56*100</f>
        <v>3.5491513950002398</v>
      </c>
      <c r="O55" s="647">
        <v>22650</v>
      </c>
      <c r="P55" s="675">
        <f>O55/O56*100</f>
        <v>59.022801302931597</v>
      </c>
      <c r="Q55" s="647">
        <f>O55+M55</f>
        <v>26320</v>
      </c>
      <c r="R55" s="685">
        <f>Q55/Q56*100</f>
        <v>18.563972351530499</v>
      </c>
    </row>
    <row r="56" spans="11:18">
      <c r="K56" s="625"/>
      <c r="L56" s="618" t="s">
        <v>40</v>
      </c>
      <c r="M56" s="619">
        <f>SUM(M52:M55)</f>
        <v>103405</v>
      </c>
      <c r="N56" s="676">
        <f>M56/M56*100</f>
        <v>100</v>
      </c>
      <c r="O56" s="619">
        <f>SUM(O52:O55)</f>
        <v>38375</v>
      </c>
      <c r="P56" s="676">
        <f>O56/O56*100</f>
        <v>100</v>
      </c>
      <c r="Q56" s="619">
        <f>SUM(Q52:Q55)</f>
        <v>141780</v>
      </c>
      <c r="R56" s="686">
        <f>Q56/Q56*100</f>
        <v>100</v>
      </c>
    </row>
    <row r="58" spans="11:18">
      <c r="K58" t="s">
        <v>424</v>
      </c>
    </row>
    <row r="59" spans="11:18">
      <c r="K59" s="1410" t="s">
        <v>0</v>
      </c>
      <c r="L59" s="1412" t="s">
        <v>255</v>
      </c>
      <c r="M59" s="1312" t="s">
        <v>310</v>
      </c>
      <c r="N59" s="1312"/>
      <c r="O59" s="1312" t="s">
        <v>311</v>
      </c>
      <c r="P59" s="1312"/>
      <c r="Q59" s="1312" t="s">
        <v>40</v>
      </c>
      <c r="R59" s="1399"/>
    </row>
    <row r="60" spans="11:18">
      <c r="K60" s="1411"/>
      <c r="L60" s="1413"/>
      <c r="M60" s="603" t="s">
        <v>81</v>
      </c>
      <c r="N60" s="603" t="s">
        <v>39</v>
      </c>
      <c r="O60" s="603" t="s">
        <v>81</v>
      </c>
      <c r="P60" s="603" t="s">
        <v>39</v>
      </c>
      <c r="Q60" s="603" t="s">
        <v>81</v>
      </c>
      <c r="R60" s="626" t="s">
        <v>39</v>
      </c>
    </row>
    <row r="61" spans="11:18" ht="16.5">
      <c r="K61" s="663">
        <v>1</v>
      </c>
      <c r="L61" s="606" t="s">
        <v>256</v>
      </c>
      <c r="M61" s="607">
        <v>4257</v>
      </c>
      <c r="N61" s="666">
        <f>M61/M65*100</f>
        <v>3.43888844010017</v>
      </c>
      <c r="O61" s="607">
        <v>1779</v>
      </c>
      <c r="P61" s="666">
        <f>O61/O65*100</f>
        <v>4.36371664050235</v>
      </c>
      <c r="Q61" s="607">
        <f>O61+M61</f>
        <v>6036</v>
      </c>
      <c r="R61" s="682">
        <f>Q61/Q65*100</f>
        <v>3.6680076325672402</v>
      </c>
    </row>
    <row r="62" spans="11:18" ht="16.5">
      <c r="K62" s="667">
        <v>2</v>
      </c>
      <c r="L62" s="609" t="s">
        <v>257</v>
      </c>
      <c r="M62" s="610">
        <v>111011</v>
      </c>
      <c r="N62" s="669">
        <f>M62/M65*100</f>
        <v>89.676872122142299</v>
      </c>
      <c r="O62" s="610">
        <v>7761</v>
      </c>
      <c r="P62" s="669">
        <f>O62/O65*100</f>
        <v>19.036989795918402</v>
      </c>
      <c r="Q62" s="610">
        <f>O62+M62</f>
        <v>118772</v>
      </c>
      <c r="R62" s="683">
        <f>Q62/Q65*100</f>
        <v>72.1763755028622</v>
      </c>
    </row>
    <row r="63" spans="11:18" ht="16.5">
      <c r="K63" s="670">
        <v>3</v>
      </c>
      <c r="L63" s="612" t="s">
        <v>258</v>
      </c>
      <c r="M63" s="613">
        <v>4177</v>
      </c>
      <c r="N63" s="672">
        <f>M63/M65*100</f>
        <v>3.3742628645286401</v>
      </c>
      <c r="O63" s="613">
        <v>6893</v>
      </c>
      <c r="P63" s="672">
        <f>O63/O65*100</f>
        <v>16.907868916797501</v>
      </c>
      <c r="Q63" s="613">
        <f>O63+M63</f>
        <v>11070</v>
      </c>
      <c r="R63" s="684">
        <f>Q63/Q65*100</f>
        <v>6.7271114136049297</v>
      </c>
    </row>
    <row r="64" spans="11:18" ht="16.5">
      <c r="K64" s="673">
        <v>4</v>
      </c>
      <c r="L64" s="646" t="s">
        <v>259</v>
      </c>
      <c r="M64" s="647">
        <v>4345</v>
      </c>
      <c r="N64" s="675">
        <f>M64/M65*100</f>
        <v>3.5099765732288599</v>
      </c>
      <c r="O64" s="647">
        <v>24335</v>
      </c>
      <c r="P64" s="675">
        <f>O64/O65*100</f>
        <v>59.691424646781797</v>
      </c>
      <c r="Q64" s="647">
        <f>O64+M64</f>
        <v>28680</v>
      </c>
      <c r="R64" s="685">
        <f>Q64/Q65*100</f>
        <v>17.428505450965599</v>
      </c>
    </row>
    <row r="65" spans="11:18">
      <c r="K65" s="625"/>
      <c r="L65" s="618" t="s">
        <v>40</v>
      </c>
      <c r="M65" s="619">
        <f>SUM(M61:M64)</f>
        <v>123790</v>
      </c>
      <c r="N65" s="676">
        <f>M65/M65*100</f>
        <v>100</v>
      </c>
      <c r="O65" s="619">
        <f>SUM(O61:O64)</f>
        <v>40768</v>
      </c>
      <c r="P65" s="676">
        <f>O65/O65*100</f>
        <v>100</v>
      </c>
      <c r="Q65" s="619">
        <f>SUM(Q61:Q64)</f>
        <v>164558</v>
      </c>
      <c r="R65" s="686">
        <f>Q65/Q65*100</f>
        <v>100</v>
      </c>
    </row>
    <row r="67" spans="11:18">
      <c r="K67" t="s">
        <v>345</v>
      </c>
    </row>
    <row r="69" spans="11:18">
      <c r="K69" s="1410" t="s">
        <v>0</v>
      </c>
      <c r="L69" s="1412" t="s">
        <v>255</v>
      </c>
      <c r="M69" s="1312" t="s">
        <v>310</v>
      </c>
      <c r="N69" s="1312"/>
      <c r="O69" s="1312" t="s">
        <v>311</v>
      </c>
      <c r="P69" s="1312"/>
      <c r="Q69" s="1312" t="s">
        <v>40</v>
      </c>
      <c r="R69" s="1399"/>
    </row>
    <row r="70" spans="11:18">
      <c r="K70" s="1411"/>
      <c r="L70" s="1413"/>
      <c r="M70" s="603" t="s">
        <v>81</v>
      </c>
      <c r="N70" s="603" t="s">
        <v>39</v>
      </c>
      <c r="O70" s="603" t="s">
        <v>81</v>
      </c>
      <c r="P70" s="603" t="s">
        <v>39</v>
      </c>
      <c r="Q70" s="603" t="s">
        <v>81</v>
      </c>
      <c r="R70" s="626" t="s">
        <v>39</v>
      </c>
    </row>
    <row r="71" spans="11:18" ht="16.5">
      <c r="K71" s="663">
        <v>1</v>
      </c>
      <c r="L71" s="606" t="s">
        <v>256</v>
      </c>
      <c r="M71" s="607">
        <v>3063</v>
      </c>
      <c r="N71" s="666">
        <f>M71/M75*100</f>
        <v>3.0623262882165898</v>
      </c>
      <c r="O71" s="607">
        <v>1289</v>
      </c>
      <c r="P71" s="666">
        <f>O71/O75*100</f>
        <v>3.7537493811700999</v>
      </c>
      <c r="Q71" s="607">
        <f>O71+M71</f>
        <v>4352</v>
      </c>
      <c r="R71" s="682">
        <f>Q71/Q75*100</f>
        <v>3.2390351366840102</v>
      </c>
    </row>
    <row r="72" spans="11:18" ht="16.5">
      <c r="K72" s="667">
        <v>2</v>
      </c>
      <c r="L72" s="609" t="s">
        <v>257</v>
      </c>
      <c r="M72" s="610">
        <v>91003</v>
      </c>
      <c r="N72" s="669">
        <f>M72/M75*100</f>
        <v>90.982983743576398</v>
      </c>
      <c r="O72" s="610">
        <v>11246</v>
      </c>
      <c r="P72" s="669">
        <f>O72/O75*100</f>
        <v>32.7499344768339</v>
      </c>
      <c r="Q72" s="610">
        <f>O72+M72</f>
        <v>102249</v>
      </c>
      <c r="R72" s="683">
        <f>Q72/Q75*100</f>
        <v>76.100207649541204</v>
      </c>
    </row>
    <row r="73" spans="11:18" ht="16.5">
      <c r="K73" s="670">
        <v>3</v>
      </c>
      <c r="L73" s="612" t="s">
        <v>258</v>
      </c>
      <c r="M73" s="613">
        <v>2435</v>
      </c>
      <c r="N73" s="672">
        <f>M73/M75*100</f>
        <v>2.4344644178280799</v>
      </c>
      <c r="O73" s="613">
        <v>4352</v>
      </c>
      <c r="P73" s="672">
        <f>O73/O75*100</f>
        <v>12.673636390110399</v>
      </c>
      <c r="Q73" s="613">
        <f>O73+M73</f>
        <v>6787</v>
      </c>
      <c r="R73" s="684">
        <f>Q73/Q75*100</f>
        <v>5.0513169744196604</v>
      </c>
    </row>
    <row r="74" spans="11:18" ht="16.5">
      <c r="K74" s="673">
        <v>4</v>
      </c>
      <c r="L74" s="646" t="s">
        <v>259</v>
      </c>
      <c r="M74" s="647">
        <v>3521</v>
      </c>
      <c r="N74" s="675">
        <f>M74/M75*100</f>
        <v>3.5202255503789202</v>
      </c>
      <c r="O74" s="647">
        <v>17452</v>
      </c>
      <c r="P74" s="675">
        <f>O74/O75*100</f>
        <v>50.822679751885602</v>
      </c>
      <c r="Q74" s="647">
        <f>O74+M74</f>
        <v>20973</v>
      </c>
      <c r="R74" s="685">
        <f>Q74/Q75*100</f>
        <v>15.6094402393552</v>
      </c>
    </row>
    <row r="75" spans="11:18">
      <c r="K75" s="625"/>
      <c r="L75" s="618" t="s">
        <v>40</v>
      </c>
      <c r="M75" s="619">
        <f>SUM(M71:M74)</f>
        <v>100022</v>
      </c>
      <c r="N75" s="676">
        <f>M75/M75*100</f>
        <v>100</v>
      </c>
      <c r="O75" s="619">
        <f>SUM(O71:O74)</f>
        <v>34339</v>
      </c>
      <c r="P75" s="676">
        <f>O75/O75*100</f>
        <v>100</v>
      </c>
      <c r="Q75" s="619">
        <f>SUM(Q71:Q74)</f>
        <v>134361</v>
      </c>
      <c r="R75" s="686">
        <f>Q75/Q75*100</f>
        <v>100</v>
      </c>
    </row>
    <row r="77" spans="11:18">
      <c r="K77" t="s">
        <v>456</v>
      </c>
    </row>
    <row r="79" spans="11:18">
      <c r="K79" s="1410" t="s">
        <v>0</v>
      </c>
      <c r="L79" s="1412" t="s">
        <v>255</v>
      </c>
      <c r="M79" s="1312" t="s">
        <v>310</v>
      </c>
      <c r="N79" s="1312"/>
      <c r="O79" s="1312" t="s">
        <v>311</v>
      </c>
      <c r="P79" s="1312"/>
      <c r="Q79" s="1312" t="s">
        <v>40</v>
      </c>
      <c r="R79" s="1399"/>
    </row>
    <row r="80" spans="11:18">
      <c r="K80" s="1411"/>
      <c r="L80" s="1413"/>
      <c r="M80" s="603" t="s">
        <v>81</v>
      </c>
      <c r="N80" s="603" t="s">
        <v>39</v>
      </c>
      <c r="O80" s="603" t="s">
        <v>81</v>
      </c>
      <c r="P80" s="603" t="s">
        <v>39</v>
      </c>
      <c r="Q80" s="603" t="s">
        <v>81</v>
      </c>
      <c r="R80" s="626" t="s">
        <v>39</v>
      </c>
    </row>
    <row r="81" spans="11:18" ht="16.5">
      <c r="K81" s="663">
        <v>1</v>
      </c>
      <c r="L81" s="606" t="s">
        <v>256</v>
      </c>
      <c r="M81" s="607">
        <v>2128</v>
      </c>
      <c r="N81" s="666">
        <f>M81/M85*100</f>
        <v>2.8891061149125701</v>
      </c>
      <c r="O81" s="607">
        <v>1057</v>
      </c>
      <c r="P81" s="666">
        <f>O81/O85*100</f>
        <v>5.1591175322139797</v>
      </c>
      <c r="Q81" s="607">
        <f>O81+M81</f>
        <v>3185</v>
      </c>
      <c r="R81" s="682">
        <f>Q81/Q85*100</f>
        <v>3.38311522773623</v>
      </c>
    </row>
    <row r="82" spans="11:18" ht="16.5">
      <c r="K82" s="667">
        <v>2</v>
      </c>
      <c r="L82" s="609" t="s">
        <v>257</v>
      </c>
      <c r="M82" s="610">
        <v>67824</v>
      </c>
      <c r="N82" s="669">
        <f>M82/M85*100</f>
        <v>92.0821114369501</v>
      </c>
      <c r="O82" s="610">
        <v>2924</v>
      </c>
      <c r="P82" s="669">
        <f>O82/O85*100</f>
        <v>14.271768840296801</v>
      </c>
      <c r="Q82" s="610">
        <f>O82+M82</f>
        <v>70748</v>
      </c>
      <c r="R82" s="683">
        <f>Q82/Q85*100</f>
        <v>75.148708361658706</v>
      </c>
    </row>
    <row r="83" spans="11:18" ht="16.5">
      <c r="K83" s="670">
        <v>3</v>
      </c>
      <c r="L83" s="612" t="s">
        <v>258</v>
      </c>
      <c r="M83" s="613">
        <v>1438</v>
      </c>
      <c r="N83" s="672">
        <f>M83/M85*100</f>
        <v>1.95231888780276</v>
      </c>
      <c r="O83" s="613">
        <v>3050</v>
      </c>
      <c r="P83" s="672">
        <f>O83/O85*100</f>
        <v>14.886762983209699</v>
      </c>
      <c r="Q83" s="613">
        <f>O83+M83</f>
        <v>4488</v>
      </c>
      <c r="R83" s="684">
        <f>Q83/Q85*100</f>
        <v>4.7671651937457504</v>
      </c>
    </row>
    <row r="84" spans="11:18" ht="16.5">
      <c r="K84" s="673">
        <v>4</v>
      </c>
      <c r="L84" s="646" t="s">
        <v>259</v>
      </c>
      <c r="M84" s="647">
        <v>2266</v>
      </c>
      <c r="N84" s="675">
        <f>M84/M85*100</f>
        <v>3.0764635603345298</v>
      </c>
      <c r="O84" s="647">
        <v>13457</v>
      </c>
      <c r="P84" s="675">
        <f>O84/O85*100</f>
        <v>65.682350644279595</v>
      </c>
      <c r="Q84" s="647">
        <f>O84+M84</f>
        <v>15723</v>
      </c>
      <c r="R84" s="685">
        <f>Q84/Q85*100</f>
        <v>16.7010112168593</v>
      </c>
    </row>
    <row r="85" spans="11:18">
      <c r="K85" s="625"/>
      <c r="L85" s="618" t="s">
        <v>40</v>
      </c>
      <c r="M85" s="619">
        <f>SUM(M81:M84)</f>
        <v>73656</v>
      </c>
      <c r="N85" s="676">
        <f>M85/M85*100</f>
        <v>100</v>
      </c>
      <c r="O85" s="619">
        <f>SUM(O81:O84)</f>
        <v>20488</v>
      </c>
      <c r="P85" s="676">
        <f>O85/O85*100</f>
        <v>100</v>
      </c>
      <c r="Q85" s="619">
        <f>SUM(Q81:Q84)</f>
        <v>94144</v>
      </c>
      <c r="R85" s="686">
        <f>Q85/Q85*100</f>
        <v>100</v>
      </c>
    </row>
    <row r="87" spans="11:18">
      <c r="K87" t="s">
        <v>335</v>
      </c>
    </row>
    <row r="88" spans="11:18">
      <c r="K88" s="1410" t="s">
        <v>0</v>
      </c>
      <c r="L88" s="1412" t="s">
        <v>255</v>
      </c>
      <c r="M88" s="1312" t="s">
        <v>310</v>
      </c>
      <c r="N88" s="1312"/>
      <c r="O88" s="1312" t="s">
        <v>311</v>
      </c>
      <c r="P88" s="1312"/>
      <c r="Q88" s="1312" t="s">
        <v>40</v>
      </c>
      <c r="R88" s="1399"/>
    </row>
    <row r="89" spans="11:18">
      <c r="K89" s="1411"/>
      <c r="L89" s="1413"/>
      <c r="M89" s="603" t="s">
        <v>81</v>
      </c>
      <c r="N89" s="603" t="s">
        <v>39</v>
      </c>
      <c r="O89" s="603" t="s">
        <v>81</v>
      </c>
      <c r="P89" s="603" t="s">
        <v>39</v>
      </c>
      <c r="Q89" s="603" t="s">
        <v>81</v>
      </c>
      <c r="R89" s="626" t="s">
        <v>39</v>
      </c>
    </row>
    <row r="90" spans="11:18" ht="16.5">
      <c r="K90" s="663">
        <v>1</v>
      </c>
      <c r="L90" s="606" t="s">
        <v>256</v>
      </c>
      <c r="M90" s="607">
        <v>945</v>
      </c>
      <c r="N90" s="666">
        <f>M90/M94*100</f>
        <v>4.0601503759398501</v>
      </c>
      <c r="O90" s="607">
        <v>522</v>
      </c>
      <c r="P90" s="666">
        <f>O90/O94*100</f>
        <v>11.693548387096801</v>
      </c>
      <c r="Q90" s="607">
        <f>SUM(M90+O90)</f>
        <v>1467</v>
      </c>
      <c r="R90" s="682">
        <f>Q90/Q94*100</f>
        <v>5.2885828616749002</v>
      </c>
    </row>
    <row r="91" spans="11:18" ht="16.5">
      <c r="K91" s="667">
        <v>2</v>
      </c>
      <c r="L91" s="609" t="s">
        <v>257</v>
      </c>
      <c r="M91" s="610">
        <v>21592</v>
      </c>
      <c r="N91" s="669">
        <f>M91/M94*100</f>
        <v>92.769065520945205</v>
      </c>
      <c r="O91" s="610">
        <v>979</v>
      </c>
      <c r="P91" s="669">
        <f>O91/O94*100</f>
        <v>21.931003584229401</v>
      </c>
      <c r="Q91" s="610">
        <f>SUM(M91+O91)</f>
        <v>22571</v>
      </c>
      <c r="R91" s="683">
        <f>Q91/Q94*100</f>
        <v>81.369191391182099</v>
      </c>
    </row>
    <row r="92" spans="11:18" ht="16.5">
      <c r="K92" s="670">
        <v>3</v>
      </c>
      <c r="L92" s="612" t="s">
        <v>258</v>
      </c>
      <c r="M92" s="613">
        <v>240</v>
      </c>
      <c r="N92" s="672">
        <f>M92/M94*100</f>
        <v>1.0311493018259901</v>
      </c>
      <c r="O92" s="613">
        <v>367</v>
      </c>
      <c r="P92" s="672">
        <f>O92/O94*100</f>
        <v>8.2213261648745508</v>
      </c>
      <c r="Q92" s="613">
        <f>SUM(M92+O92)</f>
        <v>607</v>
      </c>
      <c r="R92" s="684">
        <f>Q92/Q94*100</f>
        <v>2.1882548037059699</v>
      </c>
    </row>
    <row r="93" spans="11:18" ht="16.5">
      <c r="K93" s="673">
        <v>4</v>
      </c>
      <c r="L93" s="646" t="s">
        <v>259</v>
      </c>
      <c r="M93" s="647">
        <v>498</v>
      </c>
      <c r="N93" s="675">
        <f>M93/M94*100</f>
        <v>2.1396348012889401</v>
      </c>
      <c r="O93" s="647">
        <v>2596</v>
      </c>
      <c r="P93" s="675">
        <f>O93/O94*100</f>
        <v>58.154121863799297</v>
      </c>
      <c r="Q93" s="647">
        <f>SUM(M93+O93)</f>
        <v>3094</v>
      </c>
      <c r="R93" s="685">
        <f>Q93/Q94*100</f>
        <v>11.153970943437001</v>
      </c>
    </row>
    <row r="94" spans="11:18">
      <c r="K94" s="625"/>
      <c r="L94" s="618" t="s">
        <v>40</v>
      </c>
      <c r="M94" s="619">
        <f>SUM(M90:M93)</f>
        <v>23275</v>
      </c>
      <c r="N94" s="676">
        <f>M94/M94*100</f>
        <v>100</v>
      </c>
      <c r="O94" s="619">
        <f>SUM(O90:O93)</f>
        <v>4464</v>
      </c>
      <c r="P94" s="676">
        <f>O94/O94*100</f>
        <v>100</v>
      </c>
      <c r="Q94" s="619">
        <f>SUM(Q90:Q93)</f>
        <v>27739</v>
      </c>
      <c r="R94" s="686">
        <f>Q94/Q94*100</f>
        <v>100</v>
      </c>
    </row>
    <row r="96" spans="11:18">
      <c r="K96" t="s">
        <v>558</v>
      </c>
    </row>
    <row r="97" spans="11:18">
      <c r="K97" s="1410" t="s">
        <v>0</v>
      </c>
      <c r="L97" s="1412" t="s">
        <v>255</v>
      </c>
      <c r="M97" s="1312" t="s">
        <v>310</v>
      </c>
      <c r="N97" s="1312"/>
      <c r="O97" s="1312" t="s">
        <v>311</v>
      </c>
      <c r="P97" s="1312"/>
      <c r="Q97" s="1312" t="s">
        <v>40</v>
      </c>
      <c r="R97" s="1399"/>
    </row>
    <row r="98" spans="11:18">
      <c r="K98" s="1411"/>
      <c r="L98" s="1413"/>
      <c r="M98" s="603" t="s">
        <v>81</v>
      </c>
      <c r="N98" s="603" t="s">
        <v>39</v>
      </c>
      <c r="O98" s="603" t="s">
        <v>81</v>
      </c>
      <c r="P98" s="603" t="s">
        <v>39</v>
      </c>
      <c r="Q98" s="603" t="s">
        <v>81</v>
      </c>
      <c r="R98" s="626" t="s">
        <v>39</v>
      </c>
    </row>
    <row r="99" spans="11:18" ht="16.5">
      <c r="K99" s="663">
        <v>1</v>
      </c>
      <c r="L99" s="606" t="s">
        <v>256</v>
      </c>
      <c r="M99" s="607">
        <v>1720</v>
      </c>
      <c r="N99" s="666">
        <f>M99/M103*100</f>
        <v>2.7178636327723802</v>
      </c>
      <c r="O99" s="607">
        <v>627</v>
      </c>
      <c r="P99" s="666">
        <f>O99/O103*100</f>
        <v>4.9553465581285101</v>
      </c>
      <c r="Q99" s="607">
        <f>O99+M99</f>
        <v>2347</v>
      </c>
      <c r="R99" s="682">
        <f>Q99/Q103*100</f>
        <v>3.090679238326</v>
      </c>
    </row>
    <row r="100" spans="11:18" ht="16.5">
      <c r="K100" s="667">
        <v>2</v>
      </c>
      <c r="L100" s="609" t="s">
        <v>257</v>
      </c>
      <c r="M100" s="610">
        <v>58733</v>
      </c>
      <c r="N100" s="669">
        <f>M100/M103*100</f>
        <v>92.807142292802396</v>
      </c>
      <c r="O100" s="610">
        <v>2872</v>
      </c>
      <c r="P100" s="669">
        <f>O100/O103*100</f>
        <v>22.698174346004901</v>
      </c>
      <c r="Q100" s="610">
        <f>O100+M100</f>
        <v>61605</v>
      </c>
      <c r="R100" s="683">
        <f>Q100/Q103*100</f>
        <v>81.125391766967795</v>
      </c>
    </row>
    <row r="101" spans="11:18" ht="16.5">
      <c r="K101" s="670">
        <v>3</v>
      </c>
      <c r="L101" s="612" t="s">
        <v>258</v>
      </c>
      <c r="M101" s="613">
        <v>1206</v>
      </c>
      <c r="N101" s="672">
        <f>M101/M103*100</f>
        <v>1.9056648494904</v>
      </c>
      <c r="O101" s="613">
        <v>1915</v>
      </c>
      <c r="P101" s="672">
        <f>O101/O103*100</f>
        <v>15.134750652019299</v>
      </c>
      <c r="Q101" s="613">
        <f>O101+M101</f>
        <v>3121</v>
      </c>
      <c r="R101" s="684">
        <f>Q101/Q103*100</f>
        <v>4.1099317864573699</v>
      </c>
    </row>
    <row r="102" spans="11:18" ht="16.5">
      <c r="K102" s="673">
        <v>4</v>
      </c>
      <c r="L102" s="646" t="s">
        <v>259</v>
      </c>
      <c r="M102" s="647">
        <v>1626</v>
      </c>
      <c r="N102" s="675">
        <f>M102/M103*100</f>
        <v>2.5693292249348199</v>
      </c>
      <c r="O102" s="647">
        <v>7239</v>
      </c>
      <c r="P102" s="675">
        <f>O102/O103*100</f>
        <v>57.211728443847299</v>
      </c>
      <c r="Q102" s="647">
        <f>O102+M102</f>
        <v>8865</v>
      </c>
      <c r="R102" s="685">
        <f>Q102/Q103*100</f>
        <v>11.673997208248799</v>
      </c>
    </row>
    <row r="103" spans="11:18">
      <c r="K103" s="625"/>
      <c r="L103" s="687" t="s">
        <v>40</v>
      </c>
      <c r="M103" s="619">
        <f>SUM(M99:M102)</f>
        <v>63285</v>
      </c>
      <c r="N103" s="676">
        <f>M103/M103*100</f>
        <v>100</v>
      </c>
      <c r="O103" s="619">
        <f>SUM(O99:O102)</f>
        <v>12653</v>
      </c>
      <c r="P103" s="676">
        <f>O103/O103*100</f>
        <v>100</v>
      </c>
      <c r="Q103" s="619">
        <f>SUM(Q99:Q102)</f>
        <v>75938</v>
      </c>
      <c r="R103" s="686">
        <f>Q103/Q103*100</f>
        <v>100</v>
      </c>
    </row>
    <row r="105" spans="11:18">
      <c r="K105" t="s">
        <v>337</v>
      </c>
    </row>
    <row r="106" spans="11:18">
      <c r="K106" s="1410" t="s">
        <v>0</v>
      </c>
      <c r="L106" s="1412" t="s">
        <v>255</v>
      </c>
      <c r="M106" s="1312" t="s">
        <v>310</v>
      </c>
      <c r="N106" s="1312"/>
      <c r="O106" s="1312" t="s">
        <v>311</v>
      </c>
      <c r="P106" s="1312"/>
      <c r="Q106" s="1312" t="s">
        <v>40</v>
      </c>
      <c r="R106" s="1399"/>
    </row>
    <row r="107" spans="11:18">
      <c r="K107" s="1411"/>
      <c r="L107" s="1413"/>
      <c r="M107" s="603" t="s">
        <v>81</v>
      </c>
      <c r="N107" s="603" t="s">
        <v>39</v>
      </c>
      <c r="O107" s="603" t="s">
        <v>81</v>
      </c>
      <c r="P107" s="603" t="s">
        <v>39</v>
      </c>
      <c r="Q107" s="603" t="s">
        <v>81</v>
      </c>
      <c r="R107" s="626" t="s">
        <v>39</v>
      </c>
    </row>
    <row r="108" spans="11:18" ht="16.5">
      <c r="K108" s="663">
        <v>1</v>
      </c>
      <c r="L108" s="606" t="s">
        <v>256</v>
      </c>
      <c r="M108" s="607">
        <v>1104</v>
      </c>
      <c r="N108" s="666">
        <f>M108/M112*100</f>
        <v>2.4643957319523202</v>
      </c>
      <c r="O108" s="607">
        <v>559</v>
      </c>
      <c r="P108" s="666">
        <f>O108/O112*100</f>
        <v>5.3962737715995797</v>
      </c>
      <c r="Q108" s="607">
        <f>O108+M108</f>
        <v>1663</v>
      </c>
      <c r="R108" s="682">
        <f>Q108/Q112*100</f>
        <v>3.0150298239570699</v>
      </c>
    </row>
    <row r="109" spans="11:18" ht="16.5">
      <c r="K109" s="667">
        <v>2</v>
      </c>
      <c r="L109" s="609" t="s">
        <v>257</v>
      </c>
      <c r="M109" s="610">
        <v>41424</v>
      </c>
      <c r="N109" s="669">
        <f>M109/M112*100</f>
        <v>92.468413768471805</v>
      </c>
      <c r="O109" s="610">
        <v>1784</v>
      </c>
      <c r="P109" s="669">
        <f>O109/O112*100</f>
        <v>17.2217395501496</v>
      </c>
      <c r="Q109" s="610">
        <f>O109+M109</f>
        <v>43208</v>
      </c>
      <c r="R109" s="683">
        <f>Q109/Q112*100</f>
        <v>78.336385227622998</v>
      </c>
    </row>
    <row r="110" spans="11:18" ht="16.5">
      <c r="K110" s="670">
        <v>3</v>
      </c>
      <c r="L110" s="612" t="s">
        <v>258</v>
      </c>
      <c r="M110" s="613">
        <v>977</v>
      </c>
      <c r="N110" s="672">
        <f>M110/M112*100</f>
        <v>2.1809009330773699</v>
      </c>
      <c r="O110" s="613">
        <v>1816</v>
      </c>
      <c r="P110" s="672">
        <f>O110/O112*100</f>
        <v>17.530649676609698</v>
      </c>
      <c r="Q110" s="613">
        <f>O110+M110</f>
        <v>2793</v>
      </c>
      <c r="R110" s="684">
        <f>Q110/Q112*100</f>
        <v>5.06372717878057</v>
      </c>
    </row>
    <row r="111" spans="11:18" ht="16.5">
      <c r="K111" s="673">
        <v>4</v>
      </c>
      <c r="L111" s="646" t="s">
        <v>259</v>
      </c>
      <c r="M111" s="647">
        <v>1293</v>
      </c>
      <c r="N111" s="675">
        <f>M111/M112*100</f>
        <v>2.8862895664985002</v>
      </c>
      <c r="O111" s="647">
        <v>6200</v>
      </c>
      <c r="P111" s="675">
        <f>O111/O112*100</f>
        <v>59.851337001641099</v>
      </c>
      <c r="Q111" s="647">
        <f>O111+M111</f>
        <v>7493</v>
      </c>
      <c r="R111" s="685">
        <f>Q111/Q112*100</f>
        <v>13.584857769639401</v>
      </c>
    </row>
    <row r="112" spans="11:18">
      <c r="K112" s="625"/>
      <c r="L112" s="618" t="s">
        <v>40</v>
      </c>
      <c r="M112" s="619">
        <f>SUM(M108:M111)</f>
        <v>44798</v>
      </c>
      <c r="N112" s="676">
        <f>M112/M112*100</f>
        <v>100</v>
      </c>
      <c r="O112" s="619">
        <f>SUM(O108:O111)</f>
        <v>10359</v>
      </c>
      <c r="P112" s="676">
        <f>O112/O112*100</f>
        <v>100</v>
      </c>
      <c r="Q112" s="619">
        <f>SUM(Q108:Q111)</f>
        <v>55157</v>
      </c>
      <c r="R112" s="686">
        <f>Q112/Q112*100</f>
        <v>100</v>
      </c>
    </row>
    <row r="114" spans="11:18">
      <c r="K114" t="s">
        <v>501</v>
      </c>
    </row>
    <row r="115" spans="11:18">
      <c r="K115" s="1410" t="s">
        <v>0</v>
      </c>
      <c r="L115" s="1412" t="s">
        <v>255</v>
      </c>
      <c r="M115" s="1312" t="s">
        <v>310</v>
      </c>
      <c r="N115" s="1312"/>
      <c r="O115" s="1312" t="s">
        <v>311</v>
      </c>
      <c r="P115" s="1312"/>
      <c r="Q115" s="1312" t="s">
        <v>40</v>
      </c>
      <c r="R115" s="1399"/>
    </row>
    <row r="116" spans="11:18">
      <c r="K116" s="1411"/>
      <c r="L116" s="1413"/>
      <c r="M116" s="603" t="s">
        <v>81</v>
      </c>
      <c r="N116" s="603" t="s">
        <v>39</v>
      </c>
      <c r="O116" s="603" t="s">
        <v>81</v>
      </c>
      <c r="P116" s="603" t="s">
        <v>39</v>
      </c>
      <c r="Q116" s="603" t="s">
        <v>81</v>
      </c>
      <c r="R116" s="626" t="s">
        <v>39</v>
      </c>
    </row>
    <row r="117" spans="11:18" ht="16.5">
      <c r="K117" s="663">
        <v>1</v>
      </c>
      <c r="L117" s="606" t="s">
        <v>256</v>
      </c>
      <c r="M117" s="607">
        <v>2593</v>
      </c>
      <c r="N117" s="666">
        <f>M117/M121*100</f>
        <v>2.4268573460868899</v>
      </c>
      <c r="O117" s="607">
        <v>1129</v>
      </c>
      <c r="P117" s="666">
        <f>O117/O121*100</f>
        <v>4.2386244180807902</v>
      </c>
      <c r="Q117" s="607">
        <f>O117+M117</f>
        <v>3722</v>
      </c>
      <c r="R117" s="682">
        <f>Q117/Q121*100</f>
        <v>2.7883909440973298</v>
      </c>
    </row>
    <row r="118" spans="11:18" ht="16.5">
      <c r="K118" s="667">
        <v>2</v>
      </c>
      <c r="L118" s="609" t="s">
        <v>257</v>
      </c>
      <c r="M118" s="610">
        <v>98931</v>
      </c>
      <c r="N118" s="669">
        <f>M118/M121*100</f>
        <v>92.592141961327499</v>
      </c>
      <c r="O118" s="610">
        <v>4131</v>
      </c>
      <c r="P118" s="669">
        <f>O118/O121*100</f>
        <v>15.5090854482655</v>
      </c>
      <c r="Q118" s="610">
        <f>O118+M118</f>
        <v>103062</v>
      </c>
      <c r="R118" s="683">
        <f>Q118/Q121*100</f>
        <v>77.210410392412498</v>
      </c>
    </row>
    <row r="119" spans="11:18" ht="16.5">
      <c r="K119" s="670">
        <v>3</v>
      </c>
      <c r="L119" s="612" t="s">
        <v>258</v>
      </c>
      <c r="M119" s="613">
        <v>2436</v>
      </c>
      <c r="N119" s="672">
        <f>M119/M121*100</f>
        <v>2.2799168897291402</v>
      </c>
      <c r="O119" s="613">
        <v>4927</v>
      </c>
      <c r="P119" s="672">
        <f>O119/O121*100</f>
        <v>18.497522150472999</v>
      </c>
      <c r="Q119" s="613">
        <f>O119+M119</f>
        <v>7363</v>
      </c>
      <c r="R119" s="684">
        <f>Q119/Q121*100</f>
        <v>5.5160995490028597</v>
      </c>
    </row>
    <row r="120" spans="11:18" ht="16.5">
      <c r="K120" s="673">
        <v>4</v>
      </c>
      <c r="L120" s="646" t="s">
        <v>259</v>
      </c>
      <c r="M120" s="647">
        <v>2886</v>
      </c>
      <c r="N120" s="675">
        <f>M120/M121*100</f>
        <v>2.7010838028564499</v>
      </c>
      <c r="O120" s="647">
        <v>16449</v>
      </c>
      <c r="P120" s="675">
        <f>O120/O121*100</f>
        <v>61.754767983180699</v>
      </c>
      <c r="Q120" s="647">
        <f>O120+M120</f>
        <v>19335</v>
      </c>
      <c r="R120" s="685">
        <f>Q120/Q121*100</f>
        <v>14.4850991144873</v>
      </c>
    </row>
    <row r="121" spans="11:18">
      <c r="K121" s="625"/>
      <c r="L121" s="618" t="s">
        <v>40</v>
      </c>
      <c r="M121" s="619">
        <f>SUM(M117:M120)</f>
        <v>106846</v>
      </c>
      <c r="N121" s="676">
        <f>M121/M121*100</f>
        <v>100</v>
      </c>
      <c r="O121" s="619">
        <f>SUM(O117:O120)</f>
        <v>26636</v>
      </c>
      <c r="P121" s="676">
        <f>O121/O121*100</f>
        <v>100</v>
      </c>
      <c r="Q121" s="619">
        <f>SUM(Q117:Q120)</f>
        <v>133482</v>
      </c>
      <c r="R121" s="686">
        <f>Q121/Q121*100</f>
        <v>100</v>
      </c>
    </row>
    <row r="123" spans="11:18">
      <c r="K123" t="s">
        <v>18</v>
      </c>
    </row>
    <row r="124" spans="11:18">
      <c r="K124" s="1410" t="s">
        <v>0</v>
      </c>
      <c r="L124" s="1412" t="s">
        <v>255</v>
      </c>
      <c r="M124" s="1312" t="s">
        <v>310</v>
      </c>
      <c r="N124" s="1312"/>
      <c r="O124" s="1312" t="s">
        <v>311</v>
      </c>
      <c r="P124" s="1312"/>
      <c r="Q124" s="1312" t="s">
        <v>40</v>
      </c>
      <c r="R124" s="1399"/>
    </row>
    <row r="125" spans="11:18">
      <c r="K125" s="1411"/>
      <c r="L125" s="1413"/>
      <c r="M125" s="603" t="s">
        <v>81</v>
      </c>
      <c r="N125" s="603" t="s">
        <v>39</v>
      </c>
      <c r="O125" s="603" t="s">
        <v>81</v>
      </c>
      <c r="P125" s="603" t="s">
        <v>39</v>
      </c>
      <c r="Q125" s="603" t="s">
        <v>81</v>
      </c>
      <c r="R125" s="626" t="s">
        <v>39</v>
      </c>
    </row>
    <row r="126" spans="11:18" ht="16.5">
      <c r="K126" s="663">
        <v>1</v>
      </c>
      <c r="L126" s="606" t="s">
        <v>256</v>
      </c>
      <c r="M126" s="607">
        <v>8702</v>
      </c>
      <c r="N126" s="666">
        <f>M126/M130*100</f>
        <v>3.7523986115004</v>
      </c>
      <c r="O126" s="607">
        <v>5008</v>
      </c>
      <c r="P126" s="666">
        <f>O126/O130*100</f>
        <v>7.9452967587377596</v>
      </c>
      <c r="Q126" s="607">
        <f>O126+M126</f>
        <v>13710</v>
      </c>
      <c r="R126" s="682">
        <f>Q126/Q130*100</f>
        <v>4.6484661079013696</v>
      </c>
    </row>
    <row r="127" spans="11:18" ht="16.5">
      <c r="K127" s="667">
        <v>2</v>
      </c>
      <c r="L127" s="609" t="s">
        <v>257</v>
      </c>
      <c r="M127" s="610">
        <v>211307</v>
      </c>
      <c r="N127" s="669">
        <f>M127/M130*100</f>
        <v>91.117914663332002</v>
      </c>
      <c r="O127" s="610">
        <v>13640</v>
      </c>
      <c r="P127" s="669">
        <f>O127/O130*100</f>
        <v>21.640145325316102</v>
      </c>
      <c r="Q127" s="610">
        <f>O127+M127</f>
        <v>224947</v>
      </c>
      <c r="R127" s="683">
        <f>Q127/Q130*100</f>
        <v>76.269767000298401</v>
      </c>
    </row>
    <row r="128" spans="11:18" ht="16.5">
      <c r="K128" s="670">
        <v>3</v>
      </c>
      <c r="L128" s="612" t="s">
        <v>258</v>
      </c>
      <c r="M128" s="613">
        <v>5460</v>
      </c>
      <c r="N128" s="672">
        <f>M128/M130*100</f>
        <v>2.3544123671330901</v>
      </c>
      <c r="O128" s="613">
        <v>10785</v>
      </c>
      <c r="P128" s="672">
        <f>O128/O130*100</f>
        <v>17.110628103631502</v>
      </c>
      <c r="Q128" s="613">
        <f>O128+M128</f>
        <v>16245</v>
      </c>
      <c r="R128" s="684">
        <f>Q128/Q130*100</f>
        <v>5.5079746114411297</v>
      </c>
    </row>
    <row r="129" spans="11:18" ht="16.5">
      <c r="K129" s="673">
        <v>4</v>
      </c>
      <c r="L129" s="646" t="s">
        <v>259</v>
      </c>
      <c r="M129" s="647">
        <v>6436</v>
      </c>
      <c r="N129" s="675">
        <f>M129/M130*100</f>
        <v>2.7752743580345398</v>
      </c>
      <c r="O129" s="647">
        <v>33598</v>
      </c>
      <c r="P129" s="675">
        <f>O129/O130*100</f>
        <v>53.3039298123146</v>
      </c>
      <c r="Q129" s="647">
        <f>O129+M129</f>
        <v>40034</v>
      </c>
      <c r="R129" s="685">
        <f>Q129/Q130*100</f>
        <v>13.5737922803591</v>
      </c>
    </row>
    <row r="130" spans="11:18">
      <c r="K130" s="625"/>
      <c r="L130" s="618" t="s">
        <v>40</v>
      </c>
      <c r="M130" s="619">
        <f>SUM(M126:M129)</f>
        <v>231905</v>
      </c>
      <c r="N130" s="676">
        <f>M130/M130*100</f>
        <v>100</v>
      </c>
      <c r="O130" s="619">
        <f>SUM(O126:O129)</f>
        <v>63031</v>
      </c>
      <c r="P130" s="676">
        <f>O130/O130*100</f>
        <v>100</v>
      </c>
      <c r="Q130" s="619">
        <f>SUM(Q126:Q129)</f>
        <v>294936</v>
      </c>
      <c r="R130" s="686">
        <f>Q130/Q130*100</f>
        <v>100</v>
      </c>
    </row>
    <row r="132" spans="11:18">
      <c r="K132" t="s">
        <v>19</v>
      </c>
    </row>
    <row r="133" spans="11:18">
      <c r="K133" s="1410" t="s">
        <v>0</v>
      </c>
      <c r="L133" s="1412" t="s">
        <v>255</v>
      </c>
      <c r="M133" s="1312" t="s">
        <v>310</v>
      </c>
      <c r="N133" s="1312"/>
      <c r="O133" s="1312" t="s">
        <v>311</v>
      </c>
      <c r="P133" s="1312"/>
      <c r="Q133" s="1312" t="s">
        <v>40</v>
      </c>
      <c r="R133" s="1399"/>
    </row>
    <row r="134" spans="11:18">
      <c r="K134" s="1411"/>
      <c r="L134" s="1413"/>
      <c r="M134" s="603" t="s">
        <v>81</v>
      </c>
      <c r="N134" s="603" t="s">
        <v>39</v>
      </c>
      <c r="O134" s="603" t="s">
        <v>81</v>
      </c>
      <c r="P134" s="603" t="s">
        <v>39</v>
      </c>
      <c r="Q134" s="603" t="s">
        <v>81</v>
      </c>
      <c r="R134" s="626" t="s">
        <v>39</v>
      </c>
    </row>
    <row r="135" spans="11:18" ht="16.5">
      <c r="K135" s="663">
        <v>1</v>
      </c>
      <c r="L135" s="606" t="s">
        <v>256</v>
      </c>
      <c r="M135" s="607">
        <v>689</v>
      </c>
      <c r="N135" s="666">
        <f>M135/M139*100</f>
        <v>3.34791059280855</v>
      </c>
      <c r="O135" s="607">
        <v>333</v>
      </c>
      <c r="P135" s="666">
        <f>O135/O139*100</f>
        <v>6.9577935645633104</v>
      </c>
      <c r="Q135" s="607">
        <f>O135+M135</f>
        <v>1022</v>
      </c>
      <c r="R135" s="682">
        <f>Q135/Q139*100</f>
        <v>4.0290152172199001</v>
      </c>
    </row>
    <row r="136" spans="11:18" ht="16.5">
      <c r="K136" s="667">
        <v>2</v>
      </c>
      <c r="L136" s="609" t="s">
        <v>257</v>
      </c>
      <c r="M136" s="610">
        <v>18757</v>
      </c>
      <c r="N136" s="669">
        <f>M136/M139*100</f>
        <v>91.141885325558803</v>
      </c>
      <c r="O136" s="610">
        <v>952</v>
      </c>
      <c r="P136" s="669">
        <f>O136/O139*100</f>
        <v>19.891349770163</v>
      </c>
      <c r="Q136" s="610">
        <f>O136+M136</f>
        <v>19709</v>
      </c>
      <c r="R136" s="683">
        <f>Q136/Q139*100</f>
        <v>77.698494047149694</v>
      </c>
    </row>
    <row r="137" spans="11:18" ht="16.5">
      <c r="K137" s="670">
        <v>3</v>
      </c>
      <c r="L137" s="612" t="s">
        <v>258</v>
      </c>
      <c r="M137" s="613">
        <v>643</v>
      </c>
      <c r="N137" s="672">
        <f>M137/M139*100</f>
        <v>3.1243926141885301</v>
      </c>
      <c r="O137" s="613">
        <v>1083</v>
      </c>
      <c r="P137" s="672">
        <f>O137/O139*100</f>
        <v>22.628499791057202</v>
      </c>
      <c r="Q137" s="613">
        <f>O137+M137</f>
        <v>1726</v>
      </c>
      <c r="R137" s="684">
        <f>Q137/Q139*100</f>
        <v>6.8043838208625704</v>
      </c>
    </row>
    <row r="138" spans="11:18" ht="16.5">
      <c r="K138" s="673">
        <v>4</v>
      </c>
      <c r="L138" s="646" t="s">
        <v>259</v>
      </c>
      <c r="M138" s="647">
        <v>491</v>
      </c>
      <c r="N138" s="675">
        <f>M138/M139*100</f>
        <v>2.3858114674441202</v>
      </c>
      <c r="O138" s="647">
        <v>2418</v>
      </c>
      <c r="P138" s="675">
        <f>O138/O139*100</f>
        <v>50.522356874216499</v>
      </c>
      <c r="Q138" s="647">
        <f>O138+M138</f>
        <v>2909</v>
      </c>
      <c r="R138" s="685">
        <f>Q138/Q139*100</f>
        <v>11.4681069147678</v>
      </c>
    </row>
    <row r="139" spans="11:18">
      <c r="K139" s="625"/>
      <c r="L139" s="618" t="s">
        <v>40</v>
      </c>
      <c r="M139" s="619">
        <f>SUM(M135:M138)</f>
        <v>20580</v>
      </c>
      <c r="N139" s="676">
        <f>M139/M139*100</f>
        <v>100</v>
      </c>
      <c r="O139" s="619">
        <f>SUM(O135:O138)</f>
        <v>4786</v>
      </c>
      <c r="P139" s="676">
        <f>O139/O139*100</f>
        <v>100</v>
      </c>
      <c r="Q139" s="619">
        <f>SUM(Q135:Q138)</f>
        <v>25366</v>
      </c>
      <c r="R139" s="686">
        <f>Q139/Q139*100</f>
        <v>100</v>
      </c>
    </row>
    <row r="141" spans="11:18">
      <c r="K141" t="s">
        <v>20</v>
      </c>
    </row>
    <row r="142" spans="11:18">
      <c r="K142" s="1410" t="s">
        <v>0</v>
      </c>
      <c r="L142" s="1412" t="s">
        <v>255</v>
      </c>
      <c r="M142" s="1312" t="s">
        <v>310</v>
      </c>
      <c r="N142" s="1312"/>
      <c r="O142" s="1312" t="s">
        <v>311</v>
      </c>
      <c r="P142" s="1312"/>
      <c r="Q142" s="1312" t="s">
        <v>40</v>
      </c>
      <c r="R142" s="1399"/>
    </row>
    <row r="143" spans="11:18">
      <c r="K143" s="1411"/>
      <c r="L143" s="1413"/>
      <c r="M143" s="603" t="s">
        <v>81</v>
      </c>
      <c r="N143" s="603" t="s">
        <v>39</v>
      </c>
      <c r="O143" s="603" t="s">
        <v>81</v>
      </c>
      <c r="P143" s="603" t="s">
        <v>39</v>
      </c>
      <c r="Q143" s="603" t="s">
        <v>81</v>
      </c>
      <c r="R143" s="626" t="s">
        <v>39</v>
      </c>
    </row>
    <row r="144" spans="11:18" ht="16.5">
      <c r="K144" s="663">
        <v>1</v>
      </c>
      <c r="L144" s="606" t="s">
        <v>256</v>
      </c>
      <c r="M144" s="607">
        <v>632</v>
      </c>
      <c r="N144" s="666">
        <f>M144/M148*100</f>
        <v>3.6641929499072399</v>
      </c>
      <c r="O144" s="607">
        <v>322</v>
      </c>
      <c r="P144" s="666">
        <f>O144/O148*100</f>
        <v>6.7661273376759796</v>
      </c>
      <c r="Q144" s="607">
        <f>O144+M144</f>
        <v>954</v>
      </c>
      <c r="R144" s="682">
        <f>Q144/Q148*100</f>
        <v>4.3349843231699001</v>
      </c>
    </row>
    <row r="145" spans="11:18" ht="16.5">
      <c r="K145" s="667">
        <v>2</v>
      </c>
      <c r="L145" s="609" t="s">
        <v>257</v>
      </c>
      <c r="M145" s="610">
        <v>15251</v>
      </c>
      <c r="N145" s="669">
        <f>M145/M148*100</f>
        <v>88.421846011131706</v>
      </c>
      <c r="O145" s="610">
        <v>546</v>
      </c>
      <c r="P145" s="669">
        <f>O145/O148*100</f>
        <v>11.472998529102799</v>
      </c>
      <c r="Q145" s="610">
        <f>O145+M145</f>
        <v>15797</v>
      </c>
      <c r="R145" s="683">
        <f>Q145/Q148*100</f>
        <v>71.781705820875203</v>
      </c>
    </row>
    <row r="146" spans="11:18" ht="16.5">
      <c r="K146" s="670">
        <v>3</v>
      </c>
      <c r="L146" s="612" t="s">
        <v>258</v>
      </c>
      <c r="M146" s="613">
        <v>602</v>
      </c>
      <c r="N146" s="672">
        <f>M146/M148*100</f>
        <v>3.4902597402597402</v>
      </c>
      <c r="O146" s="613">
        <v>920</v>
      </c>
      <c r="P146" s="672">
        <f>O146/O148*100</f>
        <v>19.331792393360001</v>
      </c>
      <c r="Q146" s="613">
        <f>O146+M146</f>
        <v>1522</v>
      </c>
      <c r="R146" s="684">
        <f>Q146/Q148*100</f>
        <v>6.9159812786840504</v>
      </c>
    </row>
    <row r="147" spans="11:18" ht="16.5">
      <c r="K147" s="673">
        <v>4</v>
      </c>
      <c r="L147" s="646" t="s">
        <v>259</v>
      </c>
      <c r="M147" s="647">
        <v>763</v>
      </c>
      <c r="N147" s="675">
        <f>M147/M148*100</f>
        <v>4.4237012987012996</v>
      </c>
      <c r="O147" s="647">
        <v>2971</v>
      </c>
      <c r="P147" s="675">
        <f>O147/O148*100</f>
        <v>62.429081739861303</v>
      </c>
      <c r="Q147" s="647">
        <f>O147+M147</f>
        <v>3734</v>
      </c>
      <c r="R147" s="685">
        <f>Q147/Q148*100</f>
        <v>16.967328577270901</v>
      </c>
    </row>
    <row r="148" spans="11:18">
      <c r="K148" s="625"/>
      <c r="L148" s="618" t="s">
        <v>40</v>
      </c>
      <c r="M148" s="619">
        <f>SUM(M144:M147)</f>
        <v>17248</v>
      </c>
      <c r="N148" s="676">
        <f>M148/M148*100</f>
        <v>100</v>
      </c>
      <c r="O148" s="619">
        <f>SUM(O144:O147)</f>
        <v>4759</v>
      </c>
      <c r="P148" s="676">
        <f>O148/O148*100</f>
        <v>100</v>
      </c>
      <c r="Q148" s="619">
        <f>SUM(Q144:Q147)</f>
        <v>22007</v>
      </c>
      <c r="R148" s="686">
        <f>Q148/Q148*100</f>
        <v>100</v>
      </c>
    </row>
    <row r="150" spans="11:18">
      <c r="K150" t="s">
        <v>21</v>
      </c>
    </row>
    <row r="152" spans="11:18">
      <c r="K152" s="1410" t="s">
        <v>0</v>
      </c>
      <c r="L152" s="1412" t="s">
        <v>255</v>
      </c>
      <c r="M152" s="1312" t="s">
        <v>310</v>
      </c>
      <c r="N152" s="1312"/>
      <c r="O152" s="1312" t="s">
        <v>311</v>
      </c>
      <c r="P152" s="1312"/>
      <c r="Q152" s="1312" t="s">
        <v>40</v>
      </c>
      <c r="R152" s="1399"/>
    </row>
    <row r="153" spans="11:18">
      <c r="K153" s="1411"/>
      <c r="L153" s="1413"/>
      <c r="M153" s="603" t="s">
        <v>81</v>
      </c>
      <c r="N153" s="603" t="s">
        <v>39</v>
      </c>
      <c r="O153" s="603" t="s">
        <v>81</v>
      </c>
      <c r="P153" s="603" t="s">
        <v>39</v>
      </c>
      <c r="Q153" s="603" t="s">
        <v>81</v>
      </c>
      <c r="R153" s="626" t="s">
        <v>39</v>
      </c>
    </row>
    <row r="154" spans="11:18" ht="16.5">
      <c r="K154" s="663">
        <v>1</v>
      </c>
      <c r="L154" s="606" t="s">
        <v>256</v>
      </c>
      <c r="M154" s="607">
        <v>612</v>
      </c>
      <c r="N154" s="666">
        <f>M154/M158*100</f>
        <v>4.0532485595072503</v>
      </c>
      <c r="O154" s="607">
        <v>337</v>
      </c>
      <c r="P154" s="666">
        <f>O154/O158*100</f>
        <v>8.4186859855108693</v>
      </c>
      <c r="Q154" s="607">
        <f>O154+M154</f>
        <v>949</v>
      </c>
      <c r="R154" s="682">
        <f>Q154/Q158*100</f>
        <v>4.9680661710815599</v>
      </c>
    </row>
    <row r="155" spans="11:18" ht="16.5">
      <c r="K155" s="667">
        <v>2</v>
      </c>
      <c r="L155" s="609" t="s">
        <v>257</v>
      </c>
      <c r="M155" s="610">
        <v>13425</v>
      </c>
      <c r="N155" s="669">
        <f>M155/M158*100</f>
        <v>88.913173057818398</v>
      </c>
      <c r="O155" s="610">
        <v>604</v>
      </c>
      <c r="P155" s="669">
        <f>O155/O158*100</f>
        <v>15.0886834873845</v>
      </c>
      <c r="Q155" s="610">
        <f>O155+M155</f>
        <v>14029</v>
      </c>
      <c r="R155" s="683">
        <f>Q155/Q158*100</f>
        <v>73.442571458486</v>
      </c>
    </row>
    <row r="156" spans="11:18" ht="16.5">
      <c r="K156" s="670">
        <v>3</v>
      </c>
      <c r="L156" s="612" t="s">
        <v>258</v>
      </c>
      <c r="M156" s="613">
        <v>593</v>
      </c>
      <c r="N156" s="672">
        <f>M156/M158*100</f>
        <v>3.9274124114179698</v>
      </c>
      <c r="O156" s="613">
        <v>947</v>
      </c>
      <c r="P156" s="672">
        <f>O156/O158*100</f>
        <v>23.657257057207101</v>
      </c>
      <c r="Q156" s="613">
        <f>O156+M156</f>
        <v>1540</v>
      </c>
      <c r="R156" s="684">
        <f>Q156/Q158*100</f>
        <v>8.0619830384252893</v>
      </c>
    </row>
    <row r="157" spans="11:18" ht="16.5">
      <c r="K157" s="673">
        <v>4</v>
      </c>
      <c r="L157" s="646" t="s">
        <v>259</v>
      </c>
      <c r="M157" s="647">
        <v>469</v>
      </c>
      <c r="N157" s="675">
        <f>M157/M158*100</f>
        <v>3.1061659712563698</v>
      </c>
      <c r="O157" s="647">
        <v>2115</v>
      </c>
      <c r="P157" s="675">
        <f>O157/O158*100</f>
        <v>52.835373469897597</v>
      </c>
      <c r="Q157" s="647">
        <f>O157+M157</f>
        <v>2584</v>
      </c>
      <c r="R157" s="685">
        <f>Q157/Q158*100</f>
        <v>13.527379332007101</v>
      </c>
    </row>
    <row r="158" spans="11:18">
      <c r="K158" s="625"/>
      <c r="L158" s="618" t="s">
        <v>40</v>
      </c>
      <c r="M158" s="619">
        <f>SUM(M154:M157)</f>
        <v>15099</v>
      </c>
      <c r="N158" s="676">
        <f>M158/M158*100</f>
        <v>100</v>
      </c>
      <c r="O158" s="619">
        <f>SUM(O154:O157)</f>
        <v>4003</v>
      </c>
      <c r="P158" s="676">
        <f>O158/O158*100</f>
        <v>100</v>
      </c>
      <c r="Q158" s="619">
        <f>SUM(Q154:Q157)</f>
        <v>19102</v>
      </c>
      <c r="R158" s="686">
        <f>Q158/Q158*100</f>
        <v>100</v>
      </c>
    </row>
    <row r="160" spans="11:18">
      <c r="K160" t="s">
        <v>22</v>
      </c>
    </row>
    <row r="161" spans="11:18">
      <c r="K161" s="1410" t="s">
        <v>0</v>
      </c>
      <c r="L161" s="1412" t="s">
        <v>255</v>
      </c>
      <c r="M161" s="1312" t="s">
        <v>310</v>
      </c>
      <c r="N161" s="1312"/>
      <c r="O161" s="1312" t="s">
        <v>311</v>
      </c>
      <c r="P161" s="1312"/>
      <c r="Q161" s="1312" t="s">
        <v>40</v>
      </c>
      <c r="R161" s="1399"/>
    </row>
    <row r="162" spans="11:18">
      <c r="K162" s="1411"/>
      <c r="L162" s="1413"/>
      <c r="M162" s="603" t="s">
        <v>81</v>
      </c>
      <c r="N162" s="603" t="s">
        <v>39</v>
      </c>
      <c r="O162" s="603" t="s">
        <v>81</v>
      </c>
      <c r="P162" s="603" t="s">
        <v>39</v>
      </c>
      <c r="Q162" s="603" t="s">
        <v>81</v>
      </c>
      <c r="R162" s="626" t="s">
        <v>39</v>
      </c>
    </row>
    <row r="163" spans="11:18" ht="16.5">
      <c r="K163" s="663">
        <v>1</v>
      </c>
      <c r="L163" s="606" t="s">
        <v>256</v>
      </c>
      <c r="M163" s="607">
        <v>1535</v>
      </c>
      <c r="N163" s="666">
        <f>M163/M167*100</f>
        <v>4.5538151180728601</v>
      </c>
      <c r="O163" s="607">
        <v>828</v>
      </c>
      <c r="P163" s="666">
        <f>O163/O167*100</f>
        <v>9.8081023454157794</v>
      </c>
      <c r="Q163" s="607">
        <f>O163+M163</f>
        <v>2363</v>
      </c>
      <c r="R163" s="682">
        <f>Q163/Q167*100</f>
        <v>5.6061684460260999</v>
      </c>
    </row>
    <row r="164" spans="11:18" ht="16.5">
      <c r="K164" s="667">
        <v>2</v>
      </c>
      <c r="L164" s="609" t="s">
        <v>257</v>
      </c>
      <c r="M164" s="610">
        <v>30202</v>
      </c>
      <c r="N164" s="669">
        <f>M164/M167*100</f>
        <v>89.598908271033594</v>
      </c>
      <c r="O164" s="610">
        <v>1515</v>
      </c>
      <c r="P164" s="669">
        <f>O164/O167*100</f>
        <v>17.945984363894802</v>
      </c>
      <c r="Q164" s="610">
        <f>O164+M164</f>
        <v>31717</v>
      </c>
      <c r="R164" s="683">
        <f>Q164/Q167*100</f>
        <v>75.247924080664305</v>
      </c>
    </row>
    <row r="165" spans="11:18" ht="16.5">
      <c r="K165" s="670">
        <v>3</v>
      </c>
      <c r="L165" s="612" t="s">
        <v>258</v>
      </c>
      <c r="M165" s="613">
        <v>935</v>
      </c>
      <c r="N165" s="672">
        <f>M165/M167*100</f>
        <v>2.7738222380443802</v>
      </c>
      <c r="O165" s="613">
        <v>1769</v>
      </c>
      <c r="P165" s="672">
        <f>O165/O167*100</f>
        <v>20.954750059227699</v>
      </c>
      <c r="Q165" s="613">
        <f>O165+M165</f>
        <v>2704</v>
      </c>
      <c r="R165" s="684">
        <f>Q165/Q167*100</f>
        <v>6.4151838671411596</v>
      </c>
    </row>
    <row r="166" spans="11:18" ht="16.5">
      <c r="K166" s="673">
        <v>4</v>
      </c>
      <c r="L166" s="646" t="s">
        <v>259</v>
      </c>
      <c r="M166" s="647">
        <v>1036</v>
      </c>
      <c r="N166" s="675">
        <f>M166/M167*100</f>
        <v>3.0734543728491799</v>
      </c>
      <c r="O166" s="647">
        <v>4330</v>
      </c>
      <c r="P166" s="675">
        <f>O166/O167*100</f>
        <v>51.291163231461702</v>
      </c>
      <c r="Q166" s="647">
        <f>O166+M166</f>
        <v>5366</v>
      </c>
      <c r="R166" s="685">
        <f>Q166/Q167*100</f>
        <v>12.7307236061684</v>
      </c>
    </row>
    <row r="167" spans="11:18">
      <c r="K167" s="625"/>
      <c r="L167" s="618" t="s">
        <v>40</v>
      </c>
      <c r="M167" s="619">
        <f>SUM(M163:M166)</f>
        <v>33708</v>
      </c>
      <c r="N167" s="676">
        <f>M167/M167*100</f>
        <v>100</v>
      </c>
      <c r="O167" s="619">
        <f>SUM(O163:O166)</f>
        <v>8442</v>
      </c>
      <c r="P167" s="676">
        <f>O167/O167*100</f>
        <v>100</v>
      </c>
      <c r="Q167" s="619">
        <f>SUM(Q163:Q166)</f>
        <v>42150</v>
      </c>
      <c r="R167" s="686">
        <f>Q167/Q167*100</f>
        <v>100</v>
      </c>
    </row>
    <row r="169" spans="11:18">
      <c r="K169" t="s">
        <v>23</v>
      </c>
    </row>
    <row r="170" spans="11:18">
      <c r="K170" s="1410" t="s">
        <v>0</v>
      </c>
      <c r="L170" s="1412" t="s">
        <v>255</v>
      </c>
      <c r="M170" s="1312" t="s">
        <v>310</v>
      </c>
      <c r="N170" s="1312"/>
      <c r="O170" s="1312" t="s">
        <v>311</v>
      </c>
      <c r="P170" s="1312"/>
      <c r="Q170" s="1312" t="s">
        <v>40</v>
      </c>
      <c r="R170" s="1399"/>
    </row>
    <row r="171" spans="11:18">
      <c r="K171" s="1411"/>
      <c r="L171" s="1413"/>
      <c r="M171" s="603" t="s">
        <v>81</v>
      </c>
      <c r="N171" s="603" t="s">
        <v>39</v>
      </c>
      <c r="O171" s="603" t="s">
        <v>81</v>
      </c>
      <c r="P171" s="603" t="s">
        <v>39</v>
      </c>
      <c r="Q171" s="603" t="s">
        <v>81</v>
      </c>
      <c r="R171" s="626" t="s">
        <v>39</v>
      </c>
    </row>
    <row r="172" spans="11:18" ht="16.5">
      <c r="K172" s="663">
        <v>1</v>
      </c>
      <c r="L172" s="606" t="s">
        <v>256</v>
      </c>
      <c r="M172" s="607">
        <v>1423</v>
      </c>
      <c r="N172" s="666">
        <f>M172/M176*100</f>
        <v>3.8962816932259998</v>
      </c>
      <c r="O172" s="607">
        <v>680</v>
      </c>
      <c r="P172" s="666">
        <f>O172/O176*100</f>
        <v>7.4041811846689898</v>
      </c>
      <c r="Q172" s="607">
        <f>O172+M172</f>
        <v>2103</v>
      </c>
      <c r="R172" s="682">
        <f>Q172/Q176*100</f>
        <v>4.6011464577954797</v>
      </c>
    </row>
    <row r="173" spans="11:18" ht="16.5">
      <c r="K173" s="667">
        <v>2</v>
      </c>
      <c r="L173" s="609" t="s">
        <v>257</v>
      </c>
      <c r="M173" s="610">
        <v>32453</v>
      </c>
      <c r="N173" s="669">
        <f>M173/M176*100</f>
        <v>88.858770056404396</v>
      </c>
      <c r="O173" s="610">
        <v>1456</v>
      </c>
      <c r="P173" s="669">
        <f>O173/O176*100</f>
        <v>15.853658536585399</v>
      </c>
      <c r="Q173" s="610">
        <f>O173+M173</f>
        <v>33909</v>
      </c>
      <c r="R173" s="683">
        <f>Q173/Q176*100</f>
        <v>74.189384325909103</v>
      </c>
    </row>
    <row r="174" spans="11:18" ht="16.5">
      <c r="K174" s="670">
        <v>3</v>
      </c>
      <c r="L174" s="612" t="s">
        <v>258</v>
      </c>
      <c r="M174" s="613">
        <v>1353</v>
      </c>
      <c r="N174" s="672">
        <f>M174/M176*100</f>
        <v>3.7046163955971698</v>
      </c>
      <c r="O174" s="613">
        <v>2161</v>
      </c>
      <c r="P174" s="672">
        <f>O174/O176*100</f>
        <v>23.530052264808401</v>
      </c>
      <c r="Q174" s="613">
        <f>O174+M174</f>
        <v>3514</v>
      </c>
      <c r="R174" s="684">
        <f>Q174/Q176*100</f>
        <v>7.68826849866538</v>
      </c>
    </row>
    <row r="175" spans="11:18" ht="16.5">
      <c r="K175" s="673">
        <v>4</v>
      </c>
      <c r="L175" s="646" t="s">
        <v>259</v>
      </c>
      <c r="M175" s="647">
        <v>1293</v>
      </c>
      <c r="N175" s="675">
        <f>M175/M176*100</f>
        <v>3.5403318547724698</v>
      </c>
      <c r="O175" s="647">
        <v>4887</v>
      </c>
      <c r="P175" s="675">
        <f>O175/O176*100</f>
        <v>53.212108013937303</v>
      </c>
      <c r="Q175" s="647">
        <f>O175+M175</f>
        <v>6180</v>
      </c>
      <c r="R175" s="685">
        <f>Q175/Q176*100</f>
        <v>13.5212007176301</v>
      </c>
    </row>
    <row r="176" spans="11:18">
      <c r="K176" s="625"/>
      <c r="L176" s="618" t="s">
        <v>40</v>
      </c>
      <c r="M176" s="619">
        <f>SUM(M172:M175)</f>
        <v>36522</v>
      </c>
      <c r="N176" s="676">
        <f>M176/M176*100</f>
        <v>100</v>
      </c>
      <c r="O176" s="619">
        <f>SUM(O172:O175)</f>
        <v>9184</v>
      </c>
      <c r="P176" s="676">
        <f>O176/O176*100</f>
        <v>100</v>
      </c>
      <c r="Q176" s="619">
        <f>SUM(Q172:Q175)</f>
        <v>45706</v>
      </c>
      <c r="R176" s="686">
        <f>Q176/Q176*100</f>
        <v>100</v>
      </c>
    </row>
    <row r="178" spans="11:18">
      <c r="K178" t="s">
        <v>24</v>
      </c>
    </row>
    <row r="179" spans="11:18">
      <c r="K179" s="1410" t="s">
        <v>0</v>
      </c>
      <c r="L179" s="1412" t="s">
        <v>255</v>
      </c>
      <c r="M179" s="1312" t="s">
        <v>310</v>
      </c>
      <c r="N179" s="1312"/>
      <c r="O179" s="1312" t="s">
        <v>311</v>
      </c>
      <c r="P179" s="1312"/>
      <c r="Q179" s="1312" t="s">
        <v>40</v>
      </c>
      <c r="R179" s="1399"/>
    </row>
    <row r="180" spans="11:18">
      <c r="K180" s="1411"/>
      <c r="L180" s="1413"/>
      <c r="M180" s="603" t="s">
        <v>81</v>
      </c>
      <c r="N180" s="603" t="s">
        <v>39</v>
      </c>
      <c r="O180" s="603" t="s">
        <v>81</v>
      </c>
      <c r="P180" s="603" t="s">
        <v>39</v>
      </c>
      <c r="Q180" s="603" t="s">
        <v>81</v>
      </c>
      <c r="R180" s="626" t="s">
        <v>39</v>
      </c>
    </row>
    <row r="181" spans="11:18" ht="16.5">
      <c r="K181" s="663">
        <v>1</v>
      </c>
      <c r="L181" s="606" t="s">
        <v>256</v>
      </c>
      <c r="M181" s="607">
        <v>1206</v>
      </c>
      <c r="N181" s="666">
        <f>M181/M185*100</f>
        <v>5.0800336983993297</v>
      </c>
      <c r="O181" s="607">
        <v>524</v>
      </c>
      <c r="P181" s="666">
        <f>O181/O185*100</f>
        <v>6.7179487179487198</v>
      </c>
      <c r="Q181" s="607">
        <f>O181+M181</f>
        <v>1730</v>
      </c>
      <c r="R181" s="682">
        <f>Q181/Q185*100</f>
        <v>5.4850982878884</v>
      </c>
    </row>
    <row r="182" spans="11:18" ht="16.5">
      <c r="K182" s="667">
        <v>2</v>
      </c>
      <c r="L182" s="609" t="s">
        <v>257</v>
      </c>
      <c r="M182" s="610">
        <v>20895</v>
      </c>
      <c r="N182" s="669">
        <f>M182/M185*100</f>
        <v>88.016006739679895</v>
      </c>
      <c r="O182" s="610">
        <v>1515</v>
      </c>
      <c r="P182" s="669">
        <f>O182/O185*100</f>
        <v>19.423076923076898</v>
      </c>
      <c r="Q182" s="610">
        <f>O182+M182</f>
        <v>22410</v>
      </c>
      <c r="R182" s="683">
        <f>Q182/Q185*100</f>
        <v>71.052631578947398</v>
      </c>
    </row>
    <row r="183" spans="11:18" ht="16.5">
      <c r="K183" s="670">
        <v>3</v>
      </c>
      <c r="L183" s="612" t="s">
        <v>258</v>
      </c>
      <c r="M183" s="613">
        <v>736</v>
      </c>
      <c r="N183" s="672">
        <f>M183/M185*100</f>
        <v>3.1002527379949498</v>
      </c>
      <c r="O183" s="613">
        <v>1284</v>
      </c>
      <c r="P183" s="672">
        <f>O183/O185*100</f>
        <v>16.461538461538499</v>
      </c>
      <c r="Q183" s="613">
        <f>O183+M183</f>
        <v>2020</v>
      </c>
      <c r="R183" s="684">
        <f>Q183/Q185*100</f>
        <v>6.4045656309448296</v>
      </c>
    </row>
    <row r="184" spans="11:18" ht="16.5">
      <c r="K184" s="673">
        <v>4</v>
      </c>
      <c r="L184" s="646" t="s">
        <v>259</v>
      </c>
      <c r="M184" s="647">
        <v>903</v>
      </c>
      <c r="N184" s="675">
        <f>M184/M185*100</f>
        <v>3.80370682392586</v>
      </c>
      <c r="O184" s="647">
        <v>4477</v>
      </c>
      <c r="P184" s="675">
        <f>O184/O185*100</f>
        <v>57.397435897435898</v>
      </c>
      <c r="Q184" s="647">
        <f>O184+M184</f>
        <v>5380</v>
      </c>
      <c r="R184" s="685">
        <f>Q184/Q185*100</f>
        <v>17.057704502219401</v>
      </c>
    </row>
    <row r="185" spans="11:18">
      <c r="K185" s="625"/>
      <c r="L185" s="618" t="s">
        <v>40</v>
      </c>
      <c r="M185" s="619">
        <f>SUM(M181:M184)</f>
        <v>23740</v>
      </c>
      <c r="N185" s="676">
        <f>M185/M185*100</f>
        <v>100</v>
      </c>
      <c r="O185" s="619">
        <f>SUM(O181:O184)</f>
        <v>7800</v>
      </c>
      <c r="P185" s="676">
        <f>O185/O185*100</f>
        <v>100</v>
      </c>
      <c r="Q185" s="619">
        <f>SUM(Q181:Q184)</f>
        <v>31540</v>
      </c>
      <c r="R185" s="686">
        <f>Q185/Q185*100</f>
        <v>100</v>
      </c>
    </row>
  </sheetData>
  <mergeCells count="101">
    <mergeCell ref="K161:K162"/>
    <mergeCell ref="K170:K171"/>
    <mergeCell ref="K179:K180"/>
    <mergeCell ref="L13:L14"/>
    <mergeCell ref="L22:L23"/>
    <mergeCell ref="L32:L33"/>
    <mergeCell ref="L41:L42"/>
    <mergeCell ref="L50:L51"/>
    <mergeCell ref="L59:L60"/>
    <mergeCell ref="L69:L70"/>
    <mergeCell ref="L79:L80"/>
    <mergeCell ref="L88:L89"/>
    <mergeCell ref="L97:L98"/>
    <mergeCell ref="L106:L107"/>
    <mergeCell ref="L115:L116"/>
    <mergeCell ref="L124:L125"/>
    <mergeCell ref="L133:L134"/>
    <mergeCell ref="L142:L143"/>
    <mergeCell ref="L152:L153"/>
    <mergeCell ref="L161:L162"/>
    <mergeCell ref="L170:L171"/>
    <mergeCell ref="L179:L180"/>
    <mergeCell ref="M170:N170"/>
    <mergeCell ref="O170:P170"/>
    <mergeCell ref="Q170:R170"/>
    <mergeCell ref="M179:N179"/>
    <mergeCell ref="O179:P179"/>
    <mergeCell ref="Q179:R179"/>
    <mergeCell ref="A3:A4"/>
    <mergeCell ref="B3:B4"/>
    <mergeCell ref="K13:K14"/>
    <mergeCell ref="K22:K23"/>
    <mergeCell ref="K32:K33"/>
    <mergeCell ref="K41:K42"/>
    <mergeCell ref="K50:K51"/>
    <mergeCell ref="K59:K60"/>
    <mergeCell ref="K69:K70"/>
    <mergeCell ref="K79:K80"/>
    <mergeCell ref="K88:K89"/>
    <mergeCell ref="K97:K98"/>
    <mergeCell ref="K106:K107"/>
    <mergeCell ref="K115:K116"/>
    <mergeCell ref="K124:K125"/>
    <mergeCell ref="K133:K134"/>
    <mergeCell ref="K142:K143"/>
    <mergeCell ref="K152:K153"/>
    <mergeCell ref="M142:N142"/>
    <mergeCell ref="O142:P142"/>
    <mergeCell ref="Q142:R142"/>
    <mergeCell ref="M152:N152"/>
    <mergeCell ref="O152:P152"/>
    <mergeCell ref="Q152:R152"/>
    <mergeCell ref="M161:N161"/>
    <mergeCell ref="O161:P161"/>
    <mergeCell ref="Q161:R161"/>
    <mergeCell ref="M115:N115"/>
    <mergeCell ref="O115:P115"/>
    <mergeCell ref="Q115:R115"/>
    <mergeCell ref="M124:N124"/>
    <mergeCell ref="O124:P124"/>
    <mergeCell ref="Q124:R124"/>
    <mergeCell ref="M133:N133"/>
    <mergeCell ref="O133:P133"/>
    <mergeCell ref="Q133:R133"/>
    <mergeCell ref="M88:N88"/>
    <mergeCell ref="O88:P88"/>
    <mergeCell ref="Q88:R88"/>
    <mergeCell ref="M97:N97"/>
    <mergeCell ref="O97:P97"/>
    <mergeCell ref="Q97:R97"/>
    <mergeCell ref="M106:N106"/>
    <mergeCell ref="O106:P106"/>
    <mergeCell ref="Q106:R106"/>
    <mergeCell ref="M59:N59"/>
    <mergeCell ref="O59:P59"/>
    <mergeCell ref="Q59:R59"/>
    <mergeCell ref="M69:N69"/>
    <mergeCell ref="O69:P69"/>
    <mergeCell ref="Q69:R69"/>
    <mergeCell ref="M79:N79"/>
    <mergeCell ref="O79:P79"/>
    <mergeCell ref="Q79:R79"/>
    <mergeCell ref="M32:N32"/>
    <mergeCell ref="O32:P32"/>
    <mergeCell ref="Q32:R32"/>
    <mergeCell ref="M41:N41"/>
    <mergeCell ref="O41:P41"/>
    <mergeCell ref="Q41:R41"/>
    <mergeCell ref="M50:N50"/>
    <mergeCell ref="O50:P50"/>
    <mergeCell ref="Q50:R50"/>
    <mergeCell ref="B1:H1"/>
    <mergeCell ref="C3:D3"/>
    <mergeCell ref="E3:F3"/>
    <mergeCell ref="G3:H3"/>
    <mergeCell ref="M13:N13"/>
    <mergeCell ref="O13:P13"/>
    <mergeCell ref="Q13:R13"/>
    <mergeCell ref="M22:N22"/>
    <mergeCell ref="O22:P22"/>
    <mergeCell ref="Q22:R22"/>
  </mergeCells>
  <pageMargins left="0.7" right="0.7" top="0.75" bottom="0.75" header="0.3" footer="0.3"/>
  <ignoredErrors>
    <ignoredError sqref="F9 D9 G5:G9" 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70C0"/>
  </sheetPr>
  <dimension ref="A2:S313"/>
  <sheetViews>
    <sheetView zoomScale="120" zoomScaleNormal="120" workbookViewId="0">
      <selection activeCell="O4" sqref="O4"/>
    </sheetView>
  </sheetViews>
  <sheetFormatPr defaultColWidth="9" defaultRowHeight="15"/>
  <cols>
    <col min="1" max="1" width="3.85546875" customWidth="1"/>
    <col min="2" max="2" width="19.7109375" customWidth="1"/>
    <col min="3" max="3" width="7" customWidth="1"/>
    <col min="4" max="4" width="5.140625" customWidth="1"/>
    <col min="5" max="5" width="6.5703125" customWidth="1"/>
    <col min="6" max="6" width="4.85546875" customWidth="1"/>
    <col min="7" max="7" width="7.5703125" customWidth="1"/>
    <col min="8" max="8" width="4.140625" customWidth="1"/>
    <col min="9" max="10" width="5.7109375" customWidth="1"/>
    <col min="13" max="13" width="30.85546875" customWidth="1"/>
    <col min="15" max="15" width="8.7109375" customWidth="1"/>
    <col min="18" max="18" width="10.85546875" customWidth="1"/>
  </cols>
  <sheetData>
    <row r="2" spans="1:18" ht="13.5" customHeight="1">
      <c r="A2" s="1377" t="s">
        <v>0</v>
      </c>
      <c r="B2" s="1417" t="s">
        <v>559</v>
      </c>
      <c r="C2" s="1414" t="s">
        <v>310</v>
      </c>
      <c r="D2" s="1414"/>
      <c r="E2" s="1414" t="s">
        <v>311</v>
      </c>
      <c r="F2" s="1414"/>
      <c r="G2" s="1414" t="s">
        <v>40</v>
      </c>
      <c r="H2" s="1415"/>
      <c r="M2" s="1412" t="s">
        <v>559</v>
      </c>
      <c r="N2" s="1312" t="s">
        <v>310</v>
      </c>
      <c r="O2" s="1312"/>
      <c r="P2" s="1312" t="s">
        <v>311</v>
      </c>
      <c r="Q2" s="1312"/>
    </row>
    <row r="3" spans="1:18" ht="13.5" customHeight="1">
      <c r="A3" s="1378"/>
      <c r="B3" s="1418"/>
      <c r="C3" s="574" t="s">
        <v>81</v>
      </c>
      <c r="D3" s="574" t="s">
        <v>39</v>
      </c>
      <c r="E3" s="574" t="s">
        <v>81</v>
      </c>
      <c r="F3" s="574" t="s">
        <v>39</v>
      </c>
      <c r="G3" s="574" t="s">
        <v>81</v>
      </c>
      <c r="H3" s="575" t="s">
        <v>39</v>
      </c>
      <c r="M3" s="1413"/>
      <c r="N3" s="603" t="s">
        <v>81</v>
      </c>
      <c r="O3" s="603" t="s">
        <v>39</v>
      </c>
      <c r="P3" s="603" t="s">
        <v>81</v>
      </c>
      <c r="Q3" s="603" t="s">
        <v>39</v>
      </c>
    </row>
    <row r="4" spans="1:18" ht="15" customHeight="1">
      <c r="A4" s="633">
        <v>1</v>
      </c>
      <c r="B4" s="577" t="s">
        <v>180</v>
      </c>
      <c r="C4" s="578">
        <v>46911</v>
      </c>
      <c r="D4" s="579">
        <f>C4/C14*100</f>
        <v>3.3366027692287998</v>
      </c>
      <c r="E4" s="578">
        <v>27442</v>
      </c>
      <c r="F4" s="579">
        <f>E4/E14*100</f>
        <v>6.87984957693513</v>
      </c>
      <c r="G4" s="578">
        <f>C4+E4</f>
        <v>74353</v>
      </c>
      <c r="H4" s="580">
        <f>G4/G14*100</f>
        <v>4.1196769106828004</v>
      </c>
      <c r="I4" s="605"/>
      <c r="J4" s="642"/>
      <c r="M4" s="606" t="s">
        <v>180</v>
      </c>
      <c r="N4" s="607">
        <f>N21+N37+N52+N68+N83+N98+N114+N129+N144+N159+N175+N190+N206+N222+N239+N254+N269+N286+N303</f>
        <v>46911</v>
      </c>
      <c r="O4" s="643" t="e">
        <f>N4/N14*100</f>
        <v>#DIV/0!</v>
      </c>
      <c r="P4" s="607">
        <f>P21+P37+P52+P68+P83+P98+P114+P129+P144+P159+P175+P190+P206+P222+P239+P254+P269+P286+P303</f>
        <v>27442</v>
      </c>
      <c r="Q4" s="643" t="e">
        <f>P4/P14*100</f>
        <v>#DIV/0!</v>
      </c>
      <c r="R4" s="304">
        <f>SUM(N4+P4)</f>
        <v>74353</v>
      </c>
    </row>
    <row r="5" spans="1:18" ht="15" customHeight="1">
      <c r="A5" s="581">
        <v>2</v>
      </c>
      <c r="B5" s="582" t="s">
        <v>181</v>
      </c>
      <c r="C5" s="583">
        <v>118463</v>
      </c>
      <c r="D5" s="584">
        <f>C5/C14*100</f>
        <v>8.4258270736320107</v>
      </c>
      <c r="E5" s="583">
        <v>54691</v>
      </c>
      <c r="F5" s="584">
        <f>E5/E14*100</f>
        <v>13.7113130680038</v>
      </c>
      <c r="G5" s="583">
        <f t="shared" ref="G5:G13" si="0">C5+E5</f>
        <v>173154</v>
      </c>
      <c r="H5" s="585">
        <f>G5/G14*100</f>
        <v>9.5939442361756804</v>
      </c>
      <c r="M5" s="609" t="s">
        <v>181</v>
      </c>
      <c r="N5" s="610">
        <f t="shared" ref="N5:N13" si="1">N22+N38+N53+N69+N84+N99+N115+N130+N145+N160+N176+N191+N207+N223+N240+N255+N270+N287+N304</f>
        <v>118463</v>
      </c>
      <c r="O5" s="644" t="e">
        <f>N5/N14*100</f>
        <v>#DIV/0!</v>
      </c>
      <c r="P5" s="610">
        <f t="shared" ref="P5:P13" si="2">P22+P38+P53+P69+P84+P99+P115+P130+P145+P160+P176+P191+P207+P223+P240+P255+P270+P287+P304</f>
        <v>54691</v>
      </c>
      <c r="Q5" s="644" t="e">
        <f>P5/P14*100</f>
        <v>#DIV/0!</v>
      </c>
      <c r="R5">
        <f t="shared" ref="R5:R13" si="3">SUM(N5+P5)</f>
        <v>173154</v>
      </c>
    </row>
    <row r="6" spans="1:18" ht="15" customHeight="1">
      <c r="A6" s="586">
        <v>3</v>
      </c>
      <c r="B6" s="587" t="s">
        <v>182</v>
      </c>
      <c r="C6" s="588">
        <v>349392</v>
      </c>
      <c r="D6" s="589">
        <f>C6/C14*100</f>
        <v>24.850937194823999</v>
      </c>
      <c r="E6" s="588">
        <v>141532</v>
      </c>
      <c r="F6" s="589">
        <f>E6/E14*100</f>
        <v>35.482795361955503</v>
      </c>
      <c r="G6" s="588">
        <f t="shared" si="0"/>
        <v>490924</v>
      </c>
      <c r="H6" s="590">
        <f>G6/G14*100</f>
        <v>27.2006276505325</v>
      </c>
      <c r="M6" s="612" t="s">
        <v>182</v>
      </c>
      <c r="N6" s="613">
        <f t="shared" si="1"/>
        <v>349392</v>
      </c>
      <c r="O6" s="645" t="e">
        <f>N6/N14*100</f>
        <v>#DIV/0!</v>
      </c>
      <c r="P6" s="613">
        <f t="shared" si="2"/>
        <v>141532</v>
      </c>
      <c r="Q6" s="645" t="e">
        <f>P6/P14*100</f>
        <v>#DIV/0!</v>
      </c>
      <c r="R6">
        <f t="shared" si="3"/>
        <v>490924</v>
      </c>
    </row>
    <row r="7" spans="1:18" ht="15" customHeight="1">
      <c r="A7" s="581">
        <v>4</v>
      </c>
      <c r="B7" s="582" t="s">
        <v>183</v>
      </c>
      <c r="C7" s="583">
        <v>253677</v>
      </c>
      <c r="D7" s="584">
        <f>C7/C14*100</f>
        <v>18.043089695160099</v>
      </c>
      <c r="E7" s="583">
        <v>57712</v>
      </c>
      <c r="F7" s="584">
        <f>E7/E14*100</f>
        <v>14.4686931996239</v>
      </c>
      <c r="G7" s="583">
        <f t="shared" si="0"/>
        <v>311389</v>
      </c>
      <c r="H7" s="585">
        <f>G7/G14*100</f>
        <v>17.253131326787202</v>
      </c>
      <c r="M7" s="609" t="s">
        <v>183</v>
      </c>
      <c r="N7" s="610">
        <f t="shared" si="1"/>
        <v>253677</v>
      </c>
      <c r="O7" s="644" t="e">
        <f>N7/N14*100</f>
        <v>#DIV/0!</v>
      </c>
      <c r="P7" s="610">
        <f t="shared" si="2"/>
        <v>57712</v>
      </c>
      <c r="Q7" s="644" t="e">
        <f>P7/P14*100</f>
        <v>#DIV/0!</v>
      </c>
      <c r="R7">
        <f t="shared" si="3"/>
        <v>311389</v>
      </c>
    </row>
    <row r="8" spans="1:18" ht="15" customHeight="1">
      <c r="A8" s="586">
        <v>5</v>
      </c>
      <c r="B8" s="587" t="s">
        <v>184</v>
      </c>
      <c r="C8" s="588">
        <v>469201</v>
      </c>
      <c r="D8" s="589">
        <f>C8/C14*100</f>
        <v>33.3725001795937</v>
      </c>
      <c r="E8" s="588">
        <v>83867</v>
      </c>
      <c r="F8" s="589">
        <f>E8/E14*100</f>
        <v>21.025885302412998</v>
      </c>
      <c r="G8" s="588">
        <f t="shared" si="0"/>
        <v>553068</v>
      </c>
      <c r="H8" s="590">
        <f>G8/G14*100</f>
        <v>30.643840458858602</v>
      </c>
      <c r="M8" s="612" t="s">
        <v>184</v>
      </c>
      <c r="N8" s="613">
        <f t="shared" si="1"/>
        <v>469201</v>
      </c>
      <c r="O8" s="645" t="e">
        <f>N8/N14*100</f>
        <v>#DIV/0!</v>
      </c>
      <c r="P8" s="613">
        <f t="shared" si="2"/>
        <v>83867</v>
      </c>
      <c r="Q8" s="645" t="e">
        <f>P8/P14*100</f>
        <v>#DIV/0!</v>
      </c>
      <c r="R8">
        <f t="shared" si="3"/>
        <v>553068</v>
      </c>
    </row>
    <row r="9" spans="1:18" ht="15" customHeight="1">
      <c r="A9" s="581">
        <v>6</v>
      </c>
      <c r="B9" s="582" t="s">
        <v>185</v>
      </c>
      <c r="C9" s="583">
        <v>7951</v>
      </c>
      <c r="D9" s="584">
        <f>C9/C14*100</f>
        <v>0.565524687560235</v>
      </c>
      <c r="E9" s="583">
        <v>4642</v>
      </c>
      <c r="F9" s="584">
        <f>E9/E14*100</f>
        <v>1.1637731118771499</v>
      </c>
      <c r="G9" s="583">
        <f t="shared" si="0"/>
        <v>12593</v>
      </c>
      <c r="H9" s="585">
        <f>G9/G14*100</f>
        <v>0.69774039159453605</v>
      </c>
      <c r="J9" s="197"/>
      <c r="M9" s="609" t="s">
        <v>185</v>
      </c>
      <c r="N9" s="610">
        <f t="shared" si="1"/>
        <v>7951</v>
      </c>
      <c r="O9" s="644" t="e">
        <f>N9/N14*100</f>
        <v>#DIV/0!</v>
      </c>
      <c r="P9" s="610">
        <f t="shared" si="2"/>
        <v>4642</v>
      </c>
      <c r="Q9" s="644" t="e">
        <f>P9/P14*100</f>
        <v>#DIV/0!</v>
      </c>
      <c r="R9">
        <f t="shared" si="3"/>
        <v>12593</v>
      </c>
    </row>
    <row r="10" spans="1:18" ht="15" customHeight="1">
      <c r="A10" s="586">
        <v>7</v>
      </c>
      <c r="B10" s="587" t="s">
        <v>186</v>
      </c>
      <c r="C10" s="588">
        <v>30741</v>
      </c>
      <c r="D10" s="589">
        <f>C10/C14*100</f>
        <v>2.1864915633617401</v>
      </c>
      <c r="E10" s="588">
        <v>7620</v>
      </c>
      <c r="F10" s="589">
        <f>E10/E14*100</f>
        <v>1.91037292384832</v>
      </c>
      <c r="G10" s="588">
        <f t="shared" si="0"/>
        <v>38361</v>
      </c>
      <c r="H10" s="590">
        <f>G10/G14*100</f>
        <v>2.1254680506597299</v>
      </c>
      <c r="M10" s="612" t="s">
        <v>186</v>
      </c>
      <c r="N10" s="613">
        <f t="shared" si="1"/>
        <v>30741</v>
      </c>
      <c r="O10" s="645" t="e">
        <f>N10/N14*100</f>
        <v>#DIV/0!</v>
      </c>
      <c r="P10" s="613">
        <f t="shared" si="2"/>
        <v>7620</v>
      </c>
      <c r="Q10" s="645" t="e">
        <f>P10/P14*100</f>
        <v>#DIV/0!</v>
      </c>
      <c r="R10">
        <f t="shared" si="3"/>
        <v>38361</v>
      </c>
    </row>
    <row r="11" spans="1:18" ht="15" customHeight="1">
      <c r="A11" s="581">
        <v>8</v>
      </c>
      <c r="B11" s="582" t="s">
        <v>560</v>
      </c>
      <c r="C11" s="583">
        <v>117266</v>
      </c>
      <c r="D11" s="584">
        <f>C11/C14*100</f>
        <v>8.3406889713795103</v>
      </c>
      <c r="E11" s="583">
        <v>19736</v>
      </c>
      <c r="F11" s="584">
        <f>E11/E14*100</f>
        <v>4.9479160137887801</v>
      </c>
      <c r="G11" s="583">
        <f t="shared" si="0"/>
        <v>137002</v>
      </c>
      <c r="H11" s="585">
        <f>G11/G14*100</f>
        <v>7.5908702556368297</v>
      </c>
      <c r="J11" s="197"/>
      <c r="M11" s="609" t="s">
        <v>560</v>
      </c>
      <c r="N11" s="610">
        <f t="shared" si="1"/>
        <v>117266</v>
      </c>
      <c r="O11" s="644" t="e">
        <f>N11/N14*100</f>
        <v>#DIV/0!</v>
      </c>
      <c r="P11" s="610">
        <f t="shared" si="2"/>
        <v>19736</v>
      </c>
      <c r="Q11" s="644" t="e">
        <f>P11/P14*100</f>
        <v>#DIV/0!</v>
      </c>
      <c r="R11">
        <f t="shared" si="3"/>
        <v>137002</v>
      </c>
    </row>
    <row r="12" spans="1:18" ht="15" customHeight="1">
      <c r="A12" s="586">
        <v>9</v>
      </c>
      <c r="B12" s="587" t="s">
        <v>188</v>
      </c>
      <c r="C12" s="588">
        <v>11377</v>
      </c>
      <c r="D12" s="589">
        <f>C12/C14*100</f>
        <v>0.80920316568642903</v>
      </c>
      <c r="E12" s="588">
        <v>1476</v>
      </c>
      <c r="F12" s="589">
        <f>E12/E14*100</f>
        <v>0.370040739580069</v>
      </c>
      <c r="G12" s="588">
        <f t="shared" si="0"/>
        <v>12853</v>
      </c>
      <c r="H12" s="590">
        <f>G12/G14*100</f>
        <v>0.71214621243266696</v>
      </c>
      <c r="M12" s="612" t="s">
        <v>188</v>
      </c>
      <c r="N12" s="613">
        <f t="shared" si="1"/>
        <v>11377</v>
      </c>
      <c r="O12" s="645" t="e">
        <f>N12/N14*100</f>
        <v>#DIV/0!</v>
      </c>
      <c r="P12" s="613">
        <f t="shared" si="2"/>
        <v>1476</v>
      </c>
      <c r="Q12" s="645" t="e">
        <f>P12/P14*100</f>
        <v>#DIV/0!</v>
      </c>
      <c r="R12">
        <f t="shared" si="3"/>
        <v>12853</v>
      </c>
    </row>
    <row r="13" spans="1:18" ht="15" customHeight="1">
      <c r="A13" s="634">
        <v>10</v>
      </c>
      <c r="B13" s="635" t="s">
        <v>189</v>
      </c>
      <c r="C13" s="636">
        <v>972</v>
      </c>
      <c r="D13" s="637">
        <f>C13/C14*100</f>
        <v>6.9134699573455999E-2</v>
      </c>
      <c r="E13" s="636">
        <v>157</v>
      </c>
      <c r="F13" s="637">
        <f>E13/E14*100</f>
        <v>3.9360701974302699E-2</v>
      </c>
      <c r="G13" s="636">
        <f t="shared" si="0"/>
        <v>1129</v>
      </c>
      <c r="H13" s="638">
        <f>G13/G14*100</f>
        <v>6.2554506639421206E-2</v>
      </c>
      <c r="M13" s="646" t="s">
        <v>189</v>
      </c>
      <c r="N13" s="647">
        <f t="shared" si="1"/>
        <v>972</v>
      </c>
      <c r="O13" s="648" t="e">
        <f>N13/N14*100</f>
        <v>#DIV/0!</v>
      </c>
      <c r="P13" s="647">
        <f t="shared" si="2"/>
        <v>157</v>
      </c>
      <c r="Q13" s="648" t="e">
        <f>P13/P14*100</f>
        <v>#DIV/0!</v>
      </c>
      <c r="R13">
        <f t="shared" si="3"/>
        <v>1129</v>
      </c>
    </row>
    <row r="14" spans="1:18" ht="15" customHeight="1">
      <c r="A14" s="639"/>
      <c r="B14" s="597" t="s">
        <v>40</v>
      </c>
      <c r="C14" s="598">
        <f t="shared" ref="C14:H14" si="4">SUM(C4:C13)</f>
        <v>1405951</v>
      </c>
      <c r="D14" s="598">
        <f t="shared" si="4"/>
        <v>100</v>
      </c>
      <c r="E14" s="598">
        <f t="shared" si="4"/>
        <v>398875</v>
      </c>
      <c r="F14" s="598">
        <f t="shared" si="4"/>
        <v>100</v>
      </c>
      <c r="G14" s="598">
        <f t="shared" si="4"/>
        <v>1804826</v>
      </c>
      <c r="H14" s="599">
        <f t="shared" si="4"/>
        <v>100</v>
      </c>
      <c r="R14" s="304">
        <f>SUM(R4:R13)</f>
        <v>1804826</v>
      </c>
    </row>
    <row r="15" spans="1:18" ht="4.5" customHeight="1">
      <c r="A15" s="281"/>
      <c r="B15" s="640"/>
      <c r="C15" s="281"/>
      <c r="D15" s="281"/>
      <c r="E15" s="281"/>
      <c r="F15" s="281"/>
      <c r="G15" s="281"/>
      <c r="H15" s="281"/>
    </row>
    <row r="16" spans="1:18" ht="8.25" customHeight="1">
      <c r="A16" s="1376" t="s">
        <v>308</v>
      </c>
      <c r="B16" s="1416"/>
      <c r="C16" s="1416"/>
      <c r="D16" s="1416"/>
      <c r="E16" s="641"/>
      <c r="F16" s="281"/>
      <c r="G16" s="281"/>
      <c r="H16" s="281"/>
    </row>
    <row r="18" spans="3:19">
      <c r="C18" s="605"/>
      <c r="D18" s="605"/>
      <c r="E18" s="605"/>
      <c r="F18" s="605"/>
      <c r="G18" s="605"/>
      <c r="H18" s="605"/>
      <c r="I18" s="605"/>
      <c r="J18" s="605"/>
      <c r="K18" s="605"/>
      <c r="L18" s="605" t="s">
        <v>208</v>
      </c>
      <c r="M18" s="605"/>
      <c r="N18" s="605"/>
    </row>
    <row r="19" spans="3:19">
      <c r="L19" s="1389" t="s">
        <v>0</v>
      </c>
      <c r="M19" s="1412" t="s">
        <v>559</v>
      </c>
      <c r="N19" s="1312" t="s">
        <v>310</v>
      </c>
      <c r="O19" s="1312"/>
      <c r="P19" s="1312" t="s">
        <v>311</v>
      </c>
      <c r="Q19" s="1312"/>
      <c r="R19" s="1312" t="s">
        <v>40</v>
      </c>
      <c r="S19" s="1399"/>
    </row>
    <row r="20" spans="3:19">
      <c r="L20" s="1390"/>
      <c r="M20" s="1413"/>
      <c r="N20" s="603" t="s">
        <v>81</v>
      </c>
      <c r="O20" s="603" t="s">
        <v>39</v>
      </c>
      <c r="P20" s="603" t="s">
        <v>81</v>
      </c>
      <c r="Q20" s="603" t="s">
        <v>39</v>
      </c>
      <c r="R20" s="603" t="s">
        <v>81</v>
      </c>
      <c r="S20" s="626" t="s">
        <v>39</v>
      </c>
    </row>
    <row r="21" spans="3:19" ht="16.5">
      <c r="L21" s="649">
        <v>1</v>
      </c>
      <c r="M21" s="606" t="s">
        <v>180</v>
      </c>
      <c r="N21" s="607">
        <v>2953</v>
      </c>
      <c r="O21" s="643">
        <f>N21/N31*100</f>
        <v>2.2466182803061399</v>
      </c>
      <c r="P21" s="607">
        <v>2959</v>
      </c>
      <c r="Q21" s="643">
        <f>P21/P31*100</f>
        <v>8.3817239328102406</v>
      </c>
      <c r="R21" s="607">
        <f>N21+P21</f>
        <v>5912</v>
      </c>
      <c r="S21" s="652">
        <f>R21/R31*100</f>
        <v>3.5455335992083699</v>
      </c>
    </row>
    <row r="22" spans="3:19" ht="16.5">
      <c r="L22" s="622">
        <v>2</v>
      </c>
      <c r="M22" s="609" t="s">
        <v>181</v>
      </c>
      <c r="N22" s="610">
        <v>6324</v>
      </c>
      <c r="O22" s="644">
        <f>N22/N31*100</f>
        <v>4.8112475464463396</v>
      </c>
      <c r="P22" s="610">
        <v>4110</v>
      </c>
      <c r="Q22" s="644">
        <f>P22/P31*100</f>
        <v>11.6420700790301</v>
      </c>
      <c r="R22" s="610">
        <f t="shared" ref="R22:R30" si="5">N22+P22</f>
        <v>10434</v>
      </c>
      <c r="S22" s="653">
        <f>R22/R31*100</f>
        <v>6.2574589942726897</v>
      </c>
    </row>
    <row r="23" spans="3:19" ht="16.5">
      <c r="L23" s="623">
        <v>3</v>
      </c>
      <c r="M23" s="612" t="s">
        <v>182</v>
      </c>
      <c r="N23" s="613">
        <v>38121</v>
      </c>
      <c r="O23" s="645">
        <f>N23/N31*100</f>
        <v>29.0021454329666</v>
      </c>
      <c r="P23" s="613">
        <v>14801</v>
      </c>
      <c r="Q23" s="645">
        <f>P23/P31*100</f>
        <v>41.925615386794298</v>
      </c>
      <c r="R23" s="613">
        <f t="shared" si="5"/>
        <v>52922</v>
      </c>
      <c r="S23" s="654">
        <f>R23/R31*100</f>
        <v>31.738283006986698</v>
      </c>
    </row>
    <row r="24" spans="3:19" ht="16.5">
      <c r="L24" s="622">
        <v>4</v>
      </c>
      <c r="M24" s="609" t="s">
        <v>183</v>
      </c>
      <c r="N24" s="610">
        <v>28791</v>
      </c>
      <c r="O24" s="644">
        <f>N24/N31*100</f>
        <v>21.9039576391108</v>
      </c>
      <c r="P24" s="610">
        <v>5237</v>
      </c>
      <c r="Q24" s="644">
        <f>P24/P31*100</f>
        <v>14.834433334277501</v>
      </c>
      <c r="R24" s="610">
        <f t="shared" si="5"/>
        <v>34028</v>
      </c>
      <c r="S24" s="653">
        <f>R24/R31*100</f>
        <v>20.407208611952399</v>
      </c>
    </row>
    <row r="25" spans="3:19" ht="16.5">
      <c r="L25" s="623">
        <v>5</v>
      </c>
      <c r="M25" s="612" t="s">
        <v>184</v>
      </c>
      <c r="N25" s="613">
        <v>44828</v>
      </c>
      <c r="O25" s="645">
        <f>N25/N31*100</f>
        <v>34.104776251122203</v>
      </c>
      <c r="P25" s="613">
        <v>6278</v>
      </c>
      <c r="Q25" s="645">
        <f>P25/P31*100</f>
        <v>17.783191230207098</v>
      </c>
      <c r="R25" s="613">
        <f t="shared" si="5"/>
        <v>51106</v>
      </c>
      <c r="S25" s="654">
        <f>R25/R31*100</f>
        <v>30.649194878407101</v>
      </c>
    </row>
    <row r="26" spans="3:19" ht="16.5">
      <c r="L26" s="622">
        <v>6</v>
      </c>
      <c r="M26" s="609" t="s">
        <v>185</v>
      </c>
      <c r="N26" s="610">
        <v>661</v>
      </c>
      <c r="O26" s="644">
        <f>N26/N31*100</f>
        <v>0.50288340104380602</v>
      </c>
      <c r="P26" s="610">
        <v>354</v>
      </c>
      <c r="Q26" s="644">
        <f>P26/P31*100</f>
        <v>1.00274764184347</v>
      </c>
      <c r="R26" s="610">
        <f t="shared" si="5"/>
        <v>1015</v>
      </c>
      <c r="S26" s="653">
        <f>R26/R31*100</f>
        <v>0.60871390446490103</v>
      </c>
    </row>
    <row r="27" spans="3:19" ht="16.5">
      <c r="L27" s="623">
        <v>7</v>
      </c>
      <c r="M27" s="612" t="s">
        <v>186</v>
      </c>
      <c r="N27" s="613">
        <v>1502</v>
      </c>
      <c r="O27" s="645">
        <f>N27/N31*100</f>
        <v>1.14270933187261</v>
      </c>
      <c r="P27" s="613">
        <v>387</v>
      </c>
      <c r="Q27" s="645">
        <f>P27/P31*100</f>
        <v>1.09622411693057</v>
      </c>
      <c r="R27" s="613">
        <f t="shared" si="5"/>
        <v>1889</v>
      </c>
      <c r="S27" s="654">
        <f>R27/R31*100</f>
        <v>1.1328675522504399</v>
      </c>
    </row>
    <row r="28" spans="3:19" ht="16.5">
      <c r="L28" s="622">
        <v>8</v>
      </c>
      <c r="M28" s="609" t="s">
        <v>560</v>
      </c>
      <c r="N28" s="610">
        <v>7678</v>
      </c>
      <c r="O28" s="644">
        <f>N28/N31*100</f>
        <v>5.8413596871623996</v>
      </c>
      <c r="P28" s="610">
        <v>1134</v>
      </c>
      <c r="Q28" s="644">
        <f>P28/P31*100</f>
        <v>3.2121915984477201</v>
      </c>
      <c r="R28" s="610">
        <f t="shared" si="5"/>
        <v>8812</v>
      </c>
      <c r="S28" s="653">
        <f>R28/R31*100</f>
        <v>5.2847161833938001</v>
      </c>
    </row>
    <row r="29" spans="3:19" ht="16.5">
      <c r="L29" s="623">
        <v>9</v>
      </c>
      <c r="M29" s="612" t="s">
        <v>188</v>
      </c>
      <c r="N29" s="613">
        <v>570</v>
      </c>
      <c r="O29" s="645">
        <f>N29/N31*100</f>
        <v>0.43365134431916702</v>
      </c>
      <c r="P29" s="613">
        <v>40</v>
      </c>
      <c r="Q29" s="645">
        <f>P29/P31*100</f>
        <v>0.113304818287398</v>
      </c>
      <c r="R29" s="613">
        <f t="shared" si="5"/>
        <v>610</v>
      </c>
      <c r="S29" s="654">
        <f>R29/R31*100</f>
        <v>0.365828060811419</v>
      </c>
    </row>
    <row r="30" spans="3:19" ht="16.5">
      <c r="L30" s="650">
        <v>10</v>
      </c>
      <c r="M30" s="646" t="s">
        <v>189</v>
      </c>
      <c r="N30" s="647">
        <v>14</v>
      </c>
      <c r="O30" s="648">
        <f>N30/N31*100</f>
        <v>1.06510856499445E-2</v>
      </c>
      <c r="P30" s="647">
        <v>3</v>
      </c>
      <c r="Q30" s="648">
        <f>P30/P31*100</f>
        <v>8.4978613715548292E-3</v>
      </c>
      <c r="R30" s="647">
        <f t="shared" si="5"/>
        <v>17</v>
      </c>
      <c r="S30" s="655">
        <f>R30/R31*100</f>
        <v>1.01952082521215E-2</v>
      </c>
    </row>
    <row r="31" spans="3:19">
      <c r="L31" s="651"/>
      <c r="M31" s="618" t="s">
        <v>40</v>
      </c>
      <c r="N31" s="619">
        <f t="shared" ref="N31:S31" si="6">SUM(N21:N30)</f>
        <v>131442</v>
      </c>
      <c r="O31" s="620">
        <f t="shared" si="6"/>
        <v>100</v>
      </c>
      <c r="P31" s="619">
        <f t="shared" si="6"/>
        <v>35303</v>
      </c>
      <c r="Q31" s="620">
        <f t="shared" si="6"/>
        <v>100</v>
      </c>
      <c r="R31" s="619">
        <f t="shared" si="6"/>
        <v>166745</v>
      </c>
      <c r="S31" s="631">
        <f t="shared" si="6"/>
        <v>100</v>
      </c>
    </row>
    <row r="34" spans="12:19">
      <c r="L34" t="s">
        <v>366</v>
      </c>
    </row>
    <row r="35" spans="12:19">
      <c r="L35" s="1389" t="s">
        <v>0</v>
      </c>
      <c r="M35" s="1412" t="s">
        <v>559</v>
      </c>
      <c r="N35" s="1312" t="s">
        <v>310</v>
      </c>
      <c r="O35" s="1312"/>
      <c r="P35" s="1312" t="s">
        <v>311</v>
      </c>
      <c r="Q35" s="1312"/>
      <c r="R35" s="1312" t="s">
        <v>40</v>
      </c>
      <c r="S35" s="1399"/>
    </row>
    <row r="36" spans="12:19">
      <c r="L36" s="1390"/>
      <c r="M36" s="1413"/>
      <c r="N36" s="603" t="s">
        <v>81</v>
      </c>
      <c r="O36" s="603" t="s">
        <v>39</v>
      </c>
      <c r="P36" s="603" t="s">
        <v>81</v>
      </c>
      <c r="Q36" s="603" t="s">
        <v>39</v>
      </c>
      <c r="R36" s="603" t="s">
        <v>81</v>
      </c>
      <c r="S36" s="626" t="s">
        <v>39</v>
      </c>
    </row>
    <row r="37" spans="12:19" ht="16.5">
      <c r="L37" s="649">
        <v>1</v>
      </c>
      <c r="M37" s="606" t="s">
        <v>180</v>
      </c>
      <c r="N37" s="607">
        <v>12106</v>
      </c>
      <c r="O37" s="643">
        <f>N37/N47*100</f>
        <v>12.119816590913601</v>
      </c>
      <c r="P37" s="607">
        <v>5040</v>
      </c>
      <c r="Q37" s="643">
        <f>P37/P47*100</f>
        <v>17.820521886712399</v>
      </c>
      <c r="R37" s="607">
        <f>N37+P37</f>
        <v>17146</v>
      </c>
      <c r="S37" s="652">
        <f>R37/R47*100</f>
        <v>13.3777541976156</v>
      </c>
    </row>
    <row r="38" spans="12:19" ht="16.5">
      <c r="L38" s="622">
        <v>2</v>
      </c>
      <c r="M38" s="609" t="s">
        <v>181</v>
      </c>
      <c r="N38" s="610">
        <v>13991</v>
      </c>
      <c r="O38" s="644">
        <f>N38/N47*100</f>
        <v>14.0069679434555</v>
      </c>
      <c r="P38" s="610">
        <v>4355</v>
      </c>
      <c r="Q38" s="644">
        <f>P38/P47*100</f>
        <v>15.3984866699668</v>
      </c>
      <c r="R38" s="610">
        <f t="shared" ref="R38:R46" si="7">N38+P38</f>
        <v>18346</v>
      </c>
      <c r="S38" s="653">
        <f>R38/R47*100</f>
        <v>14.314025341739001</v>
      </c>
    </row>
    <row r="39" spans="12:19" ht="16.5">
      <c r="L39" s="623">
        <v>3</v>
      </c>
      <c r="M39" s="612" t="s">
        <v>182</v>
      </c>
      <c r="N39" s="613">
        <v>29299</v>
      </c>
      <c r="O39" s="645">
        <f>N39/N47*100</f>
        <v>29.332438980437701</v>
      </c>
      <c r="P39" s="613">
        <v>9885</v>
      </c>
      <c r="Q39" s="645">
        <f>P39/P47*100</f>
        <v>34.951559295665099</v>
      </c>
      <c r="R39" s="613">
        <f t="shared" si="7"/>
        <v>39184</v>
      </c>
      <c r="S39" s="654">
        <f>R39/R47*100</f>
        <v>30.572373759440701</v>
      </c>
    </row>
    <row r="40" spans="12:19" ht="16.5">
      <c r="L40" s="622">
        <v>4</v>
      </c>
      <c r="M40" s="609" t="s">
        <v>183</v>
      </c>
      <c r="N40" s="610">
        <v>15561</v>
      </c>
      <c r="O40" s="644">
        <f>N40/N47*100</f>
        <v>15.578759786156199</v>
      </c>
      <c r="P40" s="610">
        <v>3414</v>
      </c>
      <c r="Q40" s="644">
        <f>P40/P47*100</f>
        <v>12.0712820875468</v>
      </c>
      <c r="R40" s="610">
        <f t="shared" si="7"/>
        <v>18975</v>
      </c>
      <c r="S40" s="653">
        <f>R40/R47*100</f>
        <v>14.8047874664503</v>
      </c>
    </row>
    <row r="41" spans="12:19" ht="16.5">
      <c r="L41" s="623">
        <v>5</v>
      </c>
      <c r="M41" s="612" t="s">
        <v>184</v>
      </c>
      <c r="N41" s="613">
        <v>21721</v>
      </c>
      <c r="O41" s="645">
        <f>N41/N47*100</f>
        <v>21.7457902008289</v>
      </c>
      <c r="P41" s="613">
        <v>4070</v>
      </c>
      <c r="Q41" s="645">
        <f>P41/P47*100</f>
        <v>14.390778587087199</v>
      </c>
      <c r="R41" s="613">
        <f t="shared" si="7"/>
        <v>25791</v>
      </c>
      <c r="S41" s="654">
        <f>R41/R47*100</f>
        <v>20.122807565070801</v>
      </c>
    </row>
    <row r="42" spans="12:19" ht="16.5">
      <c r="L42" s="622">
        <v>6</v>
      </c>
      <c r="M42" s="609" t="s">
        <v>185</v>
      </c>
      <c r="N42" s="610">
        <v>405</v>
      </c>
      <c r="O42" s="644">
        <f>N42/N47*100</f>
        <v>0.40546222693870998</v>
      </c>
      <c r="P42" s="610">
        <v>265</v>
      </c>
      <c r="Q42" s="644">
        <f>P42/P47*100</f>
        <v>0.93699172618626703</v>
      </c>
      <c r="R42" s="610">
        <f t="shared" si="7"/>
        <v>670</v>
      </c>
      <c r="S42" s="653">
        <f>R42/R47*100</f>
        <v>0.52275138880219696</v>
      </c>
    </row>
    <row r="43" spans="12:19" ht="16.5">
      <c r="L43" s="623">
        <v>7</v>
      </c>
      <c r="M43" s="612" t="s">
        <v>186</v>
      </c>
      <c r="N43" s="613">
        <v>1208</v>
      </c>
      <c r="O43" s="645">
        <f>N43/N47*100</f>
        <v>1.2093786917085501</v>
      </c>
      <c r="P43" s="613">
        <v>285</v>
      </c>
      <c r="Q43" s="645">
        <f>P43/P47*100</f>
        <v>1.0077080828795699</v>
      </c>
      <c r="R43" s="613">
        <f t="shared" si="7"/>
        <v>1493</v>
      </c>
      <c r="S43" s="654">
        <f>R43/R47*100</f>
        <v>1.16487734848012</v>
      </c>
    </row>
    <row r="44" spans="12:19" ht="16.5">
      <c r="L44" s="622">
        <v>8</v>
      </c>
      <c r="M44" s="609" t="s">
        <v>560</v>
      </c>
      <c r="N44" s="610">
        <v>5207</v>
      </c>
      <c r="O44" s="644">
        <f>N44/N47*100</f>
        <v>5.2129427547403999</v>
      </c>
      <c r="P44" s="610">
        <v>912</v>
      </c>
      <c r="Q44" s="644">
        <f>P44/P47*100</f>
        <v>3.2246658652146198</v>
      </c>
      <c r="R44" s="610">
        <f t="shared" si="7"/>
        <v>6119</v>
      </c>
      <c r="S44" s="653">
        <f>R44/R47*100</f>
        <v>4.7742026090755898</v>
      </c>
    </row>
    <row r="45" spans="12:19" ht="16.5">
      <c r="L45" s="623">
        <v>9</v>
      </c>
      <c r="M45" s="612" t="s">
        <v>188</v>
      </c>
      <c r="N45" s="613">
        <v>371</v>
      </c>
      <c r="O45" s="645">
        <f>N45/N47*100</f>
        <v>0.37142342270188</v>
      </c>
      <c r="P45" s="613">
        <v>52</v>
      </c>
      <c r="Q45" s="645">
        <f>P45/P47*100</f>
        <v>0.18386252740258799</v>
      </c>
      <c r="R45" s="613">
        <f t="shared" si="7"/>
        <v>423</v>
      </c>
      <c r="S45" s="654">
        <f>R45/R47*100</f>
        <v>0.33003557830347702</v>
      </c>
    </row>
    <row r="46" spans="12:19" ht="16.5">
      <c r="L46" s="650">
        <v>10</v>
      </c>
      <c r="M46" s="646" t="s">
        <v>189</v>
      </c>
      <c r="N46" s="647">
        <v>17</v>
      </c>
      <c r="O46" s="648">
        <f>N46/N47*100</f>
        <v>1.7019402118414999E-2</v>
      </c>
      <c r="P46" s="647">
        <v>4</v>
      </c>
      <c r="Q46" s="648">
        <f>P46/P47*100</f>
        <v>1.41432713386606E-2</v>
      </c>
      <c r="R46" s="647">
        <f t="shared" si="7"/>
        <v>21</v>
      </c>
      <c r="S46" s="655">
        <f>R46/R47*100</f>
        <v>1.6384745022158399E-2</v>
      </c>
    </row>
    <row r="47" spans="12:19">
      <c r="L47" s="651"/>
      <c r="M47" s="618" t="s">
        <v>40</v>
      </c>
      <c r="N47" s="619">
        <f t="shared" ref="N47:S47" si="8">SUM(N37:N46)</f>
        <v>99886</v>
      </c>
      <c r="O47" s="620">
        <f t="shared" si="8"/>
        <v>100</v>
      </c>
      <c r="P47" s="619">
        <f t="shared" si="8"/>
        <v>28282</v>
      </c>
      <c r="Q47" s="620">
        <f t="shared" si="8"/>
        <v>100</v>
      </c>
      <c r="R47" s="619">
        <f t="shared" si="8"/>
        <v>128168</v>
      </c>
      <c r="S47" s="631">
        <f t="shared" si="8"/>
        <v>100</v>
      </c>
    </row>
    <row r="49" spans="12:19">
      <c r="L49" t="s">
        <v>211</v>
      </c>
    </row>
    <row r="50" spans="12:19">
      <c r="L50" s="1389" t="s">
        <v>0</v>
      </c>
      <c r="M50" s="1412" t="s">
        <v>559</v>
      </c>
      <c r="N50" s="1312" t="s">
        <v>310</v>
      </c>
      <c r="O50" s="1312"/>
      <c r="P50" s="1312" t="s">
        <v>311</v>
      </c>
      <c r="Q50" s="1312"/>
      <c r="R50" s="1312" t="s">
        <v>40</v>
      </c>
      <c r="S50" s="1399"/>
    </row>
    <row r="51" spans="12:19">
      <c r="L51" s="1390"/>
      <c r="M51" s="1413"/>
      <c r="N51" s="603" t="s">
        <v>81</v>
      </c>
      <c r="O51" s="603" t="s">
        <v>39</v>
      </c>
      <c r="P51" s="603" t="s">
        <v>81</v>
      </c>
      <c r="Q51" s="603" t="s">
        <v>39</v>
      </c>
      <c r="R51" s="603" t="s">
        <v>81</v>
      </c>
      <c r="S51" s="626" t="s">
        <v>39</v>
      </c>
    </row>
    <row r="52" spans="12:19" ht="16.5">
      <c r="L52" s="649">
        <v>1</v>
      </c>
      <c r="M52" s="606" t="s">
        <v>180</v>
      </c>
      <c r="N52" s="607">
        <v>1884</v>
      </c>
      <c r="O52" s="643">
        <f>N52/N62*100</f>
        <v>3.0550195398011999</v>
      </c>
      <c r="P52" s="607">
        <v>1542</v>
      </c>
      <c r="Q52" s="643">
        <f>P52/P62*100</f>
        <v>10.680889381450401</v>
      </c>
      <c r="R52" s="607">
        <f>N52+P52</f>
        <v>3426</v>
      </c>
      <c r="S52" s="652">
        <f>R52/R62*100</f>
        <v>4.5016161669250803</v>
      </c>
    </row>
    <row r="53" spans="12:19" ht="16.5">
      <c r="L53" s="622">
        <v>2</v>
      </c>
      <c r="M53" s="609" t="s">
        <v>181</v>
      </c>
      <c r="N53" s="610">
        <v>4550</v>
      </c>
      <c r="O53" s="644">
        <f>N53/N62*100</f>
        <v>7.3780992070570299</v>
      </c>
      <c r="P53" s="610">
        <v>2165</v>
      </c>
      <c r="Q53" s="644">
        <f>P53/P62*100</f>
        <v>14.9961903442543</v>
      </c>
      <c r="R53" s="610">
        <f t="shared" ref="R53:R61" si="9">N53+P53</f>
        <v>6715</v>
      </c>
      <c r="S53" s="653">
        <f>R53/R62*100</f>
        <v>8.8232202454471391</v>
      </c>
    </row>
    <row r="54" spans="12:19" ht="16.5">
      <c r="L54" s="623">
        <v>3</v>
      </c>
      <c r="M54" s="612" t="s">
        <v>182</v>
      </c>
      <c r="N54" s="613">
        <v>22374</v>
      </c>
      <c r="O54" s="645">
        <f>N54/N62*100</f>
        <v>36.280789375537097</v>
      </c>
      <c r="P54" s="613">
        <v>6157</v>
      </c>
      <c r="Q54" s="645">
        <f>P54/P62*100</f>
        <v>42.647364410888699</v>
      </c>
      <c r="R54" s="613">
        <f t="shared" si="9"/>
        <v>28531</v>
      </c>
      <c r="S54" s="654">
        <f>R54/R62*100</f>
        <v>37.488502877565502</v>
      </c>
    </row>
    <row r="55" spans="12:19" ht="16.5">
      <c r="L55" s="622">
        <v>4</v>
      </c>
      <c r="M55" s="609" t="s">
        <v>183</v>
      </c>
      <c r="N55" s="610">
        <v>12726</v>
      </c>
      <c r="O55" s="644">
        <f>N55/N62*100</f>
        <v>20.6359759360457</v>
      </c>
      <c r="P55" s="610">
        <v>1888</v>
      </c>
      <c r="Q55" s="644">
        <f>P55/P62*100</f>
        <v>13.077509177807</v>
      </c>
      <c r="R55" s="610">
        <f t="shared" si="9"/>
        <v>14614</v>
      </c>
      <c r="S55" s="653">
        <f>R55/R62*100</f>
        <v>19.202165400888202</v>
      </c>
    </row>
    <row r="56" spans="12:19" ht="16.5">
      <c r="L56" s="623">
        <v>5</v>
      </c>
      <c r="M56" s="612" t="s">
        <v>184</v>
      </c>
      <c r="N56" s="613">
        <v>15624</v>
      </c>
      <c r="O56" s="645">
        <f>N56/N62*100</f>
        <v>25.335257584848101</v>
      </c>
      <c r="P56" s="613">
        <v>1930</v>
      </c>
      <c r="Q56" s="645">
        <f>P56/P62*100</f>
        <v>13.368428343838699</v>
      </c>
      <c r="R56" s="613">
        <f t="shared" si="9"/>
        <v>17554</v>
      </c>
      <c r="S56" s="654">
        <f>R56/R62*100</f>
        <v>23.065198538880001</v>
      </c>
    </row>
    <row r="57" spans="12:19" ht="16.5">
      <c r="L57" s="622">
        <v>6</v>
      </c>
      <c r="M57" s="609" t="s">
        <v>185</v>
      </c>
      <c r="N57" s="610">
        <v>385</v>
      </c>
      <c r="O57" s="644">
        <f>N57/N62*100</f>
        <v>0.62430070213559496</v>
      </c>
      <c r="P57" s="610">
        <v>148</v>
      </c>
      <c r="Q57" s="644">
        <f>P57/P62*100</f>
        <v>1.02514372792131</v>
      </c>
      <c r="R57" s="610">
        <f t="shared" si="9"/>
        <v>533</v>
      </c>
      <c r="S57" s="653">
        <f>R57/R62*100</f>
        <v>0.70033900086721101</v>
      </c>
    </row>
    <row r="58" spans="12:19" ht="16.5">
      <c r="L58" s="623">
        <v>7</v>
      </c>
      <c r="M58" s="612" t="s">
        <v>186</v>
      </c>
      <c r="N58" s="613">
        <v>762</v>
      </c>
      <c r="O58" s="645">
        <f>N58/N62*100</f>
        <v>1.2356289221488901</v>
      </c>
      <c r="P58" s="613">
        <v>149</v>
      </c>
      <c r="Q58" s="645">
        <f>P58/P62*100</f>
        <v>1.03207037473159</v>
      </c>
      <c r="R58" s="613">
        <f t="shared" si="9"/>
        <v>911</v>
      </c>
      <c r="S58" s="654">
        <f>R58/R62*100</f>
        <v>1.19701469003758</v>
      </c>
    </row>
    <row r="59" spans="12:19" ht="16.5">
      <c r="L59" s="622">
        <v>8</v>
      </c>
      <c r="M59" s="609" t="s">
        <v>560</v>
      </c>
      <c r="N59" s="610">
        <v>3170</v>
      </c>
      <c r="O59" s="644">
        <f>N59/N62*100</f>
        <v>5.1403460409606101</v>
      </c>
      <c r="P59" s="610">
        <v>443</v>
      </c>
      <c r="Q59" s="644">
        <f>P59/P62*100</f>
        <v>3.0685045369536601</v>
      </c>
      <c r="R59" s="610">
        <f t="shared" si="9"/>
        <v>3613</v>
      </c>
      <c r="S59" s="653">
        <f>R59/R62*100</f>
        <v>4.7473260978109497</v>
      </c>
    </row>
    <row r="60" spans="12:19" ht="16.5">
      <c r="L60" s="623">
        <v>9</v>
      </c>
      <c r="M60" s="612" t="s">
        <v>188</v>
      </c>
      <c r="N60" s="613">
        <v>192</v>
      </c>
      <c r="O60" s="645">
        <f>N60/N62*100</f>
        <v>0.31133957093515402</v>
      </c>
      <c r="P60" s="613">
        <v>15</v>
      </c>
      <c r="Q60" s="645">
        <f>P60/P62*100</f>
        <v>0.10389970215418699</v>
      </c>
      <c r="R60" s="613">
        <f t="shared" si="9"/>
        <v>207</v>
      </c>
      <c r="S60" s="654">
        <f>R60/R62*100</f>
        <v>0.271989067879011</v>
      </c>
    </row>
    <row r="61" spans="12:19" ht="16.5">
      <c r="L61" s="650">
        <v>10</v>
      </c>
      <c r="M61" s="646" t="s">
        <v>189</v>
      </c>
      <c r="N61" s="647">
        <v>2</v>
      </c>
      <c r="O61" s="648">
        <f>N61/N62*100</f>
        <v>3.24312053057452E-3</v>
      </c>
      <c r="P61" s="647">
        <v>0</v>
      </c>
      <c r="Q61" s="648">
        <f>P61/P62*100</f>
        <v>0</v>
      </c>
      <c r="R61" s="647">
        <f t="shared" si="9"/>
        <v>2</v>
      </c>
      <c r="S61" s="655">
        <f>R61/R62*100</f>
        <v>2.62791369931411E-3</v>
      </c>
    </row>
    <row r="62" spans="12:19">
      <c r="L62" s="651"/>
      <c r="M62" s="618" t="s">
        <v>40</v>
      </c>
      <c r="N62" s="619">
        <f t="shared" ref="N62:S62" si="10">SUM(N52:N61)</f>
        <v>61669</v>
      </c>
      <c r="O62" s="620">
        <f t="shared" si="10"/>
        <v>100</v>
      </c>
      <c r="P62" s="619">
        <f t="shared" si="10"/>
        <v>14437</v>
      </c>
      <c r="Q62" s="620">
        <f t="shared" si="10"/>
        <v>100</v>
      </c>
      <c r="R62" s="619">
        <f t="shared" si="10"/>
        <v>76106</v>
      </c>
      <c r="S62" s="631">
        <f t="shared" si="10"/>
        <v>100</v>
      </c>
    </row>
    <row r="65" spans="12:19">
      <c r="L65" t="s">
        <v>344</v>
      </c>
    </row>
    <row r="66" spans="12:19">
      <c r="L66" s="1389" t="s">
        <v>0</v>
      </c>
      <c r="M66" s="1412" t="s">
        <v>559</v>
      </c>
      <c r="N66" s="1312" t="s">
        <v>310</v>
      </c>
      <c r="O66" s="1312"/>
      <c r="P66" s="1312" t="s">
        <v>311</v>
      </c>
      <c r="Q66" s="1312"/>
      <c r="R66" s="1312" t="s">
        <v>40</v>
      </c>
      <c r="S66" s="1399"/>
    </row>
    <row r="67" spans="12:19">
      <c r="L67" s="1390"/>
      <c r="M67" s="1413"/>
      <c r="N67" s="603" t="s">
        <v>81</v>
      </c>
      <c r="O67" s="603" t="s">
        <v>39</v>
      </c>
      <c r="P67" s="603" t="s">
        <v>81</v>
      </c>
      <c r="Q67" s="603" t="s">
        <v>39</v>
      </c>
      <c r="R67" s="603" t="s">
        <v>81</v>
      </c>
      <c r="S67" s="626" t="s">
        <v>39</v>
      </c>
    </row>
    <row r="68" spans="12:19" ht="16.5">
      <c r="L68" s="649">
        <v>1</v>
      </c>
      <c r="M68" s="606" t="s">
        <v>180</v>
      </c>
      <c r="N68" s="607">
        <v>3777</v>
      </c>
      <c r="O68" s="643">
        <f>N68/N78*100</f>
        <v>3.9726531685511399</v>
      </c>
      <c r="P68" s="607">
        <v>2154</v>
      </c>
      <c r="Q68" s="643">
        <f>P68/P78*100</f>
        <v>7.0012351296886202</v>
      </c>
      <c r="R68" s="607">
        <f>N68+P68</f>
        <v>5931</v>
      </c>
      <c r="S68" s="652">
        <f>R68/R78*100</f>
        <v>4.7130903282713899</v>
      </c>
    </row>
    <row r="69" spans="12:19" ht="16.5">
      <c r="L69" s="622">
        <v>2</v>
      </c>
      <c r="M69" s="609" t="s">
        <v>181</v>
      </c>
      <c r="N69" s="610">
        <v>7210</v>
      </c>
      <c r="O69" s="644">
        <f>N69/N78*100</f>
        <v>7.5834867210097299</v>
      </c>
      <c r="P69" s="610">
        <v>3321</v>
      </c>
      <c r="Q69" s="644">
        <f>P69/P78*100</f>
        <v>10.794383410258099</v>
      </c>
      <c r="R69" s="610">
        <f t="shared" ref="R69:R77" si="11">N69+P69</f>
        <v>10531</v>
      </c>
      <c r="S69" s="653">
        <f>R69/R78*100</f>
        <v>8.3684967538401605</v>
      </c>
    </row>
    <row r="70" spans="12:19" ht="16.5">
      <c r="L70" s="623">
        <v>3</v>
      </c>
      <c r="M70" s="612" t="s">
        <v>182</v>
      </c>
      <c r="N70" s="613">
        <v>28422</v>
      </c>
      <c r="O70" s="645">
        <f>N70/N78*100</f>
        <v>29.8942939784381</v>
      </c>
      <c r="P70" s="613">
        <v>11560</v>
      </c>
      <c r="Q70" s="645">
        <f>P70/P78*100</f>
        <v>37.5739452642527</v>
      </c>
      <c r="R70" s="613">
        <f t="shared" si="11"/>
        <v>39982</v>
      </c>
      <c r="S70" s="654">
        <f>R70/R78*100</f>
        <v>31.771839066758801</v>
      </c>
    </row>
    <row r="71" spans="12:19" ht="16.5">
      <c r="L71" s="622">
        <v>4</v>
      </c>
      <c r="M71" s="609" t="s">
        <v>183</v>
      </c>
      <c r="N71" s="610">
        <v>18631</v>
      </c>
      <c r="O71" s="644">
        <f>N71/N78*100</f>
        <v>19.596108335524601</v>
      </c>
      <c r="P71" s="610">
        <v>5095</v>
      </c>
      <c r="Q71" s="644">
        <f>P71/P78*100</f>
        <v>16.560488851329399</v>
      </c>
      <c r="R71" s="610">
        <f t="shared" si="11"/>
        <v>23726</v>
      </c>
      <c r="S71" s="653">
        <f>R71/R78*100</f>
        <v>18.853950620227099</v>
      </c>
    </row>
    <row r="72" spans="12:19" ht="16.5">
      <c r="L72" s="623">
        <v>5</v>
      </c>
      <c r="M72" s="612" t="s">
        <v>184</v>
      </c>
      <c r="N72" s="613">
        <v>27853</v>
      </c>
      <c r="O72" s="645">
        <f>N72/N78*100</f>
        <v>29.295819090192001</v>
      </c>
      <c r="P72" s="613">
        <v>6287</v>
      </c>
      <c r="Q72" s="645">
        <f>P72/P78*100</f>
        <v>20.434895664044699</v>
      </c>
      <c r="R72" s="613">
        <f t="shared" si="11"/>
        <v>34140</v>
      </c>
      <c r="S72" s="654">
        <f>R72/R78*100</f>
        <v>27.129472906286502</v>
      </c>
    </row>
    <row r="73" spans="12:19" ht="16.5">
      <c r="L73" s="622">
        <v>6</v>
      </c>
      <c r="M73" s="609" t="s">
        <v>185</v>
      </c>
      <c r="N73" s="610">
        <v>492</v>
      </c>
      <c r="O73" s="644">
        <f>N73/N78*100</f>
        <v>0.51748619510912397</v>
      </c>
      <c r="P73" s="610">
        <v>355</v>
      </c>
      <c r="Q73" s="644">
        <f>P73/P78*100</f>
        <v>1.1538711564714299</v>
      </c>
      <c r="R73" s="610">
        <f t="shared" si="11"/>
        <v>847</v>
      </c>
      <c r="S73" s="653">
        <f>R73/R78*100</f>
        <v>0.67307157444711996</v>
      </c>
    </row>
    <row r="74" spans="12:19" ht="16.5">
      <c r="L74" s="623">
        <v>7</v>
      </c>
      <c r="M74" s="612" t="s">
        <v>186</v>
      </c>
      <c r="N74" s="613">
        <v>1664</v>
      </c>
      <c r="O74" s="645">
        <f>N74/N78*100</f>
        <v>1.75019721272679</v>
      </c>
      <c r="P74" s="613">
        <v>525</v>
      </c>
      <c r="Q74" s="645">
        <f>P74/P78*100</f>
        <v>1.70642917506338</v>
      </c>
      <c r="R74" s="613">
        <f t="shared" si="11"/>
        <v>2189</v>
      </c>
      <c r="S74" s="654">
        <f>R74/R78*100</f>
        <v>1.7394966664282701</v>
      </c>
    </row>
    <row r="75" spans="12:19" ht="16.5">
      <c r="L75" s="622">
        <v>8</v>
      </c>
      <c r="M75" s="609" t="s">
        <v>560</v>
      </c>
      <c r="N75" s="610">
        <v>6462</v>
      </c>
      <c r="O75" s="644">
        <f>N75/N78*100</f>
        <v>6.7967394162503298</v>
      </c>
      <c r="P75" s="610">
        <v>1383</v>
      </c>
      <c r="Q75" s="644">
        <f>P75/P78*100</f>
        <v>4.4952219983098196</v>
      </c>
      <c r="R75" s="610">
        <f t="shared" si="11"/>
        <v>7845</v>
      </c>
      <c r="S75" s="653">
        <f>R75/R78*100</f>
        <v>6.23405726273631</v>
      </c>
    </row>
    <row r="76" spans="12:19" ht="16.5">
      <c r="L76" s="623">
        <v>9</v>
      </c>
      <c r="M76" s="612" t="s">
        <v>188</v>
      </c>
      <c r="N76" s="613">
        <v>528</v>
      </c>
      <c r="O76" s="645">
        <f>N76/N78*100</f>
        <v>0.55535103865369395</v>
      </c>
      <c r="P76" s="613">
        <v>79</v>
      </c>
      <c r="Q76" s="645">
        <f>P76/P78*100</f>
        <v>0.25677696158096602</v>
      </c>
      <c r="R76" s="613">
        <f t="shared" si="11"/>
        <v>607</v>
      </c>
      <c r="S76" s="654">
        <f>R76/R78*100</f>
        <v>0.48235471746092301</v>
      </c>
    </row>
    <row r="77" spans="12:19" ht="16.5">
      <c r="L77" s="650">
        <v>10</v>
      </c>
      <c r="M77" s="646" t="s">
        <v>189</v>
      </c>
      <c r="N77" s="647">
        <v>36</v>
      </c>
      <c r="O77" s="648">
        <f>N77/N78*100</f>
        <v>3.78648435445701E-2</v>
      </c>
      <c r="P77" s="647">
        <v>7</v>
      </c>
      <c r="Q77" s="648">
        <f>P77/P78*100</f>
        <v>2.27523890008451E-2</v>
      </c>
      <c r="R77" s="647">
        <f t="shared" si="11"/>
        <v>43</v>
      </c>
      <c r="S77" s="655">
        <f>R77/R78*100</f>
        <v>3.4170103543360301E-2</v>
      </c>
    </row>
    <row r="78" spans="12:19">
      <c r="L78" s="651"/>
      <c r="M78" s="618" t="s">
        <v>40</v>
      </c>
      <c r="N78" s="619">
        <f t="shared" ref="N78:S78" si="12">SUM(N68:N77)</f>
        <v>95075</v>
      </c>
      <c r="O78" s="620">
        <f t="shared" si="12"/>
        <v>100</v>
      </c>
      <c r="P78" s="619">
        <f t="shared" si="12"/>
        <v>30766</v>
      </c>
      <c r="Q78" s="620">
        <f t="shared" si="12"/>
        <v>100</v>
      </c>
      <c r="R78" s="619">
        <f t="shared" si="12"/>
        <v>125841</v>
      </c>
      <c r="S78" s="631">
        <f t="shared" si="12"/>
        <v>100</v>
      </c>
    </row>
    <row r="80" spans="12:19">
      <c r="L80" t="s">
        <v>334</v>
      </c>
    </row>
    <row r="81" spans="12:19">
      <c r="L81" s="1389" t="s">
        <v>0</v>
      </c>
      <c r="M81" s="1412" t="s">
        <v>559</v>
      </c>
      <c r="N81" s="1312" t="s">
        <v>310</v>
      </c>
      <c r="O81" s="1312"/>
      <c r="P81" s="1312" t="s">
        <v>311</v>
      </c>
      <c r="Q81" s="1312"/>
      <c r="R81" s="1312" t="s">
        <v>40</v>
      </c>
      <c r="S81" s="1399"/>
    </row>
    <row r="82" spans="12:19">
      <c r="L82" s="1390"/>
      <c r="M82" s="1413"/>
      <c r="N82" s="603" t="s">
        <v>81</v>
      </c>
      <c r="O82" s="603" t="s">
        <v>39</v>
      </c>
      <c r="P82" s="603" t="s">
        <v>81</v>
      </c>
      <c r="Q82" s="603" t="s">
        <v>39</v>
      </c>
      <c r="R82" s="603" t="s">
        <v>81</v>
      </c>
      <c r="S82" s="626" t="s">
        <v>39</v>
      </c>
    </row>
    <row r="83" spans="12:19" ht="16.5">
      <c r="L83" s="649">
        <v>1</v>
      </c>
      <c r="M83" s="606" t="s">
        <v>180</v>
      </c>
      <c r="N83" s="607">
        <v>2833</v>
      </c>
      <c r="O83" s="643">
        <f>N83/N93*100</f>
        <v>2.73971277984624</v>
      </c>
      <c r="P83" s="607">
        <v>1824</v>
      </c>
      <c r="Q83" s="643">
        <f>P83/P93*100</f>
        <v>4.7530944625407203</v>
      </c>
      <c r="R83" s="607">
        <f>N83+P83</f>
        <v>4657</v>
      </c>
      <c r="S83" s="652">
        <f>R83/R93*100</f>
        <v>3.2846663845394302</v>
      </c>
    </row>
    <row r="84" spans="12:19" ht="16.5">
      <c r="L84" s="622">
        <v>2</v>
      </c>
      <c r="M84" s="609" t="s">
        <v>181</v>
      </c>
      <c r="N84" s="610">
        <v>5393</v>
      </c>
      <c r="O84" s="644">
        <f>N84/N93*100</f>
        <v>5.21541511532324</v>
      </c>
      <c r="P84" s="610">
        <v>3729</v>
      </c>
      <c r="Q84" s="644">
        <f>P84/P93*100</f>
        <v>9.7172638436482099</v>
      </c>
      <c r="R84" s="610">
        <f t="shared" ref="R84:R92" si="13">N84+P84</f>
        <v>9122</v>
      </c>
      <c r="S84" s="653">
        <f>R84/R93*100</f>
        <v>6.4339116941740704</v>
      </c>
    </row>
    <row r="85" spans="12:19" ht="16.5">
      <c r="L85" s="623">
        <v>3</v>
      </c>
      <c r="M85" s="612" t="s">
        <v>182</v>
      </c>
      <c r="N85" s="613">
        <v>33327</v>
      </c>
      <c r="O85" s="645">
        <f>N85/N93*100</f>
        <v>32.2295827087665</v>
      </c>
      <c r="P85" s="613">
        <v>19375</v>
      </c>
      <c r="Q85" s="645">
        <f>P85/P93*100</f>
        <v>50.488599348534201</v>
      </c>
      <c r="R85" s="613">
        <f t="shared" si="13"/>
        <v>52702</v>
      </c>
      <c r="S85" s="654">
        <f>R85/R93*100</f>
        <v>37.171674425165797</v>
      </c>
    </row>
    <row r="86" spans="12:19" ht="16.5">
      <c r="L86" s="622">
        <v>4</v>
      </c>
      <c r="M86" s="609" t="s">
        <v>183</v>
      </c>
      <c r="N86" s="610">
        <v>21921</v>
      </c>
      <c r="O86" s="644">
        <f>N86/N93*100</f>
        <v>21.1991683187467</v>
      </c>
      <c r="P86" s="610">
        <v>5375</v>
      </c>
      <c r="Q86" s="644">
        <f>P86/P93*100</f>
        <v>14.0065146579805</v>
      </c>
      <c r="R86" s="610">
        <f t="shared" si="13"/>
        <v>27296</v>
      </c>
      <c r="S86" s="653">
        <f>R86/R93*100</f>
        <v>19.252362815629901</v>
      </c>
    </row>
    <row r="87" spans="12:19" ht="16.5">
      <c r="L87" s="623">
        <v>5</v>
      </c>
      <c r="M87" s="612" t="s">
        <v>184</v>
      </c>
      <c r="N87" s="613">
        <v>32487</v>
      </c>
      <c r="O87" s="645">
        <f>N87/N93*100</f>
        <v>31.417242879938101</v>
      </c>
      <c r="P87" s="613">
        <v>6284</v>
      </c>
      <c r="Q87" s="645">
        <f>P87/P93*100</f>
        <v>16.3752442996743</v>
      </c>
      <c r="R87" s="613">
        <f t="shared" si="13"/>
        <v>38771</v>
      </c>
      <c r="S87" s="654">
        <f>R87/R93*100</f>
        <v>27.345887995485999</v>
      </c>
    </row>
    <row r="88" spans="12:19" ht="16.5">
      <c r="L88" s="622">
        <v>6</v>
      </c>
      <c r="M88" s="609" t="s">
        <v>185</v>
      </c>
      <c r="N88" s="610">
        <v>411</v>
      </c>
      <c r="O88" s="644">
        <f>N88/N93*100</f>
        <v>0.39746627339103502</v>
      </c>
      <c r="P88" s="610">
        <v>294</v>
      </c>
      <c r="Q88" s="644">
        <f>P88/P93*100</f>
        <v>0.76612377850162905</v>
      </c>
      <c r="R88" s="610">
        <f t="shared" si="13"/>
        <v>705</v>
      </c>
      <c r="S88" s="653">
        <f>R88/R93*100</f>
        <v>0.49724925941599701</v>
      </c>
    </row>
    <row r="89" spans="12:19" ht="16.5">
      <c r="L89" s="623">
        <v>7</v>
      </c>
      <c r="M89" s="612" t="s">
        <v>186</v>
      </c>
      <c r="N89" s="613">
        <v>1307</v>
      </c>
      <c r="O89" s="645">
        <f>N89/N93*100</f>
        <v>1.26396209080799</v>
      </c>
      <c r="P89" s="613">
        <v>371</v>
      </c>
      <c r="Q89" s="645">
        <f>P89/P93*100</f>
        <v>0.96677524429967399</v>
      </c>
      <c r="R89" s="613">
        <f t="shared" si="13"/>
        <v>1678</v>
      </c>
      <c r="S89" s="654">
        <f>R89/R93*100</f>
        <v>1.1835237692199201</v>
      </c>
    </row>
    <row r="90" spans="12:19" ht="16.5">
      <c r="L90" s="622">
        <v>8</v>
      </c>
      <c r="M90" s="609" t="s">
        <v>560</v>
      </c>
      <c r="N90" s="610">
        <v>5376</v>
      </c>
      <c r="O90" s="644">
        <f>N90/N93*100</f>
        <v>5.1989749045017204</v>
      </c>
      <c r="P90" s="610">
        <v>1087</v>
      </c>
      <c r="Q90" s="644">
        <f>P90/P93*100</f>
        <v>2.83257328990228</v>
      </c>
      <c r="R90" s="610">
        <f t="shared" si="13"/>
        <v>6463</v>
      </c>
      <c r="S90" s="653">
        <f>R90/R93*100</f>
        <v>4.5584708703625303</v>
      </c>
    </row>
    <row r="91" spans="12:19" ht="16.5">
      <c r="L91" s="623">
        <v>9</v>
      </c>
      <c r="M91" s="612" t="s">
        <v>188</v>
      </c>
      <c r="N91" s="613">
        <v>337</v>
      </c>
      <c r="O91" s="645">
        <f>N91/N93*100</f>
        <v>0.32590300275615303</v>
      </c>
      <c r="P91" s="613">
        <v>35</v>
      </c>
      <c r="Q91" s="645">
        <f>P91/P93*100</f>
        <v>9.1205211726384405E-2</v>
      </c>
      <c r="R91" s="613">
        <f t="shared" si="13"/>
        <v>372</v>
      </c>
      <c r="S91" s="654">
        <f>R91/R93*100</f>
        <v>0.26237833262801502</v>
      </c>
    </row>
    <row r="92" spans="12:19" ht="16.5">
      <c r="L92" s="650">
        <v>10</v>
      </c>
      <c r="M92" s="646" t="s">
        <v>189</v>
      </c>
      <c r="N92" s="647">
        <v>13</v>
      </c>
      <c r="O92" s="648">
        <f>N92/N93*100</f>
        <v>1.25719259223442E-2</v>
      </c>
      <c r="P92" s="647">
        <v>1</v>
      </c>
      <c r="Q92" s="648">
        <f>P92/P93*100</f>
        <v>2.6058631921824101E-3</v>
      </c>
      <c r="R92" s="647">
        <f t="shared" si="13"/>
        <v>14</v>
      </c>
      <c r="S92" s="655">
        <f>R92/R93*100</f>
        <v>9.8744533784736899E-3</v>
      </c>
    </row>
    <row r="93" spans="12:19">
      <c r="L93" s="651"/>
      <c r="M93" s="618" t="s">
        <v>40</v>
      </c>
      <c r="N93" s="619">
        <f t="shared" ref="N93:S93" si="14">SUM(N83:N92)</f>
        <v>103405</v>
      </c>
      <c r="O93" s="620">
        <f t="shared" si="14"/>
        <v>100</v>
      </c>
      <c r="P93" s="619">
        <f t="shared" si="14"/>
        <v>38375</v>
      </c>
      <c r="Q93" s="620">
        <f t="shared" si="14"/>
        <v>100</v>
      </c>
      <c r="R93" s="619">
        <f t="shared" si="14"/>
        <v>141780</v>
      </c>
      <c r="S93" s="631">
        <f t="shared" si="14"/>
        <v>100</v>
      </c>
    </row>
    <row r="95" spans="12:19">
      <c r="L95" t="s">
        <v>424</v>
      </c>
    </row>
    <row r="96" spans="12:19">
      <c r="L96" s="1389" t="s">
        <v>0</v>
      </c>
      <c r="M96" s="1412" t="s">
        <v>559</v>
      </c>
      <c r="N96" s="1312" t="s">
        <v>310</v>
      </c>
      <c r="O96" s="1312"/>
      <c r="P96" s="1312" t="s">
        <v>311</v>
      </c>
      <c r="Q96" s="1312"/>
      <c r="R96" s="1312" t="s">
        <v>40</v>
      </c>
      <c r="S96" s="1399"/>
    </row>
    <row r="97" spans="12:19">
      <c r="L97" s="1390"/>
      <c r="M97" s="1413"/>
      <c r="N97" s="603" t="s">
        <v>81</v>
      </c>
      <c r="O97" s="603" t="s">
        <v>39</v>
      </c>
      <c r="P97" s="603" t="s">
        <v>81</v>
      </c>
      <c r="Q97" s="603" t="s">
        <v>39</v>
      </c>
      <c r="R97" s="603" t="s">
        <v>81</v>
      </c>
      <c r="S97" s="626" t="s">
        <v>39</v>
      </c>
    </row>
    <row r="98" spans="12:19" ht="16.5">
      <c r="L98" s="649">
        <v>1</v>
      </c>
      <c r="M98" s="606" t="s">
        <v>180</v>
      </c>
      <c r="N98" s="607">
        <v>1766</v>
      </c>
      <c r="O98" s="643">
        <f>N98/N108*100</f>
        <v>1.42660958074158</v>
      </c>
      <c r="P98" s="607">
        <v>1140</v>
      </c>
      <c r="Q98" s="643">
        <f>P98/P108*100</f>
        <v>2.79631083202512</v>
      </c>
      <c r="R98" s="607">
        <f>N98+P98</f>
        <v>2906</v>
      </c>
      <c r="S98" s="652">
        <f>R98/R108*100</f>
        <v>1.76594270713062</v>
      </c>
    </row>
    <row r="99" spans="12:19" ht="16.5">
      <c r="L99" s="622">
        <v>2</v>
      </c>
      <c r="M99" s="609" t="s">
        <v>181</v>
      </c>
      <c r="N99" s="610">
        <v>7217</v>
      </c>
      <c r="O99" s="644">
        <f>N99/N108*100</f>
        <v>5.8300347362468701</v>
      </c>
      <c r="P99" s="610">
        <v>3663</v>
      </c>
      <c r="Q99" s="644">
        <f>P99/P108*100</f>
        <v>8.9849882260596594</v>
      </c>
      <c r="R99" s="610">
        <f t="shared" ref="R99:R107" si="15">N99+P99</f>
        <v>10880</v>
      </c>
      <c r="S99" s="653">
        <f>R99/R108*100</f>
        <v>6.6116506034346596</v>
      </c>
    </row>
    <row r="100" spans="12:19" ht="16.5">
      <c r="L100" s="623">
        <v>3</v>
      </c>
      <c r="M100" s="612" t="s">
        <v>182</v>
      </c>
      <c r="N100" s="613">
        <v>37280</v>
      </c>
      <c r="O100" s="645">
        <f>N100/N108*100</f>
        <v>30.115518216334099</v>
      </c>
      <c r="P100" s="613">
        <v>17739</v>
      </c>
      <c r="Q100" s="645">
        <f>P100/P108*100</f>
        <v>43.512068288854003</v>
      </c>
      <c r="R100" s="613">
        <f t="shared" si="15"/>
        <v>55019</v>
      </c>
      <c r="S100" s="654">
        <f>R100/R108*100</f>
        <v>33.434412182938502</v>
      </c>
    </row>
    <row r="101" spans="12:19" ht="16.5">
      <c r="L101" s="622">
        <v>4</v>
      </c>
      <c r="M101" s="609" t="s">
        <v>183</v>
      </c>
      <c r="N101" s="610">
        <v>25572</v>
      </c>
      <c r="O101" s="644">
        <f>N101/N108*100</f>
        <v>20.657565231440302</v>
      </c>
      <c r="P101" s="610">
        <v>6588</v>
      </c>
      <c r="Q101" s="644">
        <f>P101/P108*100</f>
        <v>16.1597331240188</v>
      </c>
      <c r="R101" s="610">
        <f t="shared" si="15"/>
        <v>32160</v>
      </c>
      <c r="S101" s="653">
        <f>R101/R108*100</f>
        <v>19.543261342505399</v>
      </c>
    </row>
    <row r="102" spans="12:19" ht="16.5">
      <c r="L102" s="623">
        <v>5</v>
      </c>
      <c r="M102" s="612" t="s">
        <v>184</v>
      </c>
      <c r="N102" s="613">
        <v>40150</v>
      </c>
      <c r="O102" s="645">
        <f>N102/N108*100</f>
        <v>32.433960739962799</v>
      </c>
      <c r="P102" s="613">
        <v>8605</v>
      </c>
      <c r="Q102" s="645">
        <f>P102/P108*100</f>
        <v>21.1072409733124</v>
      </c>
      <c r="R102" s="613">
        <f t="shared" si="15"/>
        <v>48755</v>
      </c>
      <c r="S102" s="654">
        <f>R102/R108*100</f>
        <v>29.627851578167</v>
      </c>
    </row>
    <row r="103" spans="12:19" ht="16.5">
      <c r="L103" s="622">
        <v>6</v>
      </c>
      <c r="M103" s="609" t="s">
        <v>185</v>
      </c>
      <c r="N103" s="610">
        <v>796</v>
      </c>
      <c r="O103" s="644">
        <f>N103/N108*100</f>
        <v>0.64302447693674802</v>
      </c>
      <c r="P103" s="610">
        <v>521</v>
      </c>
      <c r="Q103" s="644">
        <f>P103/P108*100</f>
        <v>1.2779631083202501</v>
      </c>
      <c r="R103" s="610">
        <f t="shared" si="15"/>
        <v>1317</v>
      </c>
      <c r="S103" s="653">
        <f>R103/R108*100</f>
        <v>0.80032572102237498</v>
      </c>
    </row>
    <row r="104" spans="12:19" ht="16.5">
      <c r="L104" s="623">
        <v>7</v>
      </c>
      <c r="M104" s="612" t="s">
        <v>186</v>
      </c>
      <c r="N104" s="613">
        <v>2359</v>
      </c>
      <c r="O104" s="645">
        <f>N104/N108*100</f>
        <v>1.9056466596655599</v>
      </c>
      <c r="P104" s="613">
        <v>680</v>
      </c>
      <c r="Q104" s="645">
        <f>P104/P108*100</f>
        <v>1.6679748822606</v>
      </c>
      <c r="R104" s="613">
        <f t="shared" si="15"/>
        <v>3039</v>
      </c>
      <c r="S104" s="654">
        <f>R104/R108*100</f>
        <v>1.84676527424981</v>
      </c>
    </row>
    <row r="105" spans="12:19" ht="16.5">
      <c r="L105" s="622">
        <v>8</v>
      </c>
      <c r="M105" s="609" t="s">
        <v>560</v>
      </c>
      <c r="N105" s="610">
        <v>8057</v>
      </c>
      <c r="O105" s="644">
        <f>N105/N108*100</f>
        <v>6.5086032797479598</v>
      </c>
      <c r="P105" s="610">
        <v>1736</v>
      </c>
      <c r="Q105" s="644">
        <f>P105/P108*100</f>
        <v>4.25824175824176</v>
      </c>
      <c r="R105" s="610">
        <f t="shared" si="15"/>
        <v>9793</v>
      </c>
      <c r="S105" s="653">
        <f>R105/R108*100</f>
        <v>5.9510932315657703</v>
      </c>
    </row>
    <row r="106" spans="12:19" ht="16.5">
      <c r="L106" s="623">
        <v>9</v>
      </c>
      <c r="M106" s="612" t="s">
        <v>188</v>
      </c>
      <c r="N106" s="613">
        <v>570</v>
      </c>
      <c r="O106" s="645">
        <f>N106/N108*100</f>
        <v>0.46045722594716898</v>
      </c>
      <c r="P106" s="613">
        <v>85</v>
      </c>
      <c r="Q106" s="645">
        <f>P106/P108*100</f>
        <v>0.208496860282575</v>
      </c>
      <c r="R106" s="613">
        <f t="shared" si="15"/>
        <v>655</v>
      </c>
      <c r="S106" s="654">
        <f>R106/R108*100</f>
        <v>0.39803595085015597</v>
      </c>
    </row>
    <row r="107" spans="12:19" ht="16.5">
      <c r="L107" s="650">
        <v>10</v>
      </c>
      <c r="M107" s="646" t="s">
        <v>189</v>
      </c>
      <c r="N107" s="647">
        <v>23</v>
      </c>
      <c r="O107" s="648">
        <f>N107/N108*100</f>
        <v>1.8579852976815601E-2</v>
      </c>
      <c r="P107" s="647">
        <v>11</v>
      </c>
      <c r="Q107" s="648">
        <f>P107/P108*100</f>
        <v>2.6981946624803799E-2</v>
      </c>
      <c r="R107" s="647">
        <f t="shared" si="15"/>
        <v>34</v>
      </c>
      <c r="S107" s="655">
        <f>R107/R108*100</f>
        <v>2.0661408135733299E-2</v>
      </c>
    </row>
    <row r="108" spans="12:19">
      <c r="L108" s="651"/>
      <c r="M108" s="618" t="s">
        <v>40</v>
      </c>
      <c r="N108" s="619">
        <f t="shared" ref="N108:S108" si="16">SUM(N98:N107)</f>
        <v>123790</v>
      </c>
      <c r="O108" s="620">
        <f t="shared" si="16"/>
        <v>100</v>
      </c>
      <c r="P108" s="619">
        <f t="shared" si="16"/>
        <v>40768</v>
      </c>
      <c r="Q108" s="620">
        <f t="shared" si="16"/>
        <v>100</v>
      </c>
      <c r="R108" s="619">
        <f t="shared" si="16"/>
        <v>164558</v>
      </c>
      <c r="S108" s="631">
        <f t="shared" si="16"/>
        <v>100</v>
      </c>
    </row>
    <row r="111" spans="12:19">
      <c r="L111" t="s">
        <v>345</v>
      </c>
    </row>
    <row r="112" spans="12:19">
      <c r="L112" s="1389" t="s">
        <v>0</v>
      </c>
      <c r="M112" s="1412" t="s">
        <v>559</v>
      </c>
      <c r="N112" s="1312" t="s">
        <v>310</v>
      </c>
      <c r="O112" s="1312"/>
      <c r="P112" s="1312" t="s">
        <v>311</v>
      </c>
      <c r="Q112" s="1312"/>
      <c r="R112" s="1312" t="s">
        <v>40</v>
      </c>
      <c r="S112" s="1399"/>
    </row>
    <row r="113" spans="12:19">
      <c r="L113" s="1390"/>
      <c r="M113" s="1413"/>
      <c r="N113" s="603" t="s">
        <v>81</v>
      </c>
      <c r="O113" s="603" t="s">
        <v>39</v>
      </c>
      <c r="P113" s="603" t="s">
        <v>81</v>
      </c>
      <c r="Q113" s="603" t="s">
        <v>39</v>
      </c>
      <c r="R113" s="603" t="s">
        <v>81</v>
      </c>
      <c r="S113" s="626" t="s">
        <v>39</v>
      </c>
    </row>
    <row r="114" spans="12:19" ht="16.5">
      <c r="L114" s="649">
        <v>1</v>
      </c>
      <c r="M114" s="606" t="s">
        <v>180</v>
      </c>
      <c r="N114" s="607">
        <v>1239</v>
      </c>
      <c r="O114" s="643">
        <f>N114/N124*100</f>
        <v>1.2387274799544099</v>
      </c>
      <c r="P114" s="607">
        <v>862</v>
      </c>
      <c r="Q114" s="643">
        <f>P114/P124*100</f>
        <v>2.5102652960190999</v>
      </c>
      <c r="R114" s="607">
        <f>N114+P114</f>
        <v>2101</v>
      </c>
      <c r="S114" s="652">
        <f>R114/R124*100</f>
        <v>1.56369779921257</v>
      </c>
    </row>
    <row r="115" spans="12:19" ht="16.5">
      <c r="L115" s="622">
        <v>2</v>
      </c>
      <c r="M115" s="609" t="s">
        <v>181</v>
      </c>
      <c r="N115" s="610">
        <v>36955</v>
      </c>
      <c r="O115" s="644">
        <f>N115/N124*100</f>
        <v>36.946871688228597</v>
      </c>
      <c r="P115" s="610">
        <v>17091</v>
      </c>
      <c r="Q115" s="644">
        <f>P115/P124*100</f>
        <v>49.771396953900798</v>
      </c>
      <c r="R115" s="610">
        <f t="shared" ref="R115:R123" si="17">N115+P115</f>
        <v>54046</v>
      </c>
      <c r="S115" s="653">
        <f>R115/R124*100</f>
        <v>40.224469898259201</v>
      </c>
    </row>
    <row r="116" spans="12:19" ht="16.5">
      <c r="L116" s="623">
        <v>3</v>
      </c>
      <c r="M116" s="612" t="s">
        <v>182</v>
      </c>
      <c r="N116" s="613">
        <v>18892</v>
      </c>
      <c r="O116" s="645">
        <f>N116/N124*100</f>
        <v>18.887844674171699</v>
      </c>
      <c r="P116" s="613">
        <v>7255</v>
      </c>
      <c r="Q116" s="645">
        <f>P116/P124*100</f>
        <v>21.127580884708401</v>
      </c>
      <c r="R116" s="613">
        <f t="shared" si="17"/>
        <v>26147</v>
      </c>
      <c r="S116" s="654">
        <f>R116/R124*100</f>
        <v>19.460260045697801</v>
      </c>
    </row>
    <row r="117" spans="12:19" ht="16.5">
      <c r="L117" s="622">
        <v>4</v>
      </c>
      <c r="M117" s="609" t="s">
        <v>183</v>
      </c>
      <c r="N117" s="610">
        <v>11781</v>
      </c>
      <c r="O117" s="644">
        <f>N117/N124*100</f>
        <v>11.778408750075</v>
      </c>
      <c r="P117" s="610">
        <v>2824</v>
      </c>
      <c r="Q117" s="644">
        <f>P117/P124*100</f>
        <v>8.2238853781414694</v>
      </c>
      <c r="R117" s="610">
        <f t="shared" si="17"/>
        <v>14605</v>
      </c>
      <c r="S117" s="653">
        <f>R117/R124*100</f>
        <v>10.869969708472</v>
      </c>
    </row>
    <row r="118" spans="12:19" ht="16.5">
      <c r="L118" s="623">
        <v>5</v>
      </c>
      <c r="M118" s="612" t="s">
        <v>184</v>
      </c>
      <c r="N118" s="613">
        <v>23366</v>
      </c>
      <c r="O118" s="645">
        <f>N118/N124*100</f>
        <v>23.3608606106657</v>
      </c>
      <c r="P118" s="613">
        <v>4464</v>
      </c>
      <c r="Q118" s="645">
        <f>P118/P124*100</f>
        <v>12.999796150150001</v>
      </c>
      <c r="R118" s="613">
        <f t="shared" si="17"/>
        <v>27830</v>
      </c>
      <c r="S118" s="654">
        <f>R118/R124*100</f>
        <v>20.712855664962301</v>
      </c>
    </row>
    <row r="119" spans="12:19" ht="16.5">
      <c r="L119" s="622">
        <v>6</v>
      </c>
      <c r="M119" s="609" t="s">
        <v>185</v>
      </c>
      <c r="N119" s="610">
        <v>332</v>
      </c>
      <c r="O119" s="644">
        <f>N119/N124*100</f>
        <v>0.331926976065266</v>
      </c>
      <c r="P119" s="610">
        <v>269</v>
      </c>
      <c r="Q119" s="644">
        <f>P119/P124*100</f>
        <v>0.78336585223798005</v>
      </c>
      <c r="R119" s="610">
        <f t="shared" si="17"/>
        <v>601</v>
      </c>
      <c r="S119" s="653">
        <f>R119/R124*100</f>
        <v>0.44730241662387199</v>
      </c>
    </row>
    <row r="120" spans="12:19" ht="16.5">
      <c r="L120" s="623">
        <v>7</v>
      </c>
      <c r="M120" s="612" t="s">
        <v>186</v>
      </c>
      <c r="N120" s="613">
        <v>1677</v>
      </c>
      <c r="O120" s="645">
        <f>N120/N124*100</f>
        <v>1.6766311411489501</v>
      </c>
      <c r="P120" s="613">
        <v>377</v>
      </c>
      <c r="Q120" s="645">
        <f>P120/P124*100</f>
        <v>1.09787704941903</v>
      </c>
      <c r="R120" s="613">
        <f t="shared" si="17"/>
        <v>2054</v>
      </c>
      <c r="S120" s="654">
        <f>R120/R124*100</f>
        <v>1.52871741055812</v>
      </c>
    </row>
    <row r="121" spans="12:19" ht="16.5">
      <c r="L121" s="622">
        <v>8</v>
      </c>
      <c r="M121" s="609" t="s">
        <v>560</v>
      </c>
      <c r="N121" s="610">
        <v>5430</v>
      </c>
      <c r="O121" s="644">
        <f>N121/N124*100</f>
        <v>5.4288056627541899</v>
      </c>
      <c r="P121" s="610">
        <v>1148</v>
      </c>
      <c r="Q121" s="644">
        <f>P121/P124*100</f>
        <v>3.3431375404059498</v>
      </c>
      <c r="R121" s="610">
        <f t="shared" si="17"/>
        <v>6578</v>
      </c>
      <c r="S121" s="653">
        <f>R121/R124*100</f>
        <v>4.8957658844456402</v>
      </c>
    </row>
    <row r="122" spans="12:19" ht="16.5">
      <c r="L122" s="623">
        <v>9</v>
      </c>
      <c r="M122" s="612" t="s">
        <v>188</v>
      </c>
      <c r="N122" s="613">
        <v>338</v>
      </c>
      <c r="O122" s="645">
        <f>N122/N124*100</f>
        <v>0.33792565635560201</v>
      </c>
      <c r="P122" s="613">
        <v>47</v>
      </c>
      <c r="Q122" s="645">
        <f>P122/P124*100</f>
        <v>0.136870613588049</v>
      </c>
      <c r="R122" s="613">
        <f t="shared" si="17"/>
        <v>385</v>
      </c>
      <c r="S122" s="654">
        <f>R122/R124*100</f>
        <v>0.28654148153109898</v>
      </c>
    </row>
    <row r="123" spans="12:19" ht="16.5">
      <c r="L123" s="650">
        <v>10</v>
      </c>
      <c r="M123" s="646" t="s">
        <v>189</v>
      </c>
      <c r="N123" s="647">
        <v>12</v>
      </c>
      <c r="O123" s="648">
        <f>N123/N124*100</f>
        <v>1.19973605806723E-2</v>
      </c>
      <c r="P123" s="647">
        <v>2</v>
      </c>
      <c r="Q123" s="648">
        <f>P123/P124*100</f>
        <v>5.8242814292786601E-3</v>
      </c>
      <c r="R123" s="647">
        <f t="shared" si="17"/>
        <v>14</v>
      </c>
      <c r="S123" s="655">
        <f>R123/R124*100</f>
        <v>1.04196902374945E-2</v>
      </c>
    </row>
    <row r="124" spans="12:19">
      <c r="L124" s="651"/>
      <c r="M124" s="618" t="s">
        <v>40</v>
      </c>
      <c r="N124" s="619">
        <f t="shared" ref="N124:S124" si="18">SUM(N114:N123)</f>
        <v>100022</v>
      </c>
      <c r="O124" s="620">
        <f t="shared" si="18"/>
        <v>100</v>
      </c>
      <c r="P124" s="619">
        <f t="shared" si="18"/>
        <v>34339</v>
      </c>
      <c r="Q124" s="620">
        <f t="shared" si="18"/>
        <v>100</v>
      </c>
      <c r="R124" s="619">
        <f t="shared" si="18"/>
        <v>134361</v>
      </c>
      <c r="S124" s="631">
        <f t="shared" si="18"/>
        <v>100</v>
      </c>
    </row>
    <row r="126" spans="12:19">
      <c r="L126" t="s">
        <v>456</v>
      </c>
    </row>
    <row r="127" spans="12:19">
      <c r="L127" s="1389" t="s">
        <v>0</v>
      </c>
      <c r="M127" s="1412" t="s">
        <v>559</v>
      </c>
      <c r="N127" s="1312" t="s">
        <v>310</v>
      </c>
      <c r="O127" s="1312"/>
      <c r="P127" s="1312" t="s">
        <v>311</v>
      </c>
      <c r="Q127" s="1312"/>
      <c r="R127" s="1312" t="s">
        <v>40</v>
      </c>
      <c r="S127" s="1399"/>
    </row>
    <row r="128" spans="12:19">
      <c r="L128" s="1390"/>
      <c r="M128" s="1413"/>
      <c r="N128" s="603" t="s">
        <v>81</v>
      </c>
      <c r="O128" s="603" t="s">
        <v>39</v>
      </c>
      <c r="P128" s="603" t="s">
        <v>81</v>
      </c>
      <c r="Q128" s="603" t="s">
        <v>39</v>
      </c>
      <c r="R128" s="603" t="s">
        <v>81</v>
      </c>
      <c r="S128" s="626" t="s">
        <v>39</v>
      </c>
    </row>
    <row r="129" spans="12:19" ht="16.5">
      <c r="L129" s="649">
        <v>1</v>
      </c>
      <c r="M129" s="606" t="s">
        <v>180</v>
      </c>
      <c r="N129" s="607">
        <v>5297</v>
      </c>
      <c r="O129" s="643">
        <f>N129/N139*100</f>
        <v>7.19153904637776</v>
      </c>
      <c r="P129" s="607">
        <v>2330</v>
      </c>
      <c r="Q129" s="643">
        <f>P129/P139*100</f>
        <v>11.372510737993</v>
      </c>
      <c r="R129" s="607">
        <f>N129+P129</f>
        <v>7627</v>
      </c>
      <c r="S129" s="652">
        <f>R129/R139*100</f>
        <v>8.1014191026512599</v>
      </c>
    </row>
    <row r="130" spans="12:19" ht="16.5">
      <c r="L130" s="622">
        <v>2</v>
      </c>
      <c r="M130" s="609" t="s">
        <v>181</v>
      </c>
      <c r="N130" s="610">
        <v>14321</v>
      </c>
      <c r="O130" s="644">
        <f>N130/N139*100</f>
        <v>19.443086781796499</v>
      </c>
      <c r="P130" s="610">
        <v>5172</v>
      </c>
      <c r="Q130" s="644">
        <f>P130/P139*100</f>
        <v>25.2440452948067</v>
      </c>
      <c r="R130" s="610">
        <f t="shared" ref="R130:R138" si="19">N130+P130</f>
        <v>19493</v>
      </c>
      <c r="S130" s="653">
        <f>R130/R139*100</f>
        <v>20.705514955812401</v>
      </c>
    </row>
    <row r="131" spans="12:19" ht="16.5">
      <c r="L131" s="623">
        <v>3</v>
      </c>
      <c r="M131" s="612" t="s">
        <v>182</v>
      </c>
      <c r="N131" s="613">
        <v>18485</v>
      </c>
      <c r="O131" s="645">
        <f>N131/N139*100</f>
        <v>25.096394048006999</v>
      </c>
      <c r="P131" s="613">
        <v>7128</v>
      </c>
      <c r="Q131" s="645">
        <f>P131/P139*100</f>
        <v>34.791097227645501</v>
      </c>
      <c r="R131" s="613">
        <f t="shared" si="19"/>
        <v>25613</v>
      </c>
      <c r="S131" s="654">
        <f>R131/R139*100</f>
        <v>27.2061947654657</v>
      </c>
    </row>
    <row r="132" spans="12:19" ht="16.5">
      <c r="L132" s="622">
        <v>4</v>
      </c>
      <c r="M132" s="609" t="s">
        <v>183</v>
      </c>
      <c r="N132" s="610">
        <v>12518</v>
      </c>
      <c r="O132" s="644">
        <f>N132/N139*100</f>
        <v>16.995221027479101</v>
      </c>
      <c r="P132" s="610">
        <v>2411</v>
      </c>
      <c r="Q132" s="644">
        <f>P132/P139*100</f>
        <v>11.767864115579901</v>
      </c>
      <c r="R132" s="610">
        <f t="shared" si="19"/>
        <v>14929</v>
      </c>
      <c r="S132" s="653">
        <f>R132/R139*100</f>
        <v>15.857622365737599</v>
      </c>
    </row>
    <row r="133" spans="12:19" ht="16.5">
      <c r="L133" s="623">
        <v>5</v>
      </c>
      <c r="M133" s="612" t="s">
        <v>184</v>
      </c>
      <c r="N133" s="613">
        <v>17282</v>
      </c>
      <c r="O133" s="645">
        <f>N133/N139*100</f>
        <v>23.4631258824807</v>
      </c>
      <c r="P133" s="613">
        <v>2447</v>
      </c>
      <c r="Q133" s="645">
        <f>P133/P139*100</f>
        <v>11.9435767278407</v>
      </c>
      <c r="R133" s="613">
        <f t="shared" si="19"/>
        <v>19729</v>
      </c>
      <c r="S133" s="654">
        <f>R133/R139*100</f>
        <v>20.9561947654657</v>
      </c>
    </row>
    <row r="134" spans="12:19" ht="16.5">
      <c r="L134" s="622">
        <v>6</v>
      </c>
      <c r="M134" s="609" t="s">
        <v>185</v>
      </c>
      <c r="N134" s="610">
        <v>398</v>
      </c>
      <c r="O134" s="644">
        <f>N134/N139*100</f>
        <v>0.54034973389812102</v>
      </c>
      <c r="P134" s="610">
        <v>163</v>
      </c>
      <c r="Q134" s="644">
        <f>P134/P139*100</f>
        <v>0.79558766106989498</v>
      </c>
      <c r="R134" s="610">
        <f t="shared" si="19"/>
        <v>561</v>
      </c>
      <c r="S134" s="653">
        <f>R134/R139*100</f>
        <v>0.59589564921821903</v>
      </c>
    </row>
    <row r="135" spans="12:19" ht="16.5">
      <c r="L135" s="623">
        <v>7</v>
      </c>
      <c r="M135" s="612" t="s">
        <v>186</v>
      </c>
      <c r="N135" s="613">
        <v>784</v>
      </c>
      <c r="O135" s="645">
        <f>N135/N139*100</f>
        <v>1.0644075160204201</v>
      </c>
      <c r="P135" s="613">
        <v>190</v>
      </c>
      <c r="Q135" s="645">
        <f>P135/P139*100</f>
        <v>0.92737212026552096</v>
      </c>
      <c r="R135" s="613">
        <f t="shared" si="19"/>
        <v>974</v>
      </c>
      <c r="S135" s="654">
        <f>R135/R139*100</f>
        <v>1.03458531611149</v>
      </c>
    </row>
    <row r="136" spans="12:19" ht="16.5">
      <c r="L136" s="622">
        <v>8</v>
      </c>
      <c r="M136" s="609" t="s">
        <v>560</v>
      </c>
      <c r="N136" s="610">
        <v>4301</v>
      </c>
      <c r="O136" s="644">
        <f>N136/N139*100</f>
        <v>5.8393070489844696</v>
      </c>
      <c r="P136" s="610">
        <v>624</v>
      </c>
      <c r="Q136" s="644">
        <f>P136/P139*100</f>
        <v>3.0456852791878202</v>
      </c>
      <c r="R136" s="610">
        <f t="shared" si="19"/>
        <v>4925</v>
      </c>
      <c r="S136" s="653">
        <f>R136/R139*100</f>
        <v>5.2313477226376603</v>
      </c>
    </row>
    <row r="137" spans="12:19" ht="16.5">
      <c r="L137" s="623">
        <v>9</v>
      </c>
      <c r="M137" s="612" t="s">
        <v>188</v>
      </c>
      <c r="N137" s="613">
        <v>262</v>
      </c>
      <c r="O137" s="645">
        <f>N137/N139*100</f>
        <v>0.35570761377213</v>
      </c>
      <c r="P137" s="613">
        <v>22</v>
      </c>
      <c r="Q137" s="645">
        <f>P137/P139*100</f>
        <v>0.107379929714955</v>
      </c>
      <c r="R137" s="613">
        <f t="shared" si="19"/>
        <v>284</v>
      </c>
      <c r="S137" s="654">
        <f>R137/R139*100</f>
        <v>0.30166553365057802</v>
      </c>
    </row>
    <row r="138" spans="12:19" ht="16.5">
      <c r="L138" s="650">
        <v>10</v>
      </c>
      <c r="M138" s="646" t="s">
        <v>189</v>
      </c>
      <c r="N138" s="647">
        <v>8</v>
      </c>
      <c r="O138" s="648">
        <f>N138/N139*100</f>
        <v>1.0861301183881801E-2</v>
      </c>
      <c r="P138" s="647">
        <v>1</v>
      </c>
      <c r="Q138" s="648">
        <f>P138/P139*100</f>
        <v>4.88090589613432E-3</v>
      </c>
      <c r="R138" s="647">
        <f t="shared" si="19"/>
        <v>9</v>
      </c>
      <c r="S138" s="655">
        <f>R138/R139*100</f>
        <v>9.5598232494901406E-3</v>
      </c>
    </row>
    <row r="139" spans="12:19">
      <c r="L139" s="651"/>
      <c r="M139" s="618" t="s">
        <v>40</v>
      </c>
      <c r="N139" s="619">
        <f t="shared" ref="N139:S139" si="20">SUM(N129:N138)</f>
        <v>73656</v>
      </c>
      <c r="O139" s="620">
        <f t="shared" si="20"/>
        <v>100</v>
      </c>
      <c r="P139" s="619">
        <f t="shared" si="20"/>
        <v>20488</v>
      </c>
      <c r="Q139" s="620">
        <f t="shared" si="20"/>
        <v>100</v>
      </c>
      <c r="R139" s="619">
        <f t="shared" si="20"/>
        <v>94144</v>
      </c>
      <c r="S139" s="631">
        <f t="shared" si="20"/>
        <v>100</v>
      </c>
    </row>
    <row r="141" spans="12:19">
      <c r="L141" t="s">
        <v>335</v>
      </c>
    </row>
    <row r="142" spans="12:19">
      <c r="L142" s="1389" t="s">
        <v>0</v>
      </c>
      <c r="M142" s="1412" t="s">
        <v>559</v>
      </c>
      <c r="N142" s="1312" t="s">
        <v>310</v>
      </c>
      <c r="O142" s="1312"/>
      <c r="P142" s="1312" t="s">
        <v>311</v>
      </c>
      <c r="Q142" s="1312"/>
      <c r="R142" s="1312" t="s">
        <v>40</v>
      </c>
      <c r="S142" s="1399"/>
    </row>
    <row r="143" spans="12:19">
      <c r="L143" s="1390"/>
      <c r="M143" s="1413"/>
      <c r="N143" s="603" t="s">
        <v>81</v>
      </c>
      <c r="O143" s="603" t="s">
        <v>39</v>
      </c>
      <c r="P143" s="603" t="s">
        <v>81</v>
      </c>
      <c r="Q143" s="603" t="s">
        <v>39</v>
      </c>
      <c r="R143" s="603" t="s">
        <v>81</v>
      </c>
      <c r="S143" s="626" t="s">
        <v>39</v>
      </c>
    </row>
    <row r="144" spans="12:19" ht="16.5">
      <c r="L144" s="649">
        <v>1</v>
      </c>
      <c r="M144" s="606" t="s">
        <v>180</v>
      </c>
      <c r="N144" s="607">
        <v>2033</v>
      </c>
      <c r="O144" s="643">
        <f>N144/N154*100</f>
        <v>8.7346938775510203</v>
      </c>
      <c r="P144" s="607">
        <v>897</v>
      </c>
      <c r="Q144" s="643">
        <f>P144/P154*100</f>
        <v>20.094086021505401</v>
      </c>
      <c r="R144" s="607">
        <f>N144+P144</f>
        <v>2930</v>
      </c>
      <c r="S144" s="652">
        <f>R144/R154*100</f>
        <v>10.5627455928476</v>
      </c>
    </row>
    <row r="145" spans="12:19" ht="16.5">
      <c r="L145" s="622">
        <v>2</v>
      </c>
      <c r="M145" s="609" t="s">
        <v>181</v>
      </c>
      <c r="N145" s="610">
        <v>4261</v>
      </c>
      <c r="O145" s="644">
        <f>N145/N154*100</f>
        <v>18.307196562835699</v>
      </c>
      <c r="P145" s="610">
        <v>1193</v>
      </c>
      <c r="Q145" s="644">
        <f>P145/P154*100</f>
        <v>26.724910394265201</v>
      </c>
      <c r="R145" s="610">
        <f t="shared" ref="R145:R153" si="21">N145+P145</f>
        <v>5454</v>
      </c>
      <c r="S145" s="653">
        <f>R145/R154*100</f>
        <v>19.661847939723899</v>
      </c>
    </row>
    <row r="146" spans="12:19" ht="16.5">
      <c r="L146" s="623">
        <v>3</v>
      </c>
      <c r="M146" s="612" t="s">
        <v>182</v>
      </c>
      <c r="N146" s="613">
        <v>6479</v>
      </c>
      <c r="O146" s="645">
        <f>N146/N154*100</f>
        <v>27.836734693877599</v>
      </c>
      <c r="P146" s="613">
        <v>1264</v>
      </c>
      <c r="Q146" s="645">
        <f>P146/P154*100</f>
        <v>28.315412186379898</v>
      </c>
      <c r="R146" s="613">
        <f t="shared" si="21"/>
        <v>7743</v>
      </c>
      <c r="S146" s="654">
        <f>R146/R154*100</f>
        <v>27.913767619596999</v>
      </c>
    </row>
    <row r="147" spans="12:19" ht="16.5">
      <c r="L147" s="622">
        <v>4</v>
      </c>
      <c r="M147" s="609" t="s">
        <v>183</v>
      </c>
      <c r="N147" s="610">
        <v>2775</v>
      </c>
      <c r="O147" s="644">
        <f>N147/N154*100</f>
        <v>11.9226638023631</v>
      </c>
      <c r="P147" s="610">
        <v>354</v>
      </c>
      <c r="Q147" s="644">
        <f>P147/P154*100</f>
        <v>7.93010752688172</v>
      </c>
      <c r="R147" s="610">
        <f t="shared" si="21"/>
        <v>3129</v>
      </c>
      <c r="S147" s="653">
        <f>R147/R154*100</f>
        <v>11.2801470853311</v>
      </c>
    </row>
    <row r="148" spans="12:19" ht="16.5">
      <c r="L148" s="623">
        <v>5</v>
      </c>
      <c r="M148" s="612" t="s">
        <v>184</v>
      </c>
      <c r="N148" s="613">
        <v>5435</v>
      </c>
      <c r="O148" s="645">
        <f>N148/N154*100</f>
        <v>23.351235230934499</v>
      </c>
      <c r="P148" s="613">
        <v>523</v>
      </c>
      <c r="Q148" s="645">
        <f>P148/P154*100</f>
        <v>11.7159498207885</v>
      </c>
      <c r="R148" s="613">
        <f t="shared" si="21"/>
        <v>5958</v>
      </c>
      <c r="S148" s="654">
        <f>R148/R154*100</f>
        <v>21.4787843829987</v>
      </c>
    </row>
    <row r="149" spans="12:19" ht="16.5">
      <c r="L149" s="622">
        <v>6</v>
      </c>
      <c r="M149" s="609" t="s">
        <v>185</v>
      </c>
      <c r="N149" s="610">
        <v>147</v>
      </c>
      <c r="O149" s="644">
        <f>N149/N154*100</f>
        <v>0.63157894736842102</v>
      </c>
      <c r="P149" s="610">
        <v>18</v>
      </c>
      <c r="Q149" s="644">
        <f>P149/P154*100</f>
        <v>0.40322580645161299</v>
      </c>
      <c r="R149" s="610">
        <f t="shared" si="21"/>
        <v>165</v>
      </c>
      <c r="S149" s="653">
        <f>R149/R154*100</f>
        <v>0.59483038321496795</v>
      </c>
    </row>
    <row r="150" spans="12:19" ht="16.5">
      <c r="L150" s="623">
        <v>7</v>
      </c>
      <c r="M150" s="612" t="s">
        <v>186</v>
      </c>
      <c r="N150" s="613">
        <v>339</v>
      </c>
      <c r="O150" s="645">
        <f>N150/N154*100</f>
        <v>1.45649838882922</v>
      </c>
      <c r="P150" s="613">
        <v>51</v>
      </c>
      <c r="Q150" s="645">
        <f>P150/P154*100</f>
        <v>1.14247311827957</v>
      </c>
      <c r="R150" s="613">
        <f t="shared" si="21"/>
        <v>390</v>
      </c>
      <c r="S150" s="654">
        <f>R150/R154*100</f>
        <v>1.40596272396265</v>
      </c>
    </row>
    <row r="151" spans="12:19" ht="16.5">
      <c r="L151" s="622">
        <v>8</v>
      </c>
      <c r="M151" s="609" t="s">
        <v>560</v>
      </c>
      <c r="N151" s="610">
        <v>1695</v>
      </c>
      <c r="O151" s="644">
        <f>N151/N154*100</f>
        <v>7.2824919441460798</v>
      </c>
      <c r="P151" s="610">
        <v>159</v>
      </c>
      <c r="Q151" s="644">
        <f>P151/P154*100</f>
        <v>3.5618279569892501</v>
      </c>
      <c r="R151" s="610">
        <f t="shared" si="21"/>
        <v>1854</v>
      </c>
      <c r="S151" s="653">
        <f>R151/R154*100</f>
        <v>6.6837304877609096</v>
      </c>
    </row>
    <row r="152" spans="12:19" ht="16.5">
      <c r="L152" s="623">
        <v>9</v>
      </c>
      <c r="M152" s="612" t="s">
        <v>188</v>
      </c>
      <c r="N152" s="613">
        <v>108</v>
      </c>
      <c r="O152" s="645">
        <f>N152/N154*100</f>
        <v>0.46401718582169699</v>
      </c>
      <c r="P152" s="613">
        <v>5</v>
      </c>
      <c r="Q152" s="645">
        <f>P152/P154*100</f>
        <v>0.112007168458781</v>
      </c>
      <c r="R152" s="613">
        <f t="shared" si="21"/>
        <v>113</v>
      </c>
      <c r="S152" s="654">
        <f>R152/R154*100</f>
        <v>0.40736868668661402</v>
      </c>
    </row>
    <row r="153" spans="12:19" ht="16.5">
      <c r="L153" s="650">
        <v>10</v>
      </c>
      <c r="M153" s="646" t="s">
        <v>189</v>
      </c>
      <c r="N153" s="647">
        <v>3</v>
      </c>
      <c r="O153" s="648">
        <f>N153/N154*100</f>
        <v>1.2889366272824899E-2</v>
      </c>
      <c r="P153" s="647">
        <v>0</v>
      </c>
      <c r="Q153" s="648">
        <f>P153/P154*100</f>
        <v>0</v>
      </c>
      <c r="R153" s="647">
        <f t="shared" si="21"/>
        <v>3</v>
      </c>
      <c r="S153" s="655">
        <f>R153/R154*100</f>
        <v>1.08150978766358E-2</v>
      </c>
    </row>
    <row r="154" spans="12:19">
      <c r="L154" s="651"/>
      <c r="M154" s="618" t="s">
        <v>40</v>
      </c>
      <c r="N154" s="619">
        <f t="shared" ref="N154:S154" si="22">SUM(N144:N153)</f>
        <v>23275</v>
      </c>
      <c r="O154" s="620">
        <f t="shared" si="22"/>
        <v>100</v>
      </c>
      <c r="P154" s="619">
        <f t="shared" si="22"/>
        <v>4464</v>
      </c>
      <c r="Q154" s="620">
        <f t="shared" si="22"/>
        <v>100</v>
      </c>
      <c r="R154" s="619">
        <f t="shared" si="22"/>
        <v>27739</v>
      </c>
      <c r="S154" s="631">
        <f t="shared" si="22"/>
        <v>100</v>
      </c>
    </row>
    <row r="156" spans="12:19">
      <c r="L156" t="s">
        <v>336</v>
      </c>
    </row>
    <row r="157" spans="12:19">
      <c r="L157" s="1389" t="s">
        <v>0</v>
      </c>
      <c r="M157" s="1412" t="s">
        <v>559</v>
      </c>
      <c r="N157" s="1312" t="s">
        <v>310</v>
      </c>
      <c r="O157" s="1312"/>
      <c r="P157" s="1312" t="s">
        <v>311</v>
      </c>
      <c r="Q157" s="1312"/>
      <c r="R157" s="1312" t="s">
        <v>40</v>
      </c>
      <c r="S157" s="1399"/>
    </row>
    <row r="158" spans="12:19">
      <c r="L158" s="1390"/>
      <c r="M158" s="1413"/>
      <c r="N158" s="603" t="s">
        <v>81</v>
      </c>
      <c r="O158" s="603" t="s">
        <v>39</v>
      </c>
      <c r="P158" s="603" t="s">
        <v>81</v>
      </c>
      <c r="Q158" s="603" t="s">
        <v>39</v>
      </c>
      <c r="R158" s="603" t="s">
        <v>81</v>
      </c>
      <c r="S158" s="626" t="s">
        <v>39</v>
      </c>
    </row>
    <row r="159" spans="12:19" ht="16.5">
      <c r="L159" s="649">
        <v>1</v>
      </c>
      <c r="M159" s="606" t="s">
        <v>180</v>
      </c>
      <c r="N159" s="607">
        <v>1598</v>
      </c>
      <c r="O159" s="643">
        <f>N159/N169*100</f>
        <v>2.5250849332385199</v>
      </c>
      <c r="P159" s="607">
        <v>1043</v>
      </c>
      <c r="Q159" s="643">
        <f>P159/P169*100</f>
        <v>8.2431044021180693</v>
      </c>
      <c r="R159" s="607">
        <f>N159+P159</f>
        <v>2641</v>
      </c>
      <c r="S159" s="652">
        <f>R159/R169*100</f>
        <v>3.4778371829650498</v>
      </c>
    </row>
    <row r="160" spans="12:19" ht="16.5">
      <c r="L160" s="622">
        <v>2</v>
      </c>
      <c r="M160" s="609" t="s">
        <v>181</v>
      </c>
      <c r="N160" s="610">
        <v>2701</v>
      </c>
      <c r="O160" s="644">
        <f>N160/N169*100</f>
        <v>4.2679939954175596</v>
      </c>
      <c r="P160" s="610">
        <v>1045</v>
      </c>
      <c r="Q160" s="644">
        <f>P160/P169*100</f>
        <v>8.2589109302141797</v>
      </c>
      <c r="R160" s="610">
        <f t="shared" ref="R160:R168" si="23">N160+P160</f>
        <v>3746</v>
      </c>
      <c r="S160" s="653">
        <f>R160/R169*100</f>
        <v>4.9329716347546704</v>
      </c>
    </row>
    <row r="161" spans="12:19" ht="16.5">
      <c r="L161" s="623">
        <v>3</v>
      </c>
      <c r="M161" s="612" t="s">
        <v>182</v>
      </c>
      <c r="N161" s="613">
        <v>20161</v>
      </c>
      <c r="O161" s="645">
        <f>N161/N169*100</f>
        <v>31.857470174606899</v>
      </c>
      <c r="P161" s="613">
        <v>6203</v>
      </c>
      <c r="Q161" s="645">
        <f>P161/P169*100</f>
        <v>49.023946890065602</v>
      </c>
      <c r="R161" s="613">
        <f t="shared" si="23"/>
        <v>26364</v>
      </c>
      <c r="S161" s="654">
        <f>R161/R169*100</f>
        <v>34.717796096815803</v>
      </c>
    </row>
    <row r="162" spans="12:19" ht="16.5">
      <c r="L162" s="622">
        <v>4</v>
      </c>
      <c r="M162" s="609" t="s">
        <v>183</v>
      </c>
      <c r="N162" s="610">
        <v>14760</v>
      </c>
      <c r="O162" s="644">
        <f>N162/N169*100</f>
        <v>23.3230623370467</v>
      </c>
      <c r="P162" s="610">
        <v>1947</v>
      </c>
      <c r="Q162" s="644">
        <f>P162/P169*100</f>
        <v>15.3876551015569</v>
      </c>
      <c r="R162" s="610">
        <f t="shared" si="23"/>
        <v>16707</v>
      </c>
      <c r="S162" s="653">
        <f>R162/R169*100</f>
        <v>22.000842792804701</v>
      </c>
    </row>
    <row r="163" spans="12:19" ht="16.5">
      <c r="L163" s="623">
        <v>5</v>
      </c>
      <c r="M163" s="612" t="s">
        <v>184</v>
      </c>
      <c r="N163" s="613">
        <v>18442</v>
      </c>
      <c r="O163" s="645">
        <f>N163/N169*100</f>
        <v>29.141186695109401</v>
      </c>
      <c r="P163" s="613">
        <v>1742</v>
      </c>
      <c r="Q163" s="645">
        <f>P163/P169*100</f>
        <v>13.7674859717063</v>
      </c>
      <c r="R163" s="613">
        <f t="shared" si="23"/>
        <v>20184</v>
      </c>
      <c r="S163" s="654">
        <f>R163/R169*100</f>
        <v>26.579578076852201</v>
      </c>
    </row>
    <row r="164" spans="12:19" ht="16.5">
      <c r="L164" s="622">
        <v>6</v>
      </c>
      <c r="M164" s="609" t="s">
        <v>185</v>
      </c>
      <c r="N164" s="610">
        <v>361</v>
      </c>
      <c r="O164" s="644">
        <f>N164/N169*100</f>
        <v>0.57043533222722598</v>
      </c>
      <c r="P164" s="610">
        <v>111</v>
      </c>
      <c r="Q164" s="644">
        <f>P164/P169*100</f>
        <v>0.87726230933375504</v>
      </c>
      <c r="R164" s="610">
        <f t="shared" si="23"/>
        <v>472</v>
      </c>
      <c r="S164" s="653">
        <f>R164/R169*100</f>
        <v>0.62155969343411699</v>
      </c>
    </row>
    <row r="165" spans="12:19" ht="16.5">
      <c r="L165" s="623">
        <v>7</v>
      </c>
      <c r="M165" s="612" t="s">
        <v>186</v>
      </c>
      <c r="N165" s="613">
        <v>887</v>
      </c>
      <c r="O165" s="645">
        <f>N165/N169*100</f>
        <v>1.40159595480762</v>
      </c>
      <c r="P165" s="613">
        <v>127</v>
      </c>
      <c r="Q165" s="645">
        <f>P165/P169*100</f>
        <v>1.0037145341025799</v>
      </c>
      <c r="R165" s="613">
        <f t="shared" si="23"/>
        <v>1014</v>
      </c>
      <c r="S165" s="654">
        <f>R165/R169*100</f>
        <v>1.3352998498775299</v>
      </c>
    </row>
    <row r="166" spans="12:19" ht="16.5">
      <c r="L166" s="622">
        <v>8</v>
      </c>
      <c r="M166" s="609" t="s">
        <v>560</v>
      </c>
      <c r="N166" s="610">
        <v>4091</v>
      </c>
      <c r="O166" s="644">
        <f>N166/N169*100</f>
        <v>6.4644070474836104</v>
      </c>
      <c r="P166" s="610">
        <v>416</v>
      </c>
      <c r="Q166" s="644">
        <f>P166/P169*100</f>
        <v>3.2877578439895698</v>
      </c>
      <c r="R166" s="610">
        <f t="shared" si="23"/>
        <v>4507</v>
      </c>
      <c r="S166" s="653">
        <f>R166/R169*100</f>
        <v>5.9351049540414502</v>
      </c>
    </row>
    <row r="167" spans="12:19" ht="16.5">
      <c r="L167" s="623">
        <v>9</v>
      </c>
      <c r="M167" s="612" t="s">
        <v>188</v>
      </c>
      <c r="N167" s="613">
        <v>273</v>
      </c>
      <c r="O167" s="645">
        <f>N167/N169*100</f>
        <v>0.43138184403887198</v>
      </c>
      <c r="P167" s="613">
        <v>19</v>
      </c>
      <c r="Q167" s="645">
        <f>P167/P169*100</f>
        <v>0.150162016912985</v>
      </c>
      <c r="R167" s="613">
        <f t="shared" si="23"/>
        <v>292</v>
      </c>
      <c r="S167" s="654">
        <f>R167/R169*100</f>
        <v>0.38452421712449603</v>
      </c>
    </row>
    <row r="168" spans="12:19" ht="16.5">
      <c r="L168" s="650">
        <v>10</v>
      </c>
      <c r="M168" s="646" t="s">
        <v>189</v>
      </c>
      <c r="N168" s="647">
        <v>11</v>
      </c>
      <c r="O168" s="648">
        <f>N168/N169*100</f>
        <v>1.7381686023544299E-2</v>
      </c>
      <c r="P168" s="647">
        <v>0</v>
      </c>
      <c r="Q168" s="648">
        <f>P168/P169*100</f>
        <v>0</v>
      </c>
      <c r="R168" s="647">
        <f t="shared" si="23"/>
        <v>11</v>
      </c>
      <c r="S168" s="655">
        <f>R168/R169*100</f>
        <v>1.44855013300324E-2</v>
      </c>
    </row>
    <row r="169" spans="12:19">
      <c r="L169" s="651"/>
      <c r="M169" s="618" t="s">
        <v>40</v>
      </c>
      <c r="N169" s="619">
        <f t="shared" ref="N169:S169" si="24">SUM(N159:N168)</f>
        <v>63285</v>
      </c>
      <c r="O169" s="620">
        <f t="shared" si="24"/>
        <v>100</v>
      </c>
      <c r="P169" s="619">
        <f t="shared" si="24"/>
        <v>12653</v>
      </c>
      <c r="Q169" s="620">
        <f t="shared" si="24"/>
        <v>100</v>
      </c>
      <c r="R169" s="619">
        <f t="shared" si="24"/>
        <v>75938</v>
      </c>
      <c r="S169" s="631">
        <f t="shared" si="24"/>
        <v>100</v>
      </c>
    </row>
    <row r="171" spans="12:19">
      <c r="L171" t="s">
        <v>337</v>
      </c>
    </row>
    <row r="173" spans="12:19">
      <c r="L173" s="1389" t="s">
        <v>0</v>
      </c>
      <c r="M173" s="1412" t="s">
        <v>559</v>
      </c>
      <c r="N173" s="1312" t="s">
        <v>310</v>
      </c>
      <c r="O173" s="1312"/>
      <c r="P173" s="1312" t="s">
        <v>311</v>
      </c>
      <c r="Q173" s="1312"/>
      <c r="R173" s="1312" t="s">
        <v>40</v>
      </c>
      <c r="S173" s="1399"/>
    </row>
    <row r="174" spans="12:19">
      <c r="L174" s="1390"/>
      <c r="M174" s="1413"/>
      <c r="N174" s="603" t="s">
        <v>81</v>
      </c>
      <c r="O174" s="603" t="s">
        <v>39</v>
      </c>
      <c r="P174" s="603" t="s">
        <v>81</v>
      </c>
      <c r="Q174" s="603" t="s">
        <v>39</v>
      </c>
      <c r="R174" s="603" t="s">
        <v>81</v>
      </c>
      <c r="S174" s="626" t="s">
        <v>39</v>
      </c>
    </row>
    <row r="175" spans="12:19" ht="16.5">
      <c r="L175" s="649">
        <v>1</v>
      </c>
      <c r="M175" s="606" t="s">
        <v>180</v>
      </c>
      <c r="N175" s="607">
        <v>636</v>
      </c>
      <c r="O175" s="643">
        <f>N175/N185*100</f>
        <v>1.41970623688558</v>
      </c>
      <c r="P175" s="607">
        <v>493</v>
      </c>
      <c r="Q175" s="643">
        <f>P175/P185*100</f>
        <v>4.7591466357756502</v>
      </c>
      <c r="R175" s="607">
        <f>N175+P175</f>
        <v>1129</v>
      </c>
      <c r="S175" s="652">
        <f>R175/R185*100</f>
        <v>2.0468843483148098</v>
      </c>
    </row>
    <row r="176" spans="12:19" ht="16.5">
      <c r="L176" s="622">
        <v>2</v>
      </c>
      <c r="M176" s="609" t="s">
        <v>181</v>
      </c>
      <c r="N176" s="610">
        <v>1876</v>
      </c>
      <c r="O176" s="644">
        <f>N176/N185*100</f>
        <v>4.1876869503102796</v>
      </c>
      <c r="P176" s="610">
        <v>879</v>
      </c>
      <c r="Q176" s="644">
        <f>P176/P185*100</f>
        <v>8.4853750362004092</v>
      </c>
      <c r="R176" s="610">
        <f t="shared" ref="R176:R184" si="25">N176+P176</f>
        <v>2755</v>
      </c>
      <c r="S176" s="653">
        <f>R176/R185*100</f>
        <v>4.9948329314502198</v>
      </c>
    </row>
    <row r="177" spans="12:19" ht="16.5">
      <c r="L177" s="623">
        <v>3</v>
      </c>
      <c r="M177" s="612" t="s">
        <v>182</v>
      </c>
      <c r="N177" s="613">
        <v>15232</v>
      </c>
      <c r="O177" s="645">
        <f>N177/N185*100</f>
        <v>34.001517924907397</v>
      </c>
      <c r="P177" s="613">
        <v>4984</v>
      </c>
      <c r="Q177" s="645">
        <f>P177/P185*100</f>
        <v>48.112752196157899</v>
      </c>
      <c r="R177" s="613">
        <f t="shared" si="25"/>
        <v>20216</v>
      </c>
      <c r="S177" s="654">
        <f>R177/R185*100</f>
        <v>36.651739579745097</v>
      </c>
    </row>
    <row r="178" spans="12:19" ht="16.5">
      <c r="L178" s="622">
        <v>4</v>
      </c>
      <c r="M178" s="609" t="s">
        <v>183</v>
      </c>
      <c r="N178" s="610">
        <v>9650</v>
      </c>
      <c r="O178" s="644">
        <f>N178/N185*100</f>
        <v>21.5411402294745</v>
      </c>
      <c r="P178" s="610">
        <v>1642</v>
      </c>
      <c r="Q178" s="644">
        <f>P178/P185*100</f>
        <v>15.850950863983</v>
      </c>
      <c r="R178" s="610">
        <f t="shared" si="25"/>
        <v>11292</v>
      </c>
      <c r="S178" s="653">
        <f>R178/R185*100</f>
        <v>20.472469496165498</v>
      </c>
    </row>
    <row r="179" spans="12:19" ht="16.5">
      <c r="L179" s="623">
        <v>5</v>
      </c>
      <c r="M179" s="612" t="s">
        <v>184</v>
      </c>
      <c r="N179" s="613">
        <v>13530</v>
      </c>
      <c r="O179" s="645">
        <f>N179/N185*100</f>
        <v>30.2022411714809</v>
      </c>
      <c r="P179" s="613">
        <v>1691</v>
      </c>
      <c r="Q179" s="645">
        <f>P179/P185*100</f>
        <v>16.323969495124999</v>
      </c>
      <c r="R179" s="613">
        <f t="shared" si="25"/>
        <v>15221</v>
      </c>
      <c r="S179" s="654">
        <f>R179/R185*100</f>
        <v>27.595772068821699</v>
      </c>
    </row>
    <row r="180" spans="12:19" ht="16.5">
      <c r="L180" s="622">
        <v>6</v>
      </c>
      <c r="M180" s="609" t="s">
        <v>185</v>
      </c>
      <c r="N180" s="610">
        <v>266</v>
      </c>
      <c r="O180" s="644">
        <f>N180/N185*100</f>
        <v>0.59377650787981595</v>
      </c>
      <c r="P180" s="610">
        <v>105</v>
      </c>
      <c r="Q180" s="644">
        <f>P180/P185*100</f>
        <v>1.0136113524471499</v>
      </c>
      <c r="R180" s="610">
        <f t="shared" si="25"/>
        <v>371</v>
      </c>
      <c r="S180" s="653">
        <f>R180/R185*100</f>
        <v>0.67262541472523896</v>
      </c>
    </row>
    <row r="181" spans="12:19" ht="16.5">
      <c r="L181" s="623">
        <v>7</v>
      </c>
      <c r="M181" s="612" t="s">
        <v>186</v>
      </c>
      <c r="N181" s="613">
        <v>594</v>
      </c>
      <c r="O181" s="645">
        <f>N181/N185*100</f>
        <v>1.32595205143087</v>
      </c>
      <c r="P181" s="613">
        <v>140</v>
      </c>
      <c r="Q181" s="645">
        <f>P181/P185*100</f>
        <v>1.3514818032628599</v>
      </c>
      <c r="R181" s="613">
        <f t="shared" si="25"/>
        <v>734</v>
      </c>
      <c r="S181" s="654">
        <f>R181/R185*100</f>
        <v>1.3307467773809301</v>
      </c>
    </row>
    <row r="182" spans="12:19" ht="16.5">
      <c r="L182" s="622">
        <v>8</v>
      </c>
      <c r="M182" s="609" t="s">
        <v>560</v>
      </c>
      <c r="N182" s="610">
        <v>2840</v>
      </c>
      <c r="O182" s="644">
        <f>N182/N185*100</f>
        <v>6.33956873074691</v>
      </c>
      <c r="P182" s="610">
        <v>403</v>
      </c>
      <c r="Q182" s="644">
        <f>P182/P185*100</f>
        <v>3.8903369051066701</v>
      </c>
      <c r="R182" s="610">
        <f t="shared" si="25"/>
        <v>3243</v>
      </c>
      <c r="S182" s="653">
        <f>R182/R185*100</f>
        <v>5.8795801076925898</v>
      </c>
    </row>
    <row r="183" spans="12:19" ht="16.5">
      <c r="L183" s="623">
        <v>9</v>
      </c>
      <c r="M183" s="612" t="s">
        <v>188</v>
      </c>
      <c r="N183" s="613">
        <v>171</v>
      </c>
      <c r="O183" s="645">
        <f>N183/N185*100</f>
        <v>0.38171346935131001</v>
      </c>
      <c r="P183" s="613">
        <v>19</v>
      </c>
      <c r="Q183" s="645">
        <f>P183/P185*100</f>
        <v>0.18341538758567399</v>
      </c>
      <c r="R183" s="613">
        <f t="shared" si="25"/>
        <v>190</v>
      </c>
      <c r="S183" s="654">
        <f>R183/R185*100</f>
        <v>0.34447123665174001</v>
      </c>
    </row>
    <row r="184" spans="12:19" ht="16.5">
      <c r="L184" s="650">
        <v>10</v>
      </c>
      <c r="M184" s="646" t="s">
        <v>189</v>
      </c>
      <c r="N184" s="647">
        <v>3</v>
      </c>
      <c r="O184" s="648">
        <f>N184/N185*100</f>
        <v>6.6967275324791298E-3</v>
      </c>
      <c r="P184" s="647">
        <v>3</v>
      </c>
      <c r="Q184" s="648">
        <f>P184/P185*100</f>
        <v>2.89603243556328E-2</v>
      </c>
      <c r="R184" s="647">
        <f t="shared" si="25"/>
        <v>6</v>
      </c>
      <c r="S184" s="655">
        <f>R184/R185*100</f>
        <v>1.0878039052160201E-2</v>
      </c>
    </row>
    <row r="185" spans="12:19">
      <c r="L185" s="651"/>
      <c r="M185" s="618" t="s">
        <v>40</v>
      </c>
      <c r="N185" s="619">
        <f t="shared" ref="N185:S185" si="26">SUM(N175:N184)</f>
        <v>44798</v>
      </c>
      <c r="O185" s="620">
        <f t="shared" si="26"/>
        <v>100</v>
      </c>
      <c r="P185" s="619">
        <f t="shared" si="26"/>
        <v>10359</v>
      </c>
      <c r="Q185" s="620">
        <f t="shared" si="26"/>
        <v>100</v>
      </c>
      <c r="R185" s="619">
        <f t="shared" si="26"/>
        <v>55157</v>
      </c>
      <c r="S185" s="631">
        <f t="shared" si="26"/>
        <v>100</v>
      </c>
    </row>
    <row r="187" spans="12:19">
      <c r="L187" t="s">
        <v>501</v>
      </c>
    </row>
    <row r="188" spans="12:19">
      <c r="L188" s="1389" t="s">
        <v>0</v>
      </c>
      <c r="M188" s="1412" t="s">
        <v>559</v>
      </c>
      <c r="N188" s="1312" t="s">
        <v>310</v>
      </c>
      <c r="O188" s="1312"/>
      <c r="P188" s="1312" t="s">
        <v>311</v>
      </c>
      <c r="Q188" s="1312"/>
      <c r="R188" s="1312" t="s">
        <v>40</v>
      </c>
      <c r="S188" s="1399"/>
    </row>
    <row r="189" spans="12:19">
      <c r="L189" s="1390"/>
      <c r="M189" s="1413"/>
      <c r="N189" s="603" t="s">
        <v>81</v>
      </c>
      <c r="O189" s="603" t="s">
        <v>39</v>
      </c>
      <c r="P189" s="603" t="s">
        <v>81</v>
      </c>
      <c r="Q189" s="603" t="s">
        <v>39</v>
      </c>
      <c r="R189" s="603" t="s">
        <v>81</v>
      </c>
      <c r="S189" s="626" t="s">
        <v>39</v>
      </c>
    </row>
    <row r="190" spans="12:19" ht="16.5">
      <c r="L190" s="649">
        <v>1</v>
      </c>
      <c r="M190" s="606" t="s">
        <v>180</v>
      </c>
      <c r="N190" s="607">
        <v>1805</v>
      </c>
      <c r="O190" s="643">
        <f>N190/N200*100</f>
        <v>1.6893472848772999</v>
      </c>
      <c r="P190" s="607">
        <v>1681</v>
      </c>
      <c r="Q190" s="643">
        <f>P190/P200*100</f>
        <v>6.3110076588076298</v>
      </c>
      <c r="R190" s="607">
        <f>N190+P190</f>
        <v>3486</v>
      </c>
      <c r="S190" s="652">
        <f>R190/R200*100</f>
        <v>2.61158807929159</v>
      </c>
    </row>
    <row r="191" spans="12:19" ht="16.5">
      <c r="L191" s="622">
        <v>2</v>
      </c>
      <c r="M191" s="609" t="s">
        <v>181</v>
      </c>
      <c r="N191" s="610">
        <v>4684</v>
      </c>
      <c r="O191" s="644">
        <f>N191/N200*100</f>
        <v>4.3838796024184301</v>
      </c>
      <c r="P191" s="610">
        <v>2473</v>
      </c>
      <c r="Q191" s="644">
        <f>P191/P200*100</f>
        <v>9.2844270911548303</v>
      </c>
      <c r="R191" s="610">
        <f t="shared" ref="R191:R199" si="27">N191+P191</f>
        <v>7157</v>
      </c>
      <c r="S191" s="653">
        <f>R191/R200*100</f>
        <v>5.3617716246385303</v>
      </c>
    </row>
    <row r="192" spans="12:19" ht="16.5">
      <c r="L192" s="623">
        <v>3</v>
      </c>
      <c r="M192" s="612" t="s">
        <v>182</v>
      </c>
      <c r="N192" s="613">
        <v>34231</v>
      </c>
      <c r="O192" s="645">
        <f>N192/N200*100</f>
        <v>32.037699118357303</v>
      </c>
      <c r="P192" s="613">
        <v>12137</v>
      </c>
      <c r="Q192" s="645">
        <f>P192/P200*100</f>
        <v>45.566151073734801</v>
      </c>
      <c r="R192" s="613">
        <f t="shared" si="27"/>
        <v>46368</v>
      </c>
      <c r="S192" s="654">
        <f>R192/R200*100</f>
        <v>34.737267946239903</v>
      </c>
    </row>
    <row r="193" spans="12:19" ht="16.5">
      <c r="L193" s="622">
        <v>4</v>
      </c>
      <c r="M193" s="609" t="s">
        <v>183</v>
      </c>
      <c r="N193" s="610">
        <v>23485</v>
      </c>
      <c r="O193" s="644">
        <f>N193/N200*100</f>
        <v>21.9802332328772</v>
      </c>
      <c r="P193" s="610">
        <v>4653</v>
      </c>
      <c r="Q193" s="644">
        <f>P193/P200*100</f>
        <v>17.4688391650398</v>
      </c>
      <c r="R193" s="610">
        <f t="shared" si="27"/>
        <v>28138</v>
      </c>
      <c r="S193" s="653">
        <f>R193/R200*100</f>
        <v>21.0799958046778</v>
      </c>
    </row>
    <row r="194" spans="12:19" ht="16.5">
      <c r="L194" s="623">
        <v>5</v>
      </c>
      <c r="M194" s="612" t="s">
        <v>184</v>
      </c>
      <c r="N194" s="613">
        <v>33645</v>
      </c>
      <c r="O194" s="645">
        <f>N194/N200*100</f>
        <v>31.489246204818201</v>
      </c>
      <c r="P194" s="613">
        <v>4313</v>
      </c>
      <c r="Q194" s="645">
        <f>P194/P200*100</f>
        <v>16.1923712269109</v>
      </c>
      <c r="R194" s="613">
        <f t="shared" si="27"/>
        <v>37958</v>
      </c>
      <c r="S194" s="654">
        <f>R194/R200*100</f>
        <v>28.436792975831899</v>
      </c>
    </row>
    <row r="195" spans="12:19" ht="16.5">
      <c r="L195" s="622">
        <v>6</v>
      </c>
      <c r="M195" s="609" t="s">
        <v>185</v>
      </c>
      <c r="N195" s="610">
        <v>661</v>
      </c>
      <c r="O195" s="644">
        <f>N195/N200*100</f>
        <v>0.61864739906032995</v>
      </c>
      <c r="P195" s="610">
        <v>256</v>
      </c>
      <c r="Q195" s="644">
        <f>P195/P200*100</f>
        <v>0.96110527106172094</v>
      </c>
      <c r="R195" s="610">
        <f t="shared" si="27"/>
        <v>917</v>
      </c>
      <c r="S195" s="653">
        <f>R195/R200*100</f>
        <v>0.68698401282569899</v>
      </c>
    </row>
    <row r="196" spans="12:19" ht="16.5">
      <c r="L196" s="623">
        <v>7</v>
      </c>
      <c r="M196" s="612" t="s">
        <v>186</v>
      </c>
      <c r="N196" s="613">
        <v>1359</v>
      </c>
      <c r="O196" s="645">
        <f>N196/N200*100</f>
        <v>1.27192407764446</v>
      </c>
      <c r="P196" s="613">
        <v>274</v>
      </c>
      <c r="Q196" s="645">
        <f>P196/P200*100</f>
        <v>1.02868298543325</v>
      </c>
      <c r="R196" s="613">
        <f t="shared" si="27"/>
        <v>1633</v>
      </c>
      <c r="S196" s="654">
        <f>R196/R200*100</f>
        <v>1.22338592469397</v>
      </c>
    </row>
    <row r="197" spans="12:19" ht="16.5">
      <c r="L197" s="622">
        <v>8</v>
      </c>
      <c r="M197" s="609" t="s">
        <v>560</v>
      </c>
      <c r="N197" s="610">
        <v>6648</v>
      </c>
      <c r="O197" s="644">
        <f>N197/N200*100</f>
        <v>6.2220391966007096</v>
      </c>
      <c r="P197" s="610">
        <v>812</v>
      </c>
      <c r="Q197" s="644">
        <f>P197/P200*100</f>
        <v>3.0485057816488998</v>
      </c>
      <c r="R197" s="610">
        <f t="shared" si="27"/>
        <v>7460</v>
      </c>
      <c r="S197" s="653">
        <f>R197/R200*100</f>
        <v>5.5887685230967499</v>
      </c>
    </row>
    <row r="198" spans="12:19" ht="16.5">
      <c r="L198" s="623">
        <v>9</v>
      </c>
      <c r="M198" s="612" t="s">
        <v>188</v>
      </c>
      <c r="N198" s="613">
        <v>319</v>
      </c>
      <c r="O198" s="645">
        <f>N198/N200*100</f>
        <v>0.29856054508357799</v>
      </c>
      <c r="P198" s="613">
        <v>36</v>
      </c>
      <c r="Q198" s="645">
        <f>P198/P200*100</f>
        <v>0.135155428743055</v>
      </c>
      <c r="R198" s="613">
        <f t="shared" si="27"/>
        <v>355</v>
      </c>
      <c r="S198" s="654">
        <f>R198/R200*100</f>
        <v>0.26595346188999303</v>
      </c>
    </row>
    <row r="199" spans="12:19" ht="16.5">
      <c r="L199" s="650">
        <v>10</v>
      </c>
      <c r="M199" s="646" t="s">
        <v>189</v>
      </c>
      <c r="N199" s="647">
        <v>9</v>
      </c>
      <c r="O199" s="648">
        <f>N199/N200*100</f>
        <v>8.4233382625460897E-3</v>
      </c>
      <c r="P199" s="647">
        <v>1</v>
      </c>
      <c r="Q199" s="648">
        <f>P199/P200*100</f>
        <v>3.75431746508485E-3</v>
      </c>
      <c r="R199" s="647">
        <f t="shared" si="27"/>
        <v>10</v>
      </c>
      <c r="S199" s="655">
        <f>R199/R200*100</f>
        <v>7.4916468138026097E-3</v>
      </c>
    </row>
    <row r="200" spans="12:19">
      <c r="L200" s="651"/>
      <c r="M200" s="618" t="s">
        <v>40</v>
      </c>
      <c r="N200" s="619">
        <f t="shared" ref="N200:S200" si="28">SUM(N190:N199)</f>
        <v>106846</v>
      </c>
      <c r="O200" s="620">
        <f t="shared" si="28"/>
        <v>100</v>
      </c>
      <c r="P200" s="619">
        <f t="shared" si="28"/>
        <v>26636</v>
      </c>
      <c r="Q200" s="620">
        <f t="shared" si="28"/>
        <v>100</v>
      </c>
      <c r="R200" s="619">
        <f t="shared" si="28"/>
        <v>133482</v>
      </c>
      <c r="S200" s="631">
        <f t="shared" si="28"/>
        <v>100</v>
      </c>
    </row>
    <row r="203" spans="12:19">
      <c r="L203" t="s">
        <v>18</v>
      </c>
    </row>
    <row r="204" spans="12:19">
      <c r="L204" s="1389" t="s">
        <v>0</v>
      </c>
      <c r="M204" s="1412" t="s">
        <v>559</v>
      </c>
      <c r="N204" s="1312" t="s">
        <v>310</v>
      </c>
      <c r="O204" s="1312"/>
      <c r="P204" s="1312" t="s">
        <v>311</v>
      </c>
      <c r="Q204" s="1312"/>
      <c r="R204" s="1312" t="s">
        <v>40</v>
      </c>
      <c r="S204" s="1399"/>
    </row>
    <row r="205" spans="12:19">
      <c r="L205" s="1390"/>
      <c r="M205" s="1413"/>
      <c r="N205" s="603" t="s">
        <v>81</v>
      </c>
      <c r="O205" s="603" t="s">
        <v>39</v>
      </c>
      <c r="P205" s="603" t="s">
        <v>81</v>
      </c>
      <c r="Q205" s="603" t="s">
        <v>39</v>
      </c>
      <c r="R205" s="603" t="s">
        <v>81</v>
      </c>
      <c r="S205" s="626" t="s">
        <v>39</v>
      </c>
    </row>
    <row r="206" spans="12:19" ht="16.5">
      <c r="L206" s="649">
        <v>1</v>
      </c>
      <c r="M206" s="606" t="s">
        <v>180</v>
      </c>
      <c r="N206" s="607">
        <v>4838</v>
      </c>
      <c r="O206" s="643">
        <f>N206/N216*100</f>
        <v>2.0861990901446701</v>
      </c>
      <c r="P206" s="607">
        <v>3376</v>
      </c>
      <c r="Q206" s="643">
        <f>P206/P216*100</f>
        <v>5.3560946201075703</v>
      </c>
      <c r="R206" s="607">
        <f>N206+P206</f>
        <v>8214</v>
      </c>
      <c r="S206" s="652">
        <f>R206/R216*100</f>
        <v>2.7850109854341301</v>
      </c>
    </row>
    <row r="207" spans="12:19" ht="16.5">
      <c r="L207" s="622">
        <v>2</v>
      </c>
      <c r="M207" s="609" t="s">
        <v>181</v>
      </c>
      <c r="N207" s="610">
        <v>5457</v>
      </c>
      <c r="O207" s="644">
        <f>N207/N216*100</f>
        <v>2.3531187339643398</v>
      </c>
      <c r="P207" s="610">
        <v>3501</v>
      </c>
      <c r="Q207" s="644">
        <f>P207/P216*100</f>
        <v>5.5544097348923502</v>
      </c>
      <c r="R207" s="610">
        <f t="shared" ref="R207:R215" si="29">N207+P207</f>
        <v>8958</v>
      </c>
      <c r="S207" s="653">
        <f>R207/R216*100</f>
        <v>3.0372691024493399</v>
      </c>
    </row>
    <row r="208" spans="12:19" ht="16.5">
      <c r="L208" s="623">
        <v>3</v>
      </c>
      <c r="M208" s="612" t="s">
        <v>182</v>
      </c>
      <c r="N208" s="613">
        <v>24306</v>
      </c>
      <c r="O208" s="645">
        <f>N208/N216*100</f>
        <v>10.4810159332485</v>
      </c>
      <c r="P208" s="613">
        <v>13279</v>
      </c>
      <c r="Q208" s="645">
        <f>P208/P216*100</f>
        <v>21.067411273817601</v>
      </c>
      <c r="R208" s="613">
        <f t="shared" si="29"/>
        <v>37585</v>
      </c>
      <c r="S208" s="654">
        <f>R208/R216*100</f>
        <v>12.743442645184</v>
      </c>
    </row>
    <row r="209" spans="12:19" ht="16.5">
      <c r="L209" s="622">
        <v>4</v>
      </c>
      <c r="M209" s="609" t="s">
        <v>183</v>
      </c>
      <c r="N209" s="610">
        <v>32308</v>
      </c>
      <c r="O209" s="644">
        <f>N209/N216*100</f>
        <v>13.931566805372899</v>
      </c>
      <c r="P209" s="610">
        <v>9792</v>
      </c>
      <c r="Q209" s="644">
        <f>P209/P216*100</f>
        <v>15.5352128317812</v>
      </c>
      <c r="R209" s="610">
        <f t="shared" si="29"/>
        <v>42100</v>
      </c>
      <c r="S209" s="653">
        <f>R209/R216*100</f>
        <v>14.2742832343288</v>
      </c>
    </row>
    <row r="210" spans="12:19" ht="16.5">
      <c r="L210" s="623">
        <v>5</v>
      </c>
      <c r="M210" s="612" t="s">
        <v>184</v>
      </c>
      <c r="N210" s="613">
        <v>111462</v>
      </c>
      <c r="O210" s="645">
        <f>N210/N216*100</f>
        <v>48.063646751902702</v>
      </c>
      <c r="P210" s="613">
        <v>22665</v>
      </c>
      <c r="Q210" s="645">
        <f>P210/P216*100</f>
        <v>35.9584966127778</v>
      </c>
      <c r="R210" s="613">
        <f t="shared" si="29"/>
        <v>134127</v>
      </c>
      <c r="S210" s="654">
        <f>R210/R216*100</f>
        <v>45.476645780779599</v>
      </c>
    </row>
    <row r="211" spans="12:19" ht="16.5">
      <c r="L211" s="622">
        <v>6</v>
      </c>
      <c r="M211" s="609" t="s">
        <v>185</v>
      </c>
      <c r="N211" s="610">
        <v>1565</v>
      </c>
      <c r="O211" s="644">
        <f>N211/N216*100</f>
        <v>0.67484530303357004</v>
      </c>
      <c r="P211" s="610">
        <v>1050</v>
      </c>
      <c r="Q211" s="644">
        <f>P211/P216*100</f>
        <v>1.66584696419222</v>
      </c>
      <c r="R211" s="610">
        <f t="shared" si="29"/>
        <v>2615</v>
      </c>
      <c r="S211" s="653">
        <f>R211/R216*100</f>
        <v>0.88663303225106505</v>
      </c>
    </row>
    <row r="212" spans="12:19" ht="16.5">
      <c r="L212" s="623">
        <v>7</v>
      </c>
      <c r="M212" s="612" t="s">
        <v>186</v>
      </c>
      <c r="N212" s="613">
        <v>10577</v>
      </c>
      <c r="O212" s="645">
        <f>N212/N216*100</f>
        <v>4.5609193419719301</v>
      </c>
      <c r="P212" s="613">
        <v>2666</v>
      </c>
      <c r="Q212" s="645">
        <f>P212/P216*100</f>
        <v>4.2296647681299699</v>
      </c>
      <c r="R212" s="613">
        <f t="shared" si="29"/>
        <v>13243</v>
      </c>
      <c r="S212" s="654">
        <f>R212/R216*100</f>
        <v>4.4901266715490804</v>
      </c>
    </row>
    <row r="213" spans="12:19" ht="16.5">
      <c r="L213" s="622">
        <v>8</v>
      </c>
      <c r="M213" s="609" t="s">
        <v>560</v>
      </c>
      <c r="N213" s="610">
        <v>35627</v>
      </c>
      <c r="O213" s="644">
        <f>N213/N216*100</f>
        <v>15.362756301071601</v>
      </c>
      <c r="P213" s="610">
        <v>5845</v>
      </c>
      <c r="Q213" s="644">
        <f>P213/P216*100</f>
        <v>9.2732147673367091</v>
      </c>
      <c r="R213" s="610">
        <f t="shared" si="29"/>
        <v>41472</v>
      </c>
      <c r="S213" s="653">
        <f>R213/R216*100</f>
        <v>14.061355683944999</v>
      </c>
    </row>
    <row r="214" spans="12:19" ht="16.5">
      <c r="L214" s="623">
        <v>9</v>
      </c>
      <c r="M214" s="612" t="s">
        <v>188</v>
      </c>
      <c r="N214" s="613">
        <v>5077</v>
      </c>
      <c r="O214" s="645">
        <f>N214/N216*100</f>
        <v>2.1892585325887799</v>
      </c>
      <c r="P214" s="613">
        <v>749</v>
      </c>
      <c r="Q214" s="645">
        <f>P214/P216*100</f>
        <v>1.18830416779045</v>
      </c>
      <c r="R214" s="613">
        <f t="shared" si="29"/>
        <v>5826</v>
      </c>
      <c r="S214" s="654">
        <f>R214/R216*100</f>
        <v>1.9753438034014199</v>
      </c>
    </row>
    <row r="215" spans="12:19" ht="16.5">
      <c r="L215" s="650">
        <v>10</v>
      </c>
      <c r="M215" s="646" t="s">
        <v>189</v>
      </c>
      <c r="N215" s="647">
        <v>688</v>
      </c>
      <c r="O215" s="648">
        <f>N215/N216*100</f>
        <v>0.29667320670101999</v>
      </c>
      <c r="P215" s="647">
        <v>108</v>
      </c>
      <c r="Q215" s="648">
        <f>P215/P216*100</f>
        <v>0.17134425917405699</v>
      </c>
      <c r="R215" s="647">
        <f t="shared" si="29"/>
        <v>796</v>
      </c>
      <c r="S215" s="655">
        <f>R215/R216*100</f>
        <v>0.26988906067757101</v>
      </c>
    </row>
    <row r="216" spans="12:19">
      <c r="L216" s="651"/>
      <c r="M216" s="618" t="s">
        <v>40</v>
      </c>
      <c r="N216" s="619">
        <f t="shared" ref="N216:S216" si="30">SUM(N206:N215)</f>
        <v>231905</v>
      </c>
      <c r="O216" s="620">
        <f t="shared" si="30"/>
        <v>100</v>
      </c>
      <c r="P216" s="619">
        <f t="shared" si="30"/>
        <v>63031</v>
      </c>
      <c r="Q216" s="620">
        <f t="shared" si="30"/>
        <v>100</v>
      </c>
      <c r="R216" s="619">
        <f t="shared" si="30"/>
        <v>294936</v>
      </c>
      <c r="S216" s="631">
        <f t="shared" si="30"/>
        <v>100</v>
      </c>
    </row>
    <row r="218" spans="12:19">
      <c r="L218" t="s">
        <v>19</v>
      </c>
    </row>
    <row r="220" spans="12:19">
      <c r="L220" s="1389" t="s">
        <v>0</v>
      </c>
      <c r="M220" s="1412" t="s">
        <v>559</v>
      </c>
      <c r="N220" s="1312" t="s">
        <v>310</v>
      </c>
      <c r="O220" s="1312"/>
      <c r="P220" s="1312" t="s">
        <v>311</v>
      </c>
      <c r="Q220" s="1312"/>
      <c r="R220" s="1312" t="s">
        <v>40</v>
      </c>
      <c r="S220" s="1399"/>
    </row>
    <row r="221" spans="12:19">
      <c r="L221" s="1390"/>
      <c r="M221" s="1413"/>
      <c r="N221" s="603" t="s">
        <v>81</v>
      </c>
      <c r="O221" s="603" t="s">
        <v>39</v>
      </c>
      <c r="P221" s="603" t="s">
        <v>81</v>
      </c>
      <c r="Q221" s="603" t="s">
        <v>39</v>
      </c>
      <c r="R221" s="603" t="s">
        <v>81</v>
      </c>
      <c r="S221" s="626" t="s">
        <v>39</v>
      </c>
    </row>
    <row r="222" spans="12:19" ht="16.5">
      <c r="L222" s="649">
        <v>1</v>
      </c>
      <c r="M222" s="606" t="s">
        <v>180</v>
      </c>
      <c r="N222" s="607">
        <v>312</v>
      </c>
      <c r="O222" s="643">
        <f>N222/N232*100</f>
        <v>1.51603498542274</v>
      </c>
      <c r="P222" s="607">
        <v>154</v>
      </c>
      <c r="Q222" s="643">
        <f>P222/P232*100</f>
        <v>3.2177183451734201</v>
      </c>
      <c r="R222" s="607">
        <f>N222+P222</f>
        <v>466</v>
      </c>
      <c r="S222" s="652">
        <f>R222/R232*100</f>
        <v>1.83710478593393</v>
      </c>
    </row>
    <row r="223" spans="12:19" ht="16.5">
      <c r="L223" s="622">
        <v>2</v>
      </c>
      <c r="M223" s="609" t="s">
        <v>181</v>
      </c>
      <c r="N223" s="610">
        <v>1054</v>
      </c>
      <c r="O223" s="644">
        <f>N223/N232*100</f>
        <v>5.1214771622934903</v>
      </c>
      <c r="P223" s="610">
        <v>407</v>
      </c>
      <c r="Q223" s="644">
        <f>P223/P232*100</f>
        <v>8.5039699122440506</v>
      </c>
      <c r="R223" s="610">
        <f t="shared" ref="R223:R231" si="31">N223+P223</f>
        <v>1461</v>
      </c>
      <c r="S223" s="653">
        <f>R223/R232*100</f>
        <v>5.7596783095482103</v>
      </c>
    </row>
    <row r="224" spans="12:19" ht="16.5">
      <c r="L224" s="623">
        <v>3</v>
      </c>
      <c r="M224" s="612" t="s">
        <v>182</v>
      </c>
      <c r="N224" s="613">
        <v>2913</v>
      </c>
      <c r="O224" s="645">
        <f>N224/N232*100</f>
        <v>14.1545189504373</v>
      </c>
      <c r="P224" s="613">
        <v>978</v>
      </c>
      <c r="Q224" s="645">
        <f>P224/P232*100</f>
        <v>20.4346009193481</v>
      </c>
      <c r="R224" s="613">
        <f t="shared" si="31"/>
        <v>3891</v>
      </c>
      <c r="S224" s="654">
        <f>R224/R232*100</f>
        <v>15.339430734053501</v>
      </c>
    </row>
    <row r="225" spans="12:19" ht="16.5">
      <c r="L225" s="622">
        <v>4</v>
      </c>
      <c r="M225" s="609" t="s">
        <v>183</v>
      </c>
      <c r="N225" s="610">
        <v>3387</v>
      </c>
      <c r="O225" s="644">
        <f>N225/N232*100</f>
        <v>16.457725947521901</v>
      </c>
      <c r="P225" s="610">
        <v>867</v>
      </c>
      <c r="Q225" s="644">
        <f>P225/P232*100</f>
        <v>18.115336397827001</v>
      </c>
      <c r="R225" s="610">
        <f t="shared" si="31"/>
        <v>4254</v>
      </c>
      <c r="S225" s="653">
        <f>R225/R232*100</f>
        <v>16.770480170306701</v>
      </c>
    </row>
    <row r="226" spans="12:19" ht="16.5">
      <c r="L226" s="623">
        <v>5</v>
      </c>
      <c r="M226" s="612" t="s">
        <v>184</v>
      </c>
      <c r="N226" s="613">
        <v>8632</v>
      </c>
      <c r="O226" s="645">
        <f>N226/N232*100</f>
        <v>41.943634596695802</v>
      </c>
      <c r="P226" s="613">
        <v>1628</v>
      </c>
      <c r="Q226" s="645">
        <f>P226/P232*100</f>
        <v>34.015879648976203</v>
      </c>
      <c r="R226" s="613">
        <f t="shared" si="31"/>
        <v>10260</v>
      </c>
      <c r="S226" s="654">
        <f>R226/R232*100</f>
        <v>40.447843570133301</v>
      </c>
    </row>
    <row r="227" spans="12:19" ht="16.5">
      <c r="L227" s="622">
        <v>6</v>
      </c>
      <c r="M227" s="609" t="s">
        <v>185</v>
      </c>
      <c r="N227" s="610">
        <v>138</v>
      </c>
      <c r="O227" s="644">
        <f>N227/N232*100</f>
        <v>0.67055393586005796</v>
      </c>
      <c r="P227" s="610">
        <v>108</v>
      </c>
      <c r="Q227" s="644">
        <f>P227/P232*100</f>
        <v>2.2565816966151302</v>
      </c>
      <c r="R227" s="610">
        <f t="shared" si="31"/>
        <v>246</v>
      </c>
      <c r="S227" s="653">
        <f>R227/R232*100</f>
        <v>0.96980209729559297</v>
      </c>
    </row>
    <row r="228" spans="12:19" ht="16.5">
      <c r="L228" s="623">
        <v>7</v>
      </c>
      <c r="M228" s="612" t="s">
        <v>186</v>
      </c>
      <c r="N228" s="613">
        <v>771</v>
      </c>
      <c r="O228" s="645">
        <f>N228/N232*100</f>
        <v>3.7463556851311899</v>
      </c>
      <c r="P228" s="613">
        <v>157</v>
      </c>
      <c r="Q228" s="645">
        <f>P228/P232*100</f>
        <v>3.2804011700793998</v>
      </c>
      <c r="R228" s="613">
        <f t="shared" si="31"/>
        <v>928</v>
      </c>
      <c r="S228" s="654">
        <f>R228/R232*100</f>
        <v>3.6584404320744301</v>
      </c>
    </row>
    <row r="229" spans="12:19" ht="16.5">
      <c r="L229" s="622">
        <v>8</v>
      </c>
      <c r="M229" s="609" t="s">
        <v>560</v>
      </c>
      <c r="N229" s="610">
        <v>3057</v>
      </c>
      <c r="O229" s="644">
        <f>N229/N232*100</f>
        <v>14.8542274052478</v>
      </c>
      <c r="P229" s="610">
        <v>448</v>
      </c>
      <c r="Q229" s="644">
        <f>P229/P232*100</f>
        <v>9.3606351859590493</v>
      </c>
      <c r="R229" s="610">
        <f t="shared" si="31"/>
        <v>3505</v>
      </c>
      <c r="S229" s="653">
        <f>R229/R232*100</f>
        <v>13.817708743988</v>
      </c>
    </row>
    <row r="230" spans="12:19" ht="16.5">
      <c r="L230" s="623">
        <v>9</v>
      </c>
      <c r="M230" s="612" t="s">
        <v>188</v>
      </c>
      <c r="N230" s="613">
        <v>302</v>
      </c>
      <c r="O230" s="645">
        <f>N230/N232*100</f>
        <v>1.4674441205053499</v>
      </c>
      <c r="P230" s="613">
        <v>38</v>
      </c>
      <c r="Q230" s="645">
        <f>P230/P232*100</f>
        <v>0.79398244880902602</v>
      </c>
      <c r="R230" s="613">
        <f t="shared" si="31"/>
        <v>340</v>
      </c>
      <c r="S230" s="654">
        <f>R230/R232*100</f>
        <v>1.34037688244106</v>
      </c>
    </row>
    <row r="231" spans="12:19" ht="16.5">
      <c r="L231" s="650">
        <v>10</v>
      </c>
      <c r="M231" s="646" t="s">
        <v>189</v>
      </c>
      <c r="N231" s="647">
        <v>14</v>
      </c>
      <c r="O231" s="648">
        <f>N231/N232*100</f>
        <v>6.8027210884353706E-2</v>
      </c>
      <c r="P231" s="647">
        <v>1</v>
      </c>
      <c r="Q231" s="648">
        <f>P231/P232*100</f>
        <v>2.0894274968658599E-2</v>
      </c>
      <c r="R231" s="647">
        <f t="shared" si="31"/>
        <v>15</v>
      </c>
      <c r="S231" s="655">
        <f>R231/R232*100</f>
        <v>5.9134274225341003E-2</v>
      </c>
    </row>
    <row r="232" spans="12:19">
      <c r="L232" s="651"/>
      <c r="M232" s="618" t="s">
        <v>40</v>
      </c>
      <c r="N232" s="619">
        <f t="shared" ref="N232:S232" si="32">SUM(N222:N231)</f>
        <v>20580</v>
      </c>
      <c r="O232" s="620">
        <f t="shared" si="32"/>
        <v>100</v>
      </c>
      <c r="P232" s="619">
        <f t="shared" si="32"/>
        <v>4786</v>
      </c>
      <c r="Q232" s="620">
        <f t="shared" si="32"/>
        <v>100</v>
      </c>
      <c r="R232" s="619">
        <f t="shared" si="32"/>
        <v>25366</v>
      </c>
      <c r="S232" s="631">
        <f t="shared" si="32"/>
        <v>100</v>
      </c>
    </row>
    <row r="235" spans="12:19">
      <c r="L235" t="s">
        <v>20</v>
      </c>
    </row>
    <row r="237" spans="12:19">
      <c r="L237" s="1389" t="s">
        <v>0</v>
      </c>
      <c r="M237" s="1412" t="s">
        <v>559</v>
      </c>
      <c r="N237" s="1312" t="s">
        <v>310</v>
      </c>
      <c r="O237" s="1312"/>
      <c r="P237" s="1312" t="s">
        <v>311</v>
      </c>
      <c r="Q237" s="1312"/>
      <c r="R237" s="1312" t="s">
        <v>40</v>
      </c>
      <c r="S237" s="1399"/>
    </row>
    <row r="238" spans="12:19">
      <c r="L238" s="1390"/>
      <c r="M238" s="1413"/>
      <c r="N238" s="603" t="s">
        <v>81</v>
      </c>
      <c r="O238" s="603" t="s">
        <v>39</v>
      </c>
      <c r="P238" s="603" t="s">
        <v>81</v>
      </c>
      <c r="Q238" s="603" t="s">
        <v>39</v>
      </c>
      <c r="R238" s="603" t="s">
        <v>81</v>
      </c>
      <c r="S238" s="626" t="s">
        <v>39</v>
      </c>
    </row>
    <row r="239" spans="12:19" ht="16.5">
      <c r="L239" s="649">
        <v>1</v>
      </c>
      <c r="M239" s="606" t="s">
        <v>180</v>
      </c>
      <c r="N239" s="607">
        <v>2918</v>
      </c>
      <c r="O239" s="643">
        <f>N239/N249*100</f>
        <v>16.917903525046398</v>
      </c>
      <c r="P239" s="607">
        <v>1424</v>
      </c>
      <c r="Q239" s="643">
        <f>P239/P249*100</f>
        <v>29.9222525740702</v>
      </c>
      <c r="R239" s="607">
        <f>N239+P239</f>
        <v>4342</v>
      </c>
      <c r="S239" s="652">
        <f>R239/R249*100</f>
        <v>19.7300858817649</v>
      </c>
    </row>
    <row r="240" spans="12:19" ht="16.5">
      <c r="L240" s="622">
        <v>2</v>
      </c>
      <c r="M240" s="609" t="s">
        <v>181</v>
      </c>
      <c r="N240" s="610">
        <v>303</v>
      </c>
      <c r="O240" s="644">
        <f>N240/N249*100</f>
        <v>1.7567254174397</v>
      </c>
      <c r="P240" s="610">
        <v>190</v>
      </c>
      <c r="Q240" s="644">
        <f>P240/P249*100</f>
        <v>3.9924353855852099</v>
      </c>
      <c r="R240" s="610">
        <f t="shared" ref="R240:R248" si="33">N240+P240</f>
        <v>493</v>
      </c>
      <c r="S240" s="653">
        <f>R240/R249*100</f>
        <v>2.2401963011768999</v>
      </c>
    </row>
    <row r="241" spans="12:19" ht="16.5">
      <c r="L241" s="623">
        <v>3</v>
      </c>
      <c r="M241" s="612" t="s">
        <v>182</v>
      </c>
      <c r="N241" s="613">
        <v>3118</v>
      </c>
      <c r="O241" s="645">
        <f>N241/N249*100</f>
        <v>18.077458256029701</v>
      </c>
      <c r="P241" s="613">
        <v>1078</v>
      </c>
      <c r="Q241" s="645">
        <f>P241/P249*100</f>
        <v>22.6518176087413</v>
      </c>
      <c r="R241" s="613">
        <f t="shared" si="33"/>
        <v>4196</v>
      </c>
      <c r="S241" s="654">
        <f>R241/R249*100</f>
        <v>19.0666606079884</v>
      </c>
    </row>
    <row r="242" spans="12:19" ht="16.5">
      <c r="L242" s="622">
        <v>4</v>
      </c>
      <c r="M242" s="609" t="s">
        <v>183</v>
      </c>
      <c r="N242" s="610">
        <v>2435</v>
      </c>
      <c r="O242" s="644">
        <f>N242/N249*100</f>
        <v>14.117578849721699</v>
      </c>
      <c r="P242" s="610">
        <v>594</v>
      </c>
      <c r="Q242" s="644">
        <f>P242/P249*100</f>
        <v>12.4816137844085</v>
      </c>
      <c r="R242" s="610">
        <f t="shared" si="33"/>
        <v>3029</v>
      </c>
      <c r="S242" s="653">
        <f>R242/R249*100</f>
        <v>13.7638024265007</v>
      </c>
    </row>
    <row r="243" spans="12:19" ht="16.5">
      <c r="L243" s="623">
        <v>5</v>
      </c>
      <c r="M243" s="612" t="s">
        <v>184</v>
      </c>
      <c r="N243" s="613">
        <v>6139</v>
      </c>
      <c r="O243" s="645">
        <f>N243/N249*100</f>
        <v>35.5925324675325</v>
      </c>
      <c r="P243" s="613">
        <v>1013</v>
      </c>
      <c r="Q243" s="645">
        <f>P243/P249*100</f>
        <v>21.2859844505148</v>
      </c>
      <c r="R243" s="613">
        <f t="shared" si="33"/>
        <v>7152</v>
      </c>
      <c r="S243" s="654">
        <f>R243/R249*100</f>
        <v>32.498750397600801</v>
      </c>
    </row>
    <row r="244" spans="12:19" ht="16.5">
      <c r="L244" s="622">
        <v>6</v>
      </c>
      <c r="M244" s="609" t="s">
        <v>185</v>
      </c>
      <c r="N244" s="610">
        <v>149</v>
      </c>
      <c r="O244" s="644">
        <f>N244/N249*100</f>
        <v>0.86386827458255999</v>
      </c>
      <c r="P244" s="610">
        <v>67</v>
      </c>
      <c r="Q244" s="644">
        <f>P244/P249*100</f>
        <v>1.4078587938642599</v>
      </c>
      <c r="R244" s="610">
        <f t="shared" si="33"/>
        <v>216</v>
      </c>
      <c r="S244" s="653">
        <f>R244/R249*100</f>
        <v>0.98150588449129805</v>
      </c>
    </row>
    <row r="245" spans="12:19" ht="16.5">
      <c r="L245" s="623">
        <v>7</v>
      </c>
      <c r="M245" s="612" t="s">
        <v>186</v>
      </c>
      <c r="N245" s="613">
        <v>484</v>
      </c>
      <c r="O245" s="645">
        <f>N245/N249*100</f>
        <v>2.8061224489795902</v>
      </c>
      <c r="P245" s="613">
        <v>79</v>
      </c>
      <c r="Q245" s="645">
        <f>P245/P249*100</f>
        <v>1.66001260769069</v>
      </c>
      <c r="R245" s="613">
        <f t="shared" si="33"/>
        <v>563</v>
      </c>
      <c r="S245" s="654">
        <f>R245/R249*100</f>
        <v>2.5582769118916699</v>
      </c>
    </row>
    <row r="246" spans="12:19" ht="16.5">
      <c r="L246" s="622">
        <v>8</v>
      </c>
      <c r="M246" s="609" t="s">
        <v>560</v>
      </c>
      <c r="N246" s="610">
        <v>1543</v>
      </c>
      <c r="O246" s="644">
        <f>N246/N249*100</f>
        <v>8.9459647495361807</v>
      </c>
      <c r="P246" s="610">
        <v>293</v>
      </c>
      <c r="Q246" s="644">
        <f>P246/P249*100</f>
        <v>6.1567556209287702</v>
      </c>
      <c r="R246" s="610">
        <f t="shared" si="33"/>
        <v>1836</v>
      </c>
      <c r="S246" s="653">
        <f>R246/R249*100</f>
        <v>8.3428000181760407</v>
      </c>
    </row>
    <row r="247" spans="12:19" ht="16.5">
      <c r="L247" s="623">
        <v>9</v>
      </c>
      <c r="M247" s="612" t="s">
        <v>188</v>
      </c>
      <c r="N247" s="613">
        <v>156</v>
      </c>
      <c r="O247" s="645">
        <f>N247/N249*100</f>
        <v>0.90445269016697605</v>
      </c>
      <c r="P247" s="613">
        <v>21</v>
      </c>
      <c r="Q247" s="645">
        <f>P247/P249*100</f>
        <v>0.44126917419625999</v>
      </c>
      <c r="R247" s="613">
        <f t="shared" si="33"/>
        <v>177</v>
      </c>
      <c r="S247" s="654">
        <f>R247/R249*100</f>
        <v>0.80428954423592502</v>
      </c>
    </row>
    <row r="248" spans="12:19" ht="16.5">
      <c r="L248" s="650">
        <v>10</v>
      </c>
      <c r="M248" s="646" t="s">
        <v>189</v>
      </c>
      <c r="N248" s="647">
        <v>3</v>
      </c>
      <c r="O248" s="648">
        <f>N248/N249*100</f>
        <v>1.7393320964749499E-2</v>
      </c>
      <c r="P248" s="647">
        <v>0</v>
      </c>
      <c r="Q248" s="648">
        <f>P248/P249*100</f>
        <v>0</v>
      </c>
      <c r="R248" s="647">
        <f t="shared" si="33"/>
        <v>3</v>
      </c>
      <c r="S248" s="655">
        <f>R248/R249*100</f>
        <v>1.36320261734903E-2</v>
      </c>
    </row>
    <row r="249" spans="12:19">
      <c r="L249" s="651"/>
      <c r="M249" s="618" t="s">
        <v>40</v>
      </c>
      <c r="N249" s="619">
        <f t="shared" ref="N249:S249" si="34">SUM(N239:N248)</f>
        <v>17248</v>
      </c>
      <c r="O249" s="620">
        <f t="shared" si="34"/>
        <v>100</v>
      </c>
      <c r="P249" s="619">
        <f t="shared" si="34"/>
        <v>4759</v>
      </c>
      <c r="Q249" s="620">
        <f t="shared" si="34"/>
        <v>100</v>
      </c>
      <c r="R249" s="619">
        <f t="shared" si="34"/>
        <v>22007</v>
      </c>
      <c r="S249" s="631">
        <f t="shared" si="34"/>
        <v>100</v>
      </c>
    </row>
    <row r="251" spans="12:19">
      <c r="L251" t="s">
        <v>21</v>
      </c>
    </row>
    <row r="252" spans="12:19">
      <c r="L252" s="1389" t="s">
        <v>0</v>
      </c>
      <c r="M252" s="1412" t="s">
        <v>559</v>
      </c>
      <c r="N252" s="1312" t="s">
        <v>310</v>
      </c>
      <c r="O252" s="1312"/>
      <c r="P252" s="1312" t="s">
        <v>311</v>
      </c>
      <c r="Q252" s="1312"/>
      <c r="R252" s="1312" t="s">
        <v>40</v>
      </c>
      <c r="S252" s="1399"/>
    </row>
    <row r="253" spans="12:19">
      <c r="L253" s="1390"/>
      <c r="M253" s="1413"/>
      <c r="N253" s="603" t="s">
        <v>81</v>
      </c>
      <c r="O253" s="603" t="s">
        <v>39</v>
      </c>
      <c r="P253" s="603" t="s">
        <v>81</v>
      </c>
      <c r="Q253" s="603" t="s">
        <v>39</v>
      </c>
      <c r="R253" s="603" t="s">
        <v>81</v>
      </c>
      <c r="S253" s="626" t="s">
        <v>39</v>
      </c>
    </row>
    <row r="254" spans="12:19" ht="16.5">
      <c r="L254" s="649">
        <v>1</v>
      </c>
      <c r="M254" s="606" t="s">
        <v>180</v>
      </c>
      <c r="N254" s="607">
        <v>86</v>
      </c>
      <c r="O254" s="643">
        <f>N254/N264*100</f>
        <v>0.56957414398304496</v>
      </c>
      <c r="P254" s="607">
        <v>84</v>
      </c>
      <c r="Q254" s="643">
        <f>P254/P264*100</f>
        <v>2.0984261803647302</v>
      </c>
      <c r="R254" s="607">
        <f>N254+P254</f>
        <v>170</v>
      </c>
      <c r="S254" s="652">
        <f>R254/R264*100</f>
        <v>0.88995916657941598</v>
      </c>
    </row>
    <row r="255" spans="12:19" ht="16.5">
      <c r="L255" s="622">
        <v>2</v>
      </c>
      <c r="M255" s="609" t="s">
        <v>181</v>
      </c>
      <c r="N255" s="610">
        <v>493</v>
      </c>
      <c r="O255" s="644">
        <f>N255/N264*100</f>
        <v>3.26511689515862</v>
      </c>
      <c r="P255" s="610">
        <v>240</v>
      </c>
      <c r="Q255" s="644">
        <f>P255/P264*100</f>
        <v>5.9955033724706501</v>
      </c>
      <c r="R255" s="610">
        <f t="shared" ref="R255:R263" si="35">N255+P255</f>
        <v>733</v>
      </c>
      <c r="S255" s="653">
        <f>R255/R264*100</f>
        <v>3.8372945241336001</v>
      </c>
    </row>
    <row r="256" spans="12:19" ht="16.5">
      <c r="L256" s="623">
        <v>3</v>
      </c>
      <c r="M256" s="612" t="s">
        <v>182</v>
      </c>
      <c r="N256" s="613">
        <v>1675</v>
      </c>
      <c r="O256" s="645">
        <f>N256/N264*100</f>
        <v>11.0934498973442</v>
      </c>
      <c r="P256" s="613">
        <v>716</v>
      </c>
      <c r="Q256" s="645">
        <f>P256/P264*100</f>
        <v>17.886585061204102</v>
      </c>
      <c r="R256" s="613">
        <f t="shared" si="35"/>
        <v>2391</v>
      </c>
      <c r="S256" s="654">
        <f>R256/R264*100</f>
        <v>12.517013925243401</v>
      </c>
    </row>
    <row r="257" spans="12:19" ht="16.5">
      <c r="L257" s="622">
        <v>4</v>
      </c>
      <c r="M257" s="609" t="s">
        <v>183</v>
      </c>
      <c r="N257" s="610">
        <v>2311</v>
      </c>
      <c r="O257" s="644">
        <f>N257/N264*100</f>
        <v>15.3056493807537</v>
      </c>
      <c r="P257" s="610">
        <v>742</v>
      </c>
      <c r="Q257" s="644">
        <f>P257/P264*100</f>
        <v>18.536097926555101</v>
      </c>
      <c r="R257" s="610">
        <f t="shared" si="35"/>
        <v>3053</v>
      </c>
      <c r="S257" s="653">
        <f>R257/R264*100</f>
        <v>15.982619620982099</v>
      </c>
    </row>
    <row r="258" spans="12:19" ht="16.5">
      <c r="L258" s="623">
        <v>5</v>
      </c>
      <c r="M258" s="612" t="s">
        <v>184</v>
      </c>
      <c r="N258" s="613">
        <v>6887</v>
      </c>
      <c r="O258" s="645">
        <f>N258/N264*100</f>
        <v>45.612292204781802</v>
      </c>
      <c r="P258" s="613">
        <v>1438</v>
      </c>
      <c r="Q258" s="645">
        <f>P258/P264*100</f>
        <v>35.923057706720002</v>
      </c>
      <c r="R258" s="613">
        <f t="shared" si="35"/>
        <v>8325</v>
      </c>
      <c r="S258" s="654">
        <f>R258/R264*100</f>
        <v>43.581823892786097</v>
      </c>
    </row>
    <row r="259" spans="12:19" ht="16.5">
      <c r="L259" s="622">
        <v>6</v>
      </c>
      <c r="M259" s="609" t="s">
        <v>185</v>
      </c>
      <c r="N259" s="610">
        <v>176</v>
      </c>
      <c r="O259" s="644">
        <f>N259/N264*100</f>
        <v>1.1656401086164601</v>
      </c>
      <c r="P259" s="610">
        <v>113</v>
      </c>
      <c r="Q259" s="644">
        <f>P259/P264*100</f>
        <v>2.8228828378716</v>
      </c>
      <c r="R259" s="610">
        <f t="shared" si="35"/>
        <v>289</v>
      </c>
      <c r="S259" s="653">
        <f>R259/R264*100</f>
        <v>1.5129305831850099</v>
      </c>
    </row>
    <row r="260" spans="12:19" ht="16.5">
      <c r="L260" s="623">
        <v>7</v>
      </c>
      <c r="M260" s="612" t="s">
        <v>186</v>
      </c>
      <c r="N260" s="613">
        <v>617</v>
      </c>
      <c r="O260" s="645">
        <f>N260/N264*100</f>
        <v>4.08636333532022</v>
      </c>
      <c r="P260" s="613">
        <v>173</v>
      </c>
      <c r="Q260" s="645">
        <f>P260/P264*100</f>
        <v>4.3217586809892596</v>
      </c>
      <c r="R260" s="613">
        <f t="shared" si="35"/>
        <v>790</v>
      </c>
      <c r="S260" s="654">
        <f>R260/R264*100</f>
        <v>4.13569259763376</v>
      </c>
    </row>
    <row r="261" spans="12:19" ht="16.5">
      <c r="L261" s="622">
        <v>8</v>
      </c>
      <c r="M261" s="609" t="s">
        <v>560</v>
      </c>
      <c r="N261" s="610">
        <v>2462</v>
      </c>
      <c r="O261" s="644">
        <f>N261/N264*100</f>
        <v>16.305715610305299</v>
      </c>
      <c r="P261" s="610">
        <v>452</v>
      </c>
      <c r="Q261" s="644">
        <f>P261/P264*100</f>
        <v>11.2915313514864</v>
      </c>
      <c r="R261" s="610">
        <f t="shared" si="35"/>
        <v>2914</v>
      </c>
      <c r="S261" s="653">
        <f>R261/R264*100</f>
        <v>15.2549471259554</v>
      </c>
    </row>
    <row r="262" spans="12:19" ht="16.5">
      <c r="L262" s="623">
        <v>9</v>
      </c>
      <c r="M262" s="612" t="s">
        <v>188</v>
      </c>
      <c r="N262" s="613">
        <v>354</v>
      </c>
      <c r="O262" s="645">
        <f>N262/N264*100</f>
        <v>2.3445261275581202</v>
      </c>
      <c r="P262" s="613">
        <v>39</v>
      </c>
      <c r="Q262" s="645">
        <f>P262/P264*100</f>
        <v>0.97426929802647999</v>
      </c>
      <c r="R262" s="613">
        <f t="shared" si="35"/>
        <v>393</v>
      </c>
      <c r="S262" s="654">
        <f>R262/R264*100</f>
        <v>2.0573761909747699</v>
      </c>
    </row>
    <row r="263" spans="12:19" ht="16.5">
      <c r="L263" s="650">
        <v>10</v>
      </c>
      <c r="M263" s="646" t="s">
        <v>189</v>
      </c>
      <c r="N263" s="647">
        <v>38</v>
      </c>
      <c r="O263" s="648">
        <f>N263/N264*100</f>
        <v>0.25167229617855502</v>
      </c>
      <c r="P263" s="647">
        <v>6</v>
      </c>
      <c r="Q263" s="648">
        <f>P263/P264*100</f>
        <v>0.14988758431176599</v>
      </c>
      <c r="R263" s="647">
        <f t="shared" si="35"/>
        <v>44</v>
      </c>
      <c r="S263" s="655">
        <f>R263/R264*100</f>
        <v>0.23034237252643699</v>
      </c>
    </row>
    <row r="264" spans="12:19">
      <c r="L264" s="651"/>
      <c r="M264" s="618" t="s">
        <v>40</v>
      </c>
      <c r="N264" s="619">
        <f t="shared" ref="N264:S264" si="36">SUM(N254:N263)</f>
        <v>15099</v>
      </c>
      <c r="O264" s="620">
        <f t="shared" si="36"/>
        <v>100</v>
      </c>
      <c r="P264" s="619">
        <f t="shared" si="36"/>
        <v>4003</v>
      </c>
      <c r="Q264" s="620">
        <f t="shared" si="36"/>
        <v>100</v>
      </c>
      <c r="R264" s="619">
        <f t="shared" si="36"/>
        <v>19102</v>
      </c>
      <c r="S264" s="631">
        <f t="shared" si="36"/>
        <v>100</v>
      </c>
    </row>
    <row r="266" spans="12:19">
      <c r="L266" t="s">
        <v>22</v>
      </c>
    </row>
    <row r="267" spans="12:19">
      <c r="L267" s="1389" t="s">
        <v>0</v>
      </c>
      <c r="M267" s="1412" t="s">
        <v>559</v>
      </c>
      <c r="N267" s="1312" t="s">
        <v>310</v>
      </c>
      <c r="O267" s="1312"/>
      <c r="P267" s="1312" t="s">
        <v>311</v>
      </c>
      <c r="Q267" s="1312"/>
      <c r="R267" s="1312" t="s">
        <v>40</v>
      </c>
      <c r="S267" s="1399"/>
    </row>
    <row r="268" spans="12:19">
      <c r="L268" s="1390"/>
      <c r="M268" s="1413"/>
      <c r="N268" s="603" t="s">
        <v>81</v>
      </c>
      <c r="O268" s="603" t="s">
        <v>39</v>
      </c>
      <c r="P268" s="603" t="s">
        <v>81</v>
      </c>
      <c r="Q268" s="603" t="s">
        <v>39</v>
      </c>
      <c r="R268" s="603" t="s">
        <v>81</v>
      </c>
      <c r="S268" s="626" t="s">
        <v>39</v>
      </c>
    </row>
    <row r="269" spans="12:19" ht="16.5">
      <c r="L269" s="649">
        <v>1</v>
      </c>
      <c r="M269" s="606" t="s">
        <v>180</v>
      </c>
      <c r="N269" s="607">
        <v>112</v>
      </c>
      <c r="O269" s="643">
        <f>N269/N279*100</f>
        <v>0.33226533760531601</v>
      </c>
      <c r="P269" s="607">
        <v>80</v>
      </c>
      <c r="Q269" s="643">
        <f>P269/P279*100</f>
        <v>0.94764273868751503</v>
      </c>
      <c r="R269" s="607">
        <f>N269+P269</f>
        <v>192</v>
      </c>
      <c r="S269" s="652">
        <f>R269/R279*100</f>
        <v>0.45551601423487498</v>
      </c>
    </row>
    <row r="270" spans="12:19" ht="16.5">
      <c r="L270" s="622">
        <v>2</v>
      </c>
      <c r="M270" s="609" t="s">
        <v>181</v>
      </c>
      <c r="N270" s="610">
        <v>689</v>
      </c>
      <c r="O270" s="644">
        <f>N270/N279*100</f>
        <v>2.0440251572327002</v>
      </c>
      <c r="P270" s="610">
        <v>399</v>
      </c>
      <c r="Q270" s="644">
        <f>P270/P279*100</f>
        <v>4.7263681592039797</v>
      </c>
      <c r="R270" s="610">
        <f t="shared" ref="R270:R278" si="37">N270+P270</f>
        <v>1088</v>
      </c>
      <c r="S270" s="653">
        <f>R270/R279*100</f>
        <v>2.5812574139976299</v>
      </c>
    </row>
    <row r="271" spans="12:19" ht="16.5">
      <c r="L271" s="623">
        <v>3</v>
      </c>
      <c r="M271" s="612" t="s">
        <v>182</v>
      </c>
      <c r="N271" s="613">
        <v>3866</v>
      </c>
      <c r="O271" s="645">
        <f>N271/N279*100</f>
        <v>11.4690874569835</v>
      </c>
      <c r="P271" s="613">
        <v>1631</v>
      </c>
      <c r="Q271" s="645">
        <f>P271/P279*100</f>
        <v>19.320066334991701</v>
      </c>
      <c r="R271" s="613">
        <f t="shared" si="37"/>
        <v>5497</v>
      </c>
      <c r="S271" s="654">
        <f>R271/R279*100</f>
        <v>13.041518386714101</v>
      </c>
    </row>
    <row r="272" spans="12:19" ht="16.5">
      <c r="L272" s="622">
        <v>4</v>
      </c>
      <c r="M272" s="609" t="s">
        <v>183</v>
      </c>
      <c r="N272" s="610">
        <v>5079</v>
      </c>
      <c r="O272" s="644">
        <f>N272/N279*100</f>
        <v>15.067639729441099</v>
      </c>
      <c r="P272" s="610">
        <v>1345</v>
      </c>
      <c r="Q272" s="644">
        <f>P272/P279*100</f>
        <v>15.9322435441838</v>
      </c>
      <c r="R272" s="610">
        <f t="shared" si="37"/>
        <v>6424</v>
      </c>
      <c r="S272" s="653">
        <f>R272/R279*100</f>
        <v>15.2408066429419</v>
      </c>
    </row>
    <row r="273" spans="12:19" ht="16.5">
      <c r="L273" s="623">
        <v>5</v>
      </c>
      <c r="M273" s="612" t="s">
        <v>184</v>
      </c>
      <c r="N273" s="613">
        <v>15604</v>
      </c>
      <c r="O273" s="645">
        <f>N273/N279*100</f>
        <v>46.291681499940701</v>
      </c>
      <c r="P273" s="613">
        <v>3221</v>
      </c>
      <c r="Q273" s="645">
        <f>P273/P279*100</f>
        <v>38.154465766406098</v>
      </c>
      <c r="R273" s="613">
        <f t="shared" si="37"/>
        <v>18825</v>
      </c>
      <c r="S273" s="654">
        <f>R273/R279*100</f>
        <v>44.661921708185098</v>
      </c>
    </row>
    <row r="274" spans="12:19" ht="16.5">
      <c r="L274" s="622">
        <v>6</v>
      </c>
      <c r="M274" s="609" t="s">
        <v>185</v>
      </c>
      <c r="N274" s="610">
        <v>311</v>
      </c>
      <c r="O274" s="644">
        <f>N274/N279*100</f>
        <v>0.92262964281476201</v>
      </c>
      <c r="P274" s="610">
        <v>188</v>
      </c>
      <c r="Q274" s="644">
        <f>P274/P279*100</f>
        <v>2.2269604359156601</v>
      </c>
      <c r="R274" s="610">
        <f t="shared" si="37"/>
        <v>499</v>
      </c>
      <c r="S274" s="653">
        <f>R274/R279*100</f>
        <v>1.1838671411625099</v>
      </c>
    </row>
    <row r="275" spans="12:19" ht="16.5">
      <c r="L275" s="623">
        <v>7</v>
      </c>
      <c r="M275" s="612" t="s">
        <v>186</v>
      </c>
      <c r="N275" s="613">
        <v>1800</v>
      </c>
      <c r="O275" s="645">
        <f>N275/N279*100</f>
        <v>5.3399786400854401</v>
      </c>
      <c r="P275" s="613">
        <v>458</v>
      </c>
      <c r="Q275" s="645">
        <f>P275/P279*100</f>
        <v>5.4252546789860201</v>
      </c>
      <c r="R275" s="613">
        <f t="shared" si="37"/>
        <v>2258</v>
      </c>
      <c r="S275" s="654">
        <f>R275/R279*100</f>
        <v>5.3570581257413998</v>
      </c>
    </row>
    <row r="276" spans="12:19" ht="16.5">
      <c r="L276" s="622">
        <v>8</v>
      </c>
      <c r="M276" s="609" t="s">
        <v>560</v>
      </c>
      <c r="N276" s="610">
        <v>5522</v>
      </c>
      <c r="O276" s="644">
        <f>N276/N279*100</f>
        <v>16.3818678058621</v>
      </c>
      <c r="P276" s="610">
        <v>1015</v>
      </c>
      <c r="Q276" s="644">
        <f>P276/P279*100</f>
        <v>12.023217247097801</v>
      </c>
      <c r="R276" s="610">
        <f t="shared" si="37"/>
        <v>6537</v>
      </c>
      <c r="S276" s="653">
        <f>R276/R279*100</f>
        <v>15.508896797153</v>
      </c>
    </row>
    <row r="277" spans="12:19" ht="16.5">
      <c r="L277" s="623">
        <v>9</v>
      </c>
      <c r="M277" s="612" t="s">
        <v>188</v>
      </c>
      <c r="N277" s="613">
        <v>678</v>
      </c>
      <c r="O277" s="645">
        <f>N277/N279*100</f>
        <v>2.0113919544321801</v>
      </c>
      <c r="P277" s="613">
        <v>100</v>
      </c>
      <c r="Q277" s="645">
        <f>P277/P279*100</f>
        <v>1.18455342335939</v>
      </c>
      <c r="R277" s="613">
        <f t="shared" si="37"/>
        <v>778</v>
      </c>
      <c r="S277" s="654">
        <f>R277/R279*100</f>
        <v>1.84578884934757</v>
      </c>
    </row>
    <row r="278" spans="12:19" ht="16.5">
      <c r="L278" s="650">
        <v>10</v>
      </c>
      <c r="M278" s="646" t="s">
        <v>189</v>
      </c>
      <c r="N278" s="647">
        <v>47</v>
      </c>
      <c r="O278" s="648">
        <f>N278/N279*100</f>
        <v>0.139432775602231</v>
      </c>
      <c r="P278" s="647">
        <v>5</v>
      </c>
      <c r="Q278" s="648">
        <f>P278/P279*100</f>
        <v>5.9227671167969703E-2</v>
      </c>
      <c r="R278" s="647">
        <f t="shared" si="37"/>
        <v>52</v>
      </c>
      <c r="S278" s="655">
        <f>R278/R279*100</f>
        <v>0.12336892052194499</v>
      </c>
    </row>
    <row r="279" spans="12:19">
      <c r="L279" s="651"/>
      <c r="M279" s="618" t="s">
        <v>40</v>
      </c>
      <c r="N279" s="619">
        <f t="shared" ref="N279:S279" si="38">SUM(N269:N278)</f>
        <v>33708</v>
      </c>
      <c r="O279" s="620">
        <f t="shared" si="38"/>
        <v>100</v>
      </c>
      <c r="P279" s="619">
        <f t="shared" si="38"/>
        <v>8442</v>
      </c>
      <c r="Q279" s="620">
        <f t="shared" si="38"/>
        <v>100</v>
      </c>
      <c r="R279" s="619">
        <f t="shared" si="38"/>
        <v>42150</v>
      </c>
      <c r="S279" s="631">
        <f t="shared" si="38"/>
        <v>100</v>
      </c>
    </row>
    <row r="282" spans="12:19">
      <c r="L282" t="s">
        <v>23</v>
      </c>
    </row>
    <row r="284" spans="12:19">
      <c r="L284" s="1389" t="s">
        <v>0</v>
      </c>
      <c r="M284" s="1412" t="s">
        <v>559</v>
      </c>
      <c r="N284" s="1312" t="s">
        <v>310</v>
      </c>
      <c r="O284" s="1312"/>
      <c r="P284" s="1312" t="s">
        <v>311</v>
      </c>
      <c r="Q284" s="1312"/>
      <c r="R284" s="1312" t="s">
        <v>40</v>
      </c>
      <c r="S284" s="1399"/>
    </row>
    <row r="285" spans="12:19">
      <c r="L285" s="1390"/>
      <c r="M285" s="1413"/>
      <c r="N285" s="603" t="s">
        <v>81</v>
      </c>
      <c r="O285" s="603" t="s">
        <v>39</v>
      </c>
      <c r="P285" s="603" t="s">
        <v>81</v>
      </c>
      <c r="Q285" s="603" t="s">
        <v>39</v>
      </c>
      <c r="R285" s="603" t="s">
        <v>81</v>
      </c>
      <c r="S285" s="626" t="s">
        <v>39</v>
      </c>
    </row>
    <row r="286" spans="12:19" ht="16.5">
      <c r="L286" s="649">
        <v>1</v>
      </c>
      <c r="M286" s="606" t="s">
        <v>180</v>
      </c>
      <c r="N286" s="607">
        <v>514</v>
      </c>
      <c r="O286" s="643">
        <f>N286/N296*100</f>
        <v>1.4073708997316701</v>
      </c>
      <c r="P286" s="607">
        <v>189</v>
      </c>
      <c r="Q286" s="643">
        <f>P286/P296*100</f>
        <v>2.0579268292682902</v>
      </c>
      <c r="R286" s="607">
        <f>N286+P286</f>
        <v>703</v>
      </c>
      <c r="S286" s="652">
        <f>R286/R296*100</f>
        <v>1.53809127904433</v>
      </c>
    </row>
    <row r="287" spans="12:19" ht="16.5">
      <c r="L287" s="622">
        <v>2</v>
      </c>
      <c r="M287" s="609" t="s">
        <v>181</v>
      </c>
      <c r="N287" s="610">
        <v>244</v>
      </c>
      <c r="O287" s="644">
        <f>N287/N296*100</f>
        <v>0.66809046602048106</v>
      </c>
      <c r="P287" s="610">
        <v>116</v>
      </c>
      <c r="Q287" s="644">
        <f>P287/P296*100</f>
        <v>1.2630662020905901</v>
      </c>
      <c r="R287" s="610">
        <f t="shared" ref="R287:R295" si="39">N287+P287</f>
        <v>360</v>
      </c>
      <c r="S287" s="653">
        <f>R287/R296*100</f>
        <v>0.787642760250295</v>
      </c>
    </row>
    <row r="288" spans="12:19" ht="16.5">
      <c r="L288" s="623">
        <v>3</v>
      </c>
      <c r="M288" s="612" t="s">
        <v>182</v>
      </c>
      <c r="N288" s="613">
        <v>7423</v>
      </c>
      <c r="O288" s="645">
        <f>N288/N296*100</f>
        <v>20.324735775696801</v>
      </c>
      <c r="P288" s="613">
        <v>2952</v>
      </c>
      <c r="Q288" s="645">
        <f>P288/P296*100</f>
        <v>32.142857142857103</v>
      </c>
      <c r="R288" s="613">
        <f t="shared" si="39"/>
        <v>10375</v>
      </c>
      <c r="S288" s="654">
        <f>R288/R296*100</f>
        <v>22.699426771102299</v>
      </c>
    </row>
    <row r="289" spans="12:19" ht="16.5">
      <c r="L289" s="622">
        <v>4</v>
      </c>
      <c r="M289" s="609" t="s">
        <v>183</v>
      </c>
      <c r="N289" s="610">
        <v>5657</v>
      </c>
      <c r="O289" s="644">
        <f>N289/N296*100</f>
        <v>15.4892941240896</v>
      </c>
      <c r="P289" s="610">
        <v>1603</v>
      </c>
      <c r="Q289" s="644">
        <f>P289/P296*100</f>
        <v>17.454268292682901</v>
      </c>
      <c r="R289" s="610">
        <f t="shared" si="39"/>
        <v>7260</v>
      </c>
      <c r="S289" s="653">
        <f>R289/R296*100</f>
        <v>15.884128998381</v>
      </c>
    </row>
    <row r="290" spans="12:19" ht="16.5">
      <c r="L290" s="623">
        <v>5</v>
      </c>
      <c r="M290" s="612" t="s">
        <v>184</v>
      </c>
      <c r="N290" s="613">
        <v>15999</v>
      </c>
      <c r="O290" s="645">
        <f>N290/N296*100</f>
        <v>43.806472810908502</v>
      </c>
      <c r="P290" s="613">
        <v>3061</v>
      </c>
      <c r="Q290" s="645">
        <f>P290/P296*100</f>
        <v>33.3297038327526</v>
      </c>
      <c r="R290" s="613">
        <f t="shared" si="39"/>
        <v>19060</v>
      </c>
      <c r="S290" s="654">
        <f>R290/R296*100</f>
        <v>41.701308362140601</v>
      </c>
    </row>
    <row r="291" spans="12:19" ht="16.5">
      <c r="L291" s="622">
        <v>6</v>
      </c>
      <c r="M291" s="609" t="s">
        <v>185</v>
      </c>
      <c r="N291" s="610">
        <v>142</v>
      </c>
      <c r="O291" s="644">
        <f>N291/N296*100</f>
        <v>0.38880674661847697</v>
      </c>
      <c r="P291" s="610">
        <v>128</v>
      </c>
      <c r="Q291" s="644">
        <f>P291/P296*100</f>
        <v>1.39372822299652</v>
      </c>
      <c r="R291" s="610">
        <f t="shared" si="39"/>
        <v>270</v>
      </c>
      <c r="S291" s="653">
        <f>R291/R296*100</f>
        <v>0.590732070187721</v>
      </c>
    </row>
    <row r="292" spans="12:19" ht="16.5">
      <c r="L292" s="623">
        <v>7</v>
      </c>
      <c r="M292" s="612" t="s">
        <v>186</v>
      </c>
      <c r="N292" s="613">
        <v>1325</v>
      </c>
      <c r="O292" s="645">
        <f>N292/N296*100</f>
        <v>3.62795027654564</v>
      </c>
      <c r="P292" s="613">
        <v>302</v>
      </c>
      <c r="Q292" s="645">
        <f>P292/P296*100</f>
        <v>3.2883275261324001</v>
      </c>
      <c r="R292" s="613">
        <f t="shared" si="39"/>
        <v>1627</v>
      </c>
      <c r="S292" s="654">
        <f>R292/R296*100</f>
        <v>3.5597076970200798</v>
      </c>
    </row>
    <row r="293" spans="12:19" ht="16.5">
      <c r="L293" s="622">
        <v>8</v>
      </c>
      <c r="M293" s="609" t="s">
        <v>560</v>
      </c>
      <c r="N293" s="610">
        <v>4762</v>
      </c>
      <c r="O293" s="644">
        <f>N293/N296*100</f>
        <v>13.038716390120999</v>
      </c>
      <c r="P293" s="610">
        <v>786</v>
      </c>
      <c r="Q293" s="644">
        <f>P293/P296*100</f>
        <v>8.5583623693379796</v>
      </c>
      <c r="R293" s="610">
        <f t="shared" si="39"/>
        <v>5548</v>
      </c>
      <c r="S293" s="653">
        <f>R293/R296*100</f>
        <v>12.1384500940796</v>
      </c>
    </row>
    <row r="294" spans="12:19" ht="16.5">
      <c r="L294" s="623">
        <v>9</v>
      </c>
      <c r="M294" s="612" t="s">
        <v>188</v>
      </c>
      <c r="N294" s="613">
        <v>443</v>
      </c>
      <c r="O294" s="645">
        <f>N294/N296*100</f>
        <v>1.21296752642243</v>
      </c>
      <c r="P294" s="613">
        <v>43</v>
      </c>
      <c r="Q294" s="645">
        <f>P294/P296*100</f>
        <v>0.468205574912892</v>
      </c>
      <c r="R294" s="613">
        <f t="shared" si="39"/>
        <v>486</v>
      </c>
      <c r="S294" s="654">
        <f>R294/R296*100</f>
        <v>1.0633177263378999</v>
      </c>
    </row>
    <row r="295" spans="12:19" ht="16.5">
      <c r="L295" s="650">
        <v>10</v>
      </c>
      <c r="M295" s="646" t="s">
        <v>189</v>
      </c>
      <c r="N295" s="647">
        <v>13</v>
      </c>
      <c r="O295" s="648">
        <f>N295/N296*100</f>
        <v>3.5594983845353499E-2</v>
      </c>
      <c r="P295" s="647">
        <v>4</v>
      </c>
      <c r="Q295" s="648">
        <f>P295/P296*100</f>
        <v>4.3554006968641097E-2</v>
      </c>
      <c r="R295" s="647">
        <f t="shared" si="39"/>
        <v>17</v>
      </c>
      <c r="S295" s="655">
        <f>R295/R296*100</f>
        <v>3.7194241456263898E-2</v>
      </c>
    </row>
    <row r="296" spans="12:19">
      <c r="L296" s="651"/>
      <c r="M296" s="618" t="s">
        <v>40</v>
      </c>
      <c r="N296" s="619">
        <f t="shared" ref="N296:S296" si="40">SUM(N286:N295)</f>
        <v>36522</v>
      </c>
      <c r="O296" s="620">
        <f t="shared" si="40"/>
        <v>100</v>
      </c>
      <c r="P296" s="619">
        <f t="shared" si="40"/>
        <v>9184</v>
      </c>
      <c r="Q296" s="620">
        <f t="shared" si="40"/>
        <v>100</v>
      </c>
      <c r="R296" s="619">
        <f t="shared" si="40"/>
        <v>45706</v>
      </c>
      <c r="S296" s="631">
        <f t="shared" si="40"/>
        <v>100</v>
      </c>
    </row>
    <row r="300" spans="12:19">
      <c r="L300" t="s">
        <v>24</v>
      </c>
    </row>
    <row r="301" spans="12:19">
      <c r="L301" s="1389" t="s">
        <v>0</v>
      </c>
      <c r="M301" s="1412" t="s">
        <v>559</v>
      </c>
      <c r="N301" s="1312" t="s">
        <v>310</v>
      </c>
      <c r="O301" s="1312"/>
      <c r="P301" s="1312" t="s">
        <v>311</v>
      </c>
      <c r="Q301" s="1312"/>
      <c r="R301" s="1312" t="s">
        <v>40</v>
      </c>
      <c r="S301" s="1399"/>
    </row>
    <row r="302" spans="12:19">
      <c r="L302" s="1390"/>
      <c r="M302" s="1413"/>
      <c r="N302" s="603" t="s">
        <v>81</v>
      </c>
      <c r="O302" s="603" t="s">
        <v>39</v>
      </c>
      <c r="P302" s="603" t="s">
        <v>81</v>
      </c>
      <c r="Q302" s="603" t="s">
        <v>39</v>
      </c>
      <c r="R302" s="603" t="s">
        <v>81</v>
      </c>
      <c r="S302" s="626" t="s">
        <v>39</v>
      </c>
    </row>
    <row r="303" spans="12:19" ht="16.5">
      <c r="L303" s="649">
        <v>1</v>
      </c>
      <c r="M303" s="606" t="s">
        <v>180</v>
      </c>
      <c r="N303" s="607">
        <v>204</v>
      </c>
      <c r="O303" s="643">
        <f>N303/N313*100</f>
        <v>0.85930918281381596</v>
      </c>
      <c r="P303" s="607">
        <v>170</v>
      </c>
      <c r="Q303" s="643">
        <f>P303/P313*100</f>
        <v>2.1794871794871802</v>
      </c>
      <c r="R303" s="607">
        <f>N303+P303</f>
        <v>374</v>
      </c>
      <c r="S303" s="652">
        <f>R303/R313*100</f>
        <v>1.1857958148383001</v>
      </c>
    </row>
    <row r="304" spans="12:19" ht="16.5">
      <c r="L304" s="622">
        <v>2</v>
      </c>
      <c r="M304" s="609" t="s">
        <v>181</v>
      </c>
      <c r="N304" s="610">
        <v>740</v>
      </c>
      <c r="O304" s="644">
        <f>N304/N313*100</f>
        <v>3.1171019376579601</v>
      </c>
      <c r="P304" s="610">
        <v>642</v>
      </c>
      <c r="Q304" s="644">
        <f>P304/P313*100</f>
        <v>8.2307692307692299</v>
      </c>
      <c r="R304" s="610">
        <f t="shared" ref="R304:R312" si="41">N304+P304</f>
        <v>1382</v>
      </c>
      <c r="S304" s="653">
        <f>R304/R313*100</f>
        <v>4.3817374762206702</v>
      </c>
    </row>
    <row r="305" spans="12:19" ht="16.5">
      <c r="L305" s="623">
        <v>3</v>
      </c>
      <c r="M305" s="612" t="s">
        <v>182</v>
      </c>
      <c r="N305" s="613">
        <v>3788</v>
      </c>
      <c r="O305" s="645">
        <f>N305/N313*100</f>
        <v>15.9561920808762</v>
      </c>
      <c r="P305" s="613">
        <v>2410</v>
      </c>
      <c r="Q305" s="645">
        <f>P305/P313*100</f>
        <v>30.897435897435901</v>
      </c>
      <c r="R305" s="613">
        <f t="shared" si="41"/>
        <v>6198</v>
      </c>
      <c r="S305" s="654">
        <f>R305/R313*100</f>
        <v>19.651236525047601</v>
      </c>
    </row>
    <row r="306" spans="12:19" ht="16.5">
      <c r="L306" s="622">
        <v>4</v>
      </c>
      <c r="M306" s="609" t="s">
        <v>183</v>
      </c>
      <c r="N306" s="610">
        <v>4329</v>
      </c>
      <c r="O306" s="644">
        <f>N306/N313*100</f>
        <v>18.235046335299099</v>
      </c>
      <c r="P306" s="610">
        <v>1341</v>
      </c>
      <c r="Q306" s="644">
        <f>P306/P313*100</f>
        <v>17.192307692307701</v>
      </c>
      <c r="R306" s="610">
        <f t="shared" si="41"/>
        <v>5670</v>
      </c>
      <c r="S306" s="653">
        <f>R306/R313*100</f>
        <v>17.977171845275802</v>
      </c>
    </row>
    <row r="307" spans="12:19" ht="16.5">
      <c r="L307" s="623">
        <v>5</v>
      </c>
      <c r="M307" s="612" t="s">
        <v>184</v>
      </c>
      <c r="N307" s="613">
        <v>10115</v>
      </c>
      <c r="O307" s="645">
        <f>N307/N313*100</f>
        <v>42.6074136478517</v>
      </c>
      <c r="P307" s="613">
        <v>2207</v>
      </c>
      <c r="Q307" s="645">
        <f>P307/P313*100</f>
        <v>28.294871794871799</v>
      </c>
      <c r="R307" s="613">
        <f t="shared" si="41"/>
        <v>12322</v>
      </c>
      <c r="S307" s="654">
        <f>R307/R313*100</f>
        <v>39.0678503487635</v>
      </c>
    </row>
    <row r="308" spans="12:19" ht="16.5">
      <c r="L308" s="622">
        <v>6</v>
      </c>
      <c r="M308" s="609" t="s">
        <v>185</v>
      </c>
      <c r="N308" s="610">
        <v>155</v>
      </c>
      <c r="O308" s="644">
        <f>N308/N313*100</f>
        <v>0.65290648694187003</v>
      </c>
      <c r="P308" s="610">
        <v>129</v>
      </c>
      <c r="Q308" s="644">
        <f>P308/P313*100</f>
        <v>1.65384615384615</v>
      </c>
      <c r="R308" s="610">
        <f t="shared" si="41"/>
        <v>284</v>
      </c>
      <c r="S308" s="653">
        <f>R308/R313*100</f>
        <v>0.900443880786303</v>
      </c>
    </row>
    <row r="309" spans="12:19" ht="16.5">
      <c r="L309" s="623">
        <v>7</v>
      </c>
      <c r="M309" s="612" t="s">
        <v>186</v>
      </c>
      <c r="N309" s="613">
        <v>725</v>
      </c>
      <c r="O309" s="645">
        <f>N309/N313*100</f>
        <v>3.0539174389216499</v>
      </c>
      <c r="P309" s="613">
        <v>229</v>
      </c>
      <c r="Q309" s="645">
        <f>P309/P313*100</f>
        <v>2.9358974358974401</v>
      </c>
      <c r="R309" s="613">
        <f t="shared" si="41"/>
        <v>954</v>
      </c>
      <c r="S309" s="654">
        <f>R309/R313*100</f>
        <v>3.0247305009511698</v>
      </c>
    </row>
    <row r="310" spans="12:19" ht="16.5">
      <c r="L310" s="622">
        <v>8</v>
      </c>
      <c r="M310" s="609" t="s">
        <v>560</v>
      </c>
      <c r="N310" s="610">
        <v>3338</v>
      </c>
      <c r="O310" s="644">
        <f>N310/N313*100</f>
        <v>14.060657118786899</v>
      </c>
      <c r="P310" s="610">
        <v>640</v>
      </c>
      <c r="Q310" s="644">
        <f>P310/P313*100</f>
        <v>8.2051282051282008</v>
      </c>
      <c r="R310" s="610">
        <f t="shared" si="41"/>
        <v>3978</v>
      </c>
      <c r="S310" s="653">
        <f>R310/R313*100</f>
        <v>12.6125554850983</v>
      </c>
    </row>
    <row r="311" spans="12:19" ht="16.5">
      <c r="L311" s="623">
        <v>9</v>
      </c>
      <c r="M311" s="612" t="s">
        <v>188</v>
      </c>
      <c r="N311" s="613">
        <v>328</v>
      </c>
      <c r="O311" s="645">
        <f>N311/N313*100</f>
        <v>1.3816343723673099</v>
      </c>
      <c r="P311" s="613">
        <v>32</v>
      </c>
      <c r="Q311" s="645">
        <f>P311/P313*100</f>
        <v>0.41025641025641002</v>
      </c>
      <c r="R311" s="613">
        <f t="shared" si="41"/>
        <v>360</v>
      </c>
      <c r="S311" s="654">
        <f>R311/R313*100</f>
        <v>1.14140773620799</v>
      </c>
    </row>
    <row r="312" spans="12:19" ht="16.5">
      <c r="L312" s="650">
        <v>10</v>
      </c>
      <c r="M312" s="646" t="s">
        <v>189</v>
      </c>
      <c r="N312" s="647">
        <v>18</v>
      </c>
      <c r="O312" s="648">
        <f>N312/N313*100</f>
        <v>7.5821398483572E-2</v>
      </c>
      <c r="P312" s="647">
        <v>0</v>
      </c>
      <c r="Q312" s="648">
        <f>P312/P313*100</f>
        <v>0</v>
      </c>
      <c r="R312" s="647">
        <f t="shared" si="41"/>
        <v>18</v>
      </c>
      <c r="S312" s="655">
        <f>R312/R313*100</f>
        <v>5.7070386810399498E-2</v>
      </c>
    </row>
    <row r="313" spans="12:19">
      <c r="L313" s="651"/>
      <c r="M313" s="618" t="s">
        <v>40</v>
      </c>
      <c r="N313" s="619">
        <f t="shared" ref="N313:S313" si="42">SUM(N303:N312)</f>
        <v>23740</v>
      </c>
      <c r="O313" s="620">
        <f t="shared" si="42"/>
        <v>100</v>
      </c>
      <c r="P313" s="619">
        <f t="shared" si="42"/>
        <v>7800</v>
      </c>
      <c r="Q313" s="620">
        <f t="shared" si="42"/>
        <v>100</v>
      </c>
      <c r="R313" s="619">
        <f t="shared" si="42"/>
        <v>31540</v>
      </c>
      <c r="S313" s="631">
        <f t="shared" si="42"/>
        <v>100</v>
      </c>
    </row>
  </sheetData>
  <mergeCells count="104">
    <mergeCell ref="M173:M174"/>
    <mergeCell ref="M188:M189"/>
    <mergeCell ref="M204:M205"/>
    <mergeCell ref="M220:M221"/>
    <mergeCell ref="M237:M238"/>
    <mergeCell ref="M252:M253"/>
    <mergeCell ref="M267:M268"/>
    <mergeCell ref="M284:M285"/>
    <mergeCell ref="M301:M302"/>
    <mergeCell ref="M35:M36"/>
    <mergeCell ref="M50:M51"/>
    <mergeCell ref="M66:M67"/>
    <mergeCell ref="M81:M82"/>
    <mergeCell ref="M96:M97"/>
    <mergeCell ref="M112:M113"/>
    <mergeCell ref="M127:M128"/>
    <mergeCell ref="M142:M143"/>
    <mergeCell ref="M157:M158"/>
    <mergeCell ref="L173:L174"/>
    <mergeCell ref="L188:L189"/>
    <mergeCell ref="L204:L205"/>
    <mergeCell ref="L220:L221"/>
    <mergeCell ref="L237:L238"/>
    <mergeCell ref="L252:L253"/>
    <mergeCell ref="L267:L268"/>
    <mergeCell ref="L284:L285"/>
    <mergeCell ref="L301:L302"/>
    <mergeCell ref="L35:L36"/>
    <mergeCell ref="L50:L51"/>
    <mergeCell ref="L66:L67"/>
    <mergeCell ref="L81:L82"/>
    <mergeCell ref="L96:L97"/>
    <mergeCell ref="L112:L113"/>
    <mergeCell ref="L127:L128"/>
    <mergeCell ref="L142:L143"/>
    <mergeCell ref="L157:L158"/>
    <mergeCell ref="N267:O267"/>
    <mergeCell ref="P267:Q267"/>
    <mergeCell ref="R267:S267"/>
    <mergeCell ref="N284:O284"/>
    <mergeCell ref="P284:Q284"/>
    <mergeCell ref="R284:S284"/>
    <mergeCell ref="N301:O301"/>
    <mergeCell ref="P301:Q301"/>
    <mergeCell ref="R301:S301"/>
    <mergeCell ref="N220:O220"/>
    <mergeCell ref="P220:Q220"/>
    <mergeCell ref="R220:S220"/>
    <mergeCell ref="N237:O237"/>
    <mergeCell ref="P237:Q237"/>
    <mergeCell ref="R237:S237"/>
    <mergeCell ref="N252:O252"/>
    <mergeCell ref="P252:Q252"/>
    <mergeCell ref="R252:S252"/>
    <mergeCell ref="N173:O173"/>
    <mergeCell ref="P173:Q173"/>
    <mergeCell ref="R173:S173"/>
    <mergeCell ref="N188:O188"/>
    <mergeCell ref="P188:Q188"/>
    <mergeCell ref="R188:S188"/>
    <mergeCell ref="N204:O204"/>
    <mergeCell ref="P204:Q204"/>
    <mergeCell ref="R204:S204"/>
    <mergeCell ref="N127:O127"/>
    <mergeCell ref="P127:Q127"/>
    <mergeCell ref="R127:S127"/>
    <mergeCell ref="N142:O142"/>
    <mergeCell ref="P142:Q142"/>
    <mergeCell ref="R142:S142"/>
    <mergeCell ref="N157:O157"/>
    <mergeCell ref="P157:Q157"/>
    <mergeCell ref="R157:S157"/>
    <mergeCell ref="N81:O81"/>
    <mergeCell ref="P81:Q81"/>
    <mergeCell ref="R81:S81"/>
    <mergeCell ref="N96:O96"/>
    <mergeCell ref="P96:Q96"/>
    <mergeCell ref="R96:S96"/>
    <mergeCell ref="N112:O112"/>
    <mergeCell ref="P112:Q112"/>
    <mergeCell ref="R112:S112"/>
    <mergeCell ref="N35:O35"/>
    <mergeCell ref="P35:Q35"/>
    <mergeCell ref="R35:S35"/>
    <mergeCell ref="N50:O50"/>
    <mergeCell ref="P50:Q50"/>
    <mergeCell ref="R50:S50"/>
    <mergeCell ref="N66:O66"/>
    <mergeCell ref="P66:Q66"/>
    <mergeCell ref="R66:S66"/>
    <mergeCell ref="C2:D2"/>
    <mergeCell ref="E2:F2"/>
    <mergeCell ref="G2:H2"/>
    <mergeCell ref="N2:O2"/>
    <mergeCell ref="P2:Q2"/>
    <mergeCell ref="A16:D16"/>
    <mergeCell ref="N19:O19"/>
    <mergeCell ref="P19:Q19"/>
    <mergeCell ref="R19:S19"/>
    <mergeCell ref="A2:A3"/>
    <mergeCell ref="B2:B3"/>
    <mergeCell ref="L19:L20"/>
    <mergeCell ref="M2:M3"/>
    <mergeCell ref="M19:M20"/>
  </mergeCells>
  <pageMargins left="0.69930555555555596" right="0.69930555555555596" top="0.75" bottom="0.75" header="0.3" footer="0.3"/>
  <pageSetup paperSize="9" orientation="portrait"/>
  <ignoredErrors>
    <ignoredError sqref="G4:G14" formula="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70C0"/>
  </sheetPr>
  <dimension ref="A2:R212"/>
  <sheetViews>
    <sheetView zoomScale="110" zoomScaleNormal="110" workbookViewId="0">
      <selection activeCell="U20" sqref="U20"/>
    </sheetView>
  </sheetViews>
  <sheetFormatPr defaultColWidth="9" defaultRowHeight="15"/>
  <cols>
    <col min="1" max="1" width="3.85546875" customWidth="1"/>
    <col min="2" max="2" width="16.42578125" customWidth="1"/>
    <col min="3" max="3" width="7" customWidth="1"/>
    <col min="4" max="4" width="4.28515625" customWidth="1"/>
    <col min="5" max="5" width="6.7109375" customWidth="1"/>
    <col min="6" max="6" width="4.28515625" customWidth="1"/>
    <col min="7" max="7" width="6.85546875" customWidth="1"/>
    <col min="8" max="8" width="4" customWidth="1"/>
    <col min="9" max="9" width="5.7109375" customWidth="1"/>
    <col min="10" max="10" width="7.7109375" customWidth="1"/>
    <col min="11" max="11" width="5.7109375" customWidth="1"/>
    <col min="12" max="12" width="21.42578125" customWidth="1"/>
    <col min="13" max="13" width="10" customWidth="1"/>
    <col min="14" max="14" width="6.5703125" customWidth="1"/>
    <col min="15" max="15" width="10.7109375" customWidth="1"/>
    <col min="16" max="16" width="6.5703125" customWidth="1"/>
  </cols>
  <sheetData>
    <row r="2" spans="1:18">
      <c r="A2" s="1377" t="s">
        <v>0</v>
      </c>
      <c r="B2" s="1417" t="s">
        <v>561</v>
      </c>
      <c r="C2" s="1414" t="s">
        <v>310</v>
      </c>
      <c r="D2" s="1414"/>
      <c r="E2" s="1414" t="s">
        <v>311</v>
      </c>
      <c r="F2" s="1414"/>
      <c r="G2" s="1414" t="s">
        <v>40</v>
      </c>
      <c r="H2" s="1415"/>
      <c r="L2" s="1412" t="s">
        <v>561</v>
      </c>
      <c r="M2" s="1312" t="s">
        <v>310</v>
      </c>
      <c r="N2" s="1312"/>
      <c r="O2" s="1312" t="s">
        <v>311</v>
      </c>
      <c r="P2" s="1312"/>
      <c r="Q2" s="1312" t="s">
        <v>40</v>
      </c>
      <c r="R2" s="1399"/>
    </row>
    <row r="3" spans="1:18">
      <c r="A3" s="1378"/>
      <c r="B3" s="1418"/>
      <c r="C3" s="574" t="s">
        <v>81</v>
      </c>
      <c r="D3" s="574" t="s">
        <v>39</v>
      </c>
      <c r="E3" s="574" t="s">
        <v>81</v>
      </c>
      <c r="F3" s="574" t="s">
        <v>39</v>
      </c>
      <c r="G3" s="574" t="s">
        <v>81</v>
      </c>
      <c r="H3" s="575" t="s">
        <v>39</v>
      </c>
      <c r="L3" s="1413"/>
      <c r="M3" s="603" t="s">
        <v>81</v>
      </c>
      <c r="N3" s="603" t="s">
        <v>39</v>
      </c>
      <c r="O3" s="603" t="s">
        <v>81</v>
      </c>
      <c r="P3" s="603" t="s">
        <v>39</v>
      </c>
      <c r="Q3" s="603" t="s">
        <v>81</v>
      </c>
      <c r="R3" s="626" t="s">
        <v>39</v>
      </c>
    </row>
    <row r="4" spans="1:18" ht="16.5">
      <c r="A4" s="576">
        <v>1</v>
      </c>
      <c r="B4" s="577" t="s">
        <v>562</v>
      </c>
      <c r="C4" s="578">
        <v>1348519</v>
      </c>
      <c r="D4" s="579">
        <f>C4/C9*100</f>
        <v>95.915078121499207</v>
      </c>
      <c r="E4" s="578">
        <v>89969</v>
      </c>
      <c r="F4" s="579">
        <f>E4/E9*100</f>
        <v>22.5556878721404</v>
      </c>
      <c r="G4" s="578">
        <f>E4+C4</f>
        <v>1438488</v>
      </c>
      <c r="H4" s="580">
        <f>G4/G9*100</f>
        <v>79.702309253080301</v>
      </c>
      <c r="I4" s="604"/>
      <c r="J4" s="605"/>
      <c r="K4" s="605"/>
      <c r="L4" s="606" t="s">
        <v>562</v>
      </c>
      <c r="M4" s="607">
        <f>SUM(M16+M26+M36+M47+M58+M69+M79+M90+M100+M110+M120+M131+M142+M152+M163+M174+M185+M196+M207)</f>
        <v>1348519</v>
      </c>
      <c r="N4" s="608">
        <f>M4/M9*100</f>
        <v>95.915078121499207</v>
      </c>
      <c r="O4" s="607">
        <f>SUM(O16+O26+O36+O47+O58+O69+O79+O90+O100+O110+O120+O131+O142+O152+O163+O174+O185+O196+O207)</f>
        <v>89969</v>
      </c>
      <c r="P4" s="608">
        <f>O4/O9*100</f>
        <v>22.5556878721404</v>
      </c>
      <c r="Q4" s="607">
        <f>O4+M4</f>
        <v>1438488</v>
      </c>
      <c r="R4" s="627">
        <f>Q4/Q9*100</f>
        <v>79.702309253080301</v>
      </c>
    </row>
    <row r="5" spans="1:18" ht="16.5">
      <c r="A5" s="581">
        <v>2</v>
      </c>
      <c r="B5" s="582" t="s">
        <v>563</v>
      </c>
      <c r="C5" s="583">
        <v>18357</v>
      </c>
      <c r="D5" s="584">
        <f>C5/C9*100</f>
        <v>1.3056642799073399</v>
      </c>
      <c r="E5" s="583">
        <v>14346</v>
      </c>
      <c r="F5" s="584">
        <f>E5/E9*100</f>
        <v>3.5966154810404301</v>
      </c>
      <c r="G5" s="583">
        <f>E5+C5</f>
        <v>32703</v>
      </c>
      <c r="H5" s="585">
        <f>G5/G9*100</f>
        <v>1.8119752264207201</v>
      </c>
      <c r="L5" s="609" t="s">
        <v>563</v>
      </c>
      <c r="M5" s="610">
        <f t="shared" ref="M5:M8" si="0">SUM(M17+M27+M37+M48+M59+M70+M80+M91+M101+M111+M121+M132+M143+M153+M164+M175+M186+M197+M208)</f>
        <v>18357</v>
      </c>
      <c r="N5" s="611">
        <f>M5/M9*100</f>
        <v>1.3056642799073399</v>
      </c>
      <c r="O5" s="610">
        <f t="shared" ref="O5:O8" si="1">SUM(O17+O27+O37+O48+O59+O70+O80+O91+O101+O111+O121+O132+O143+O153+O164+O175+O186+O197+O208)</f>
        <v>14346</v>
      </c>
      <c r="P5" s="611">
        <f>O5/O9*100</f>
        <v>3.5966154810404301</v>
      </c>
      <c r="Q5" s="610">
        <f>O5+M5</f>
        <v>32703</v>
      </c>
      <c r="R5" s="628">
        <f>Q5/Q9*100</f>
        <v>1.8119752264207201</v>
      </c>
    </row>
    <row r="6" spans="1:18" ht="16.5">
      <c r="A6" s="586">
        <v>3</v>
      </c>
      <c r="B6" s="587" t="s">
        <v>564</v>
      </c>
      <c r="C6" s="588">
        <v>12217</v>
      </c>
      <c r="D6" s="589">
        <f>C6/C9*100</f>
        <v>0.86894920235484696</v>
      </c>
      <c r="E6" s="588">
        <v>7356</v>
      </c>
      <c r="F6" s="589">
        <f>E6/E9*100</f>
        <v>1.8441867753055501</v>
      </c>
      <c r="G6" s="588">
        <f>E6+C6</f>
        <v>19573</v>
      </c>
      <c r="H6" s="590">
        <f>G6/G9*100</f>
        <v>1.08448127409512</v>
      </c>
      <c r="L6" s="612" t="s">
        <v>564</v>
      </c>
      <c r="M6" s="613">
        <f t="shared" si="0"/>
        <v>12217</v>
      </c>
      <c r="N6" s="614">
        <f>M6/M9*100</f>
        <v>0.86894920235484696</v>
      </c>
      <c r="O6" s="613">
        <f t="shared" si="1"/>
        <v>7356</v>
      </c>
      <c r="P6" s="614">
        <f>O6/O9*100</f>
        <v>1.8441867753055501</v>
      </c>
      <c r="Q6" s="613">
        <f>O6+M6</f>
        <v>19573</v>
      </c>
      <c r="R6" s="629">
        <f>Q6/Q9*100</f>
        <v>1.08448127409512</v>
      </c>
    </row>
    <row r="7" spans="1:18" ht="16.5">
      <c r="A7" s="581">
        <v>4</v>
      </c>
      <c r="B7" s="582" t="s">
        <v>565</v>
      </c>
      <c r="C7" s="583">
        <v>26729</v>
      </c>
      <c r="D7" s="584">
        <f>C7/C9*100</f>
        <v>1.9011331120359101</v>
      </c>
      <c r="E7" s="583">
        <v>10574</v>
      </c>
      <c r="F7" s="584">
        <f>E7/E9*100</f>
        <v>2.65095581322469</v>
      </c>
      <c r="G7" s="583">
        <f>E7+C7</f>
        <v>37303</v>
      </c>
      <c r="H7" s="585">
        <f>G7/G9*100</f>
        <v>2.06684744124918</v>
      </c>
      <c r="L7" s="609" t="s">
        <v>565</v>
      </c>
      <c r="M7" s="610">
        <f t="shared" si="0"/>
        <v>26729</v>
      </c>
      <c r="N7" s="611">
        <f>M7/M9*100</f>
        <v>1.9011331120359101</v>
      </c>
      <c r="O7" s="610">
        <f t="shared" si="1"/>
        <v>10574</v>
      </c>
      <c r="P7" s="611">
        <f>O7/O9*100</f>
        <v>2.65095581322469</v>
      </c>
      <c r="Q7" s="610">
        <f>O7+M7</f>
        <v>37303</v>
      </c>
      <c r="R7" s="628">
        <f>Q7/Q9*100</f>
        <v>2.06684744124918</v>
      </c>
    </row>
    <row r="8" spans="1:18" ht="16.5">
      <c r="A8" s="591">
        <v>5</v>
      </c>
      <c r="B8" s="592" t="s">
        <v>566</v>
      </c>
      <c r="C8" s="593">
        <v>129</v>
      </c>
      <c r="D8" s="594">
        <f>C8/C9*100</f>
        <v>9.1752842026500206E-3</v>
      </c>
      <c r="E8" s="593">
        <v>276630</v>
      </c>
      <c r="F8" s="594">
        <f>E8/E9*100</f>
        <v>69.352554058288902</v>
      </c>
      <c r="G8" s="593">
        <f>E8+C8</f>
        <v>276759</v>
      </c>
      <c r="H8" s="595">
        <f>G8/G9*100</f>
        <v>15.334386805154599</v>
      </c>
      <c r="L8" s="615" t="s">
        <v>566</v>
      </c>
      <c r="M8" s="616">
        <f t="shared" si="0"/>
        <v>129</v>
      </c>
      <c r="N8" s="617">
        <f>M8/M9*100</f>
        <v>9.1752842026500206E-3</v>
      </c>
      <c r="O8" s="616">
        <f t="shared" si="1"/>
        <v>276630</v>
      </c>
      <c r="P8" s="617">
        <f>O8/O9*100</f>
        <v>69.352554058288902</v>
      </c>
      <c r="Q8" s="616">
        <f>O8+M8</f>
        <v>276759</v>
      </c>
      <c r="R8" s="630">
        <f>Q8/Q9*100</f>
        <v>15.334386805154599</v>
      </c>
    </row>
    <row r="9" spans="1:18">
      <c r="A9" s="596"/>
      <c r="B9" s="597" t="s">
        <v>40</v>
      </c>
      <c r="C9" s="598">
        <f t="shared" ref="C9:H9" si="2">SUM(C4:C8)</f>
        <v>1405951</v>
      </c>
      <c r="D9" s="598">
        <f t="shared" si="2"/>
        <v>100</v>
      </c>
      <c r="E9" s="598">
        <f t="shared" si="2"/>
        <v>398875</v>
      </c>
      <c r="F9" s="598">
        <f t="shared" si="2"/>
        <v>100</v>
      </c>
      <c r="G9" s="598">
        <f t="shared" si="2"/>
        <v>1804826</v>
      </c>
      <c r="H9" s="599">
        <f t="shared" si="2"/>
        <v>100</v>
      </c>
      <c r="L9" s="618" t="s">
        <v>40</v>
      </c>
      <c r="M9" s="619">
        <f t="shared" ref="M9:R9" si="3">SUM(M4:M8)</f>
        <v>1405951</v>
      </c>
      <c r="N9" s="620">
        <f t="shared" si="3"/>
        <v>100</v>
      </c>
      <c r="O9" s="619">
        <f t="shared" si="3"/>
        <v>398875</v>
      </c>
      <c r="P9" s="620">
        <f t="shared" si="3"/>
        <v>100</v>
      </c>
      <c r="Q9" s="619">
        <f t="shared" si="3"/>
        <v>1804826</v>
      </c>
      <c r="R9" s="631">
        <f t="shared" si="3"/>
        <v>100</v>
      </c>
    </row>
    <row r="10" spans="1:18" ht="6" customHeight="1">
      <c r="A10" s="600"/>
      <c r="B10" s="600"/>
      <c r="C10" s="600"/>
      <c r="D10" s="600"/>
      <c r="E10" s="600"/>
      <c r="F10" s="600"/>
      <c r="G10" s="600"/>
      <c r="H10" s="600"/>
    </row>
    <row r="11" spans="1:18" ht="9" customHeight="1">
      <c r="A11" s="336" t="s">
        <v>308</v>
      </c>
      <c r="B11" s="601"/>
      <c r="C11" s="601"/>
      <c r="D11" s="601"/>
      <c r="E11" s="601"/>
      <c r="F11" s="600"/>
      <c r="G11" s="600"/>
      <c r="H11" s="600"/>
    </row>
    <row r="12" spans="1:18">
      <c r="K12" t="s">
        <v>208</v>
      </c>
    </row>
    <row r="13" spans="1:18">
      <c r="C13" s="602"/>
      <c r="D13" s="602"/>
      <c r="E13" s="602"/>
      <c r="F13" s="602"/>
      <c r="G13" s="602"/>
      <c r="H13" s="602"/>
      <c r="I13" s="602"/>
      <c r="J13" s="602"/>
    </row>
    <row r="14" spans="1:18">
      <c r="K14" s="1389" t="s">
        <v>0</v>
      </c>
      <c r="L14" s="1412" t="s">
        <v>561</v>
      </c>
      <c r="M14" s="1312" t="s">
        <v>310</v>
      </c>
      <c r="N14" s="1312"/>
      <c r="O14" s="1312" t="s">
        <v>311</v>
      </c>
      <c r="P14" s="1312"/>
      <c r="Q14" s="1312" t="s">
        <v>40</v>
      </c>
      <c r="R14" s="1399"/>
    </row>
    <row r="15" spans="1:18">
      <c r="K15" s="1390"/>
      <c r="L15" s="1413"/>
      <c r="M15" s="603" t="s">
        <v>81</v>
      </c>
      <c r="N15" s="603" t="s">
        <v>39</v>
      </c>
      <c r="O15" s="603" t="s">
        <v>81</v>
      </c>
      <c r="P15" s="603" t="s">
        <v>39</v>
      </c>
      <c r="Q15" s="603" t="s">
        <v>81</v>
      </c>
      <c r="R15" s="626" t="s">
        <v>39</v>
      </c>
    </row>
    <row r="16" spans="1:18" ht="16.5">
      <c r="K16" s="621">
        <v>1</v>
      </c>
      <c r="L16" s="606" t="s">
        <v>562</v>
      </c>
      <c r="M16" s="607">
        <v>127779</v>
      </c>
      <c r="N16" s="608">
        <f>M16/M21*100</f>
        <v>97.213219518875206</v>
      </c>
      <c r="O16" s="607">
        <v>4590</v>
      </c>
      <c r="P16" s="608">
        <f>O16/O21*100</f>
        <v>13.001727898478901</v>
      </c>
      <c r="Q16" s="607">
        <f>O16+M16</f>
        <v>132369</v>
      </c>
      <c r="R16" s="627">
        <f>Q16/Q21*100</f>
        <v>79.384089477945395</v>
      </c>
    </row>
    <row r="17" spans="11:18" ht="16.5">
      <c r="K17" s="622">
        <v>2</v>
      </c>
      <c r="L17" s="609" t="s">
        <v>563</v>
      </c>
      <c r="M17" s="610">
        <v>1281</v>
      </c>
      <c r="N17" s="611">
        <f>M17/M21*100</f>
        <v>0.97457433696991802</v>
      </c>
      <c r="O17" s="610">
        <v>1541</v>
      </c>
      <c r="P17" s="611">
        <f>O17/O21*100</f>
        <v>4.3650681245219998</v>
      </c>
      <c r="Q17" s="610">
        <f>O17+M17</f>
        <v>2822</v>
      </c>
      <c r="R17" s="628">
        <f>Q17/Q21*100</f>
        <v>1.6924045698521699</v>
      </c>
    </row>
    <row r="18" spans="11:18" ht="16.5">
      <c r="K18" s="623">
        <v>3</v>
      </c>
      <c r="L18" s="612" t="s">
        <v>564</v>
      </c>
      <c r="M18" s="613">
        <v>713</v>
      </c>
      <c r="N18" s="614">
        <f>M18/M21*100</f>
        <v>0.54244457631502896</v>
      </c>
      <c r="O18" s="613">
        <v>458</v>
      </c>
      <c r="P18" s="614">
        <f>O18/O21*100</f>
        <v>1.2973401693907001</v>
      </c>
      <c r="Q18" s="613">
        <f>O18+M18</f>
        <v>1171</v>
      </c>
      <c r="R18" s="629">
        <f>Q18/Q21*100</f>
        <v>0.70226993313142805</v>
      </c>
    </row>
    <row r="19" spans="11:18" ht="16.5">
      <c r="K19" s="622">
        <v>4</v>
      </c>
      <c r="L19" s="609" t="s">
        <v>565</v>
      </c>
      <c r="M19" s="610">
        <v>1660</v>
      </c>
      <c r="N19" s="611">
        <f>M19/M21*100</f>
        <v>1.26291444135056</v>
      </c>
      <c r="O19" s="610">
        <v>779</v>
      </c>
      <c r="P19" s="611">
        <f>O19/O21*100</f>
        <v>2.2066113361470698</v>
      </c>
      <c r="Q19" s="610">
        <f>O19+M19</f>
        <v>2439</v>
      </c>
      <c r="R19" s="628">
        <f>Q19/Q21*100</f>
        <v>1.4627125251132</v>
      </c>
    </row>
    <row r="20" spans="11:18" ht="16.5">
      <c r="K20" s="624">
        <v>5</v>
      </c>
      <c r="L20" s="615" t="s">
        <v>566</v>
      </c>
      <c r="M20" s="616">
        <v>9</v>
      </c>
      <c r="N20" s="617">
        <f>M20/M21*100</f>
        <v>6.8471264892500097E-3</v>
      </c>
      <c r="O20" s="616">
        <v>27935</v>
      </c>
      <c r="P20" s="617">
        <f>O20/O21*100</f>
        <v>79.129252471461399</v>
      </c>
      <c r="Q20" s="616">
        <f>O20+M20</f>
        <v>27944</v>
      </c>
      <c r="R20" s="630">
        <f>Q20/Q21*100</f>
        <v>16.758523493957799</v>
      </c>
    </row>
    <row r="21" spans="11:18">
      <c r="K21" s="625"/>
      <c r="L21" s="618" t="s">
        <v>40</v>
      </c>
      <c r="M21" s="619">
        <f t="shared" ref="M21:R21" si="4">SUM(M16:M20)</f>
        <v>131442</v>
      </c>
      <c r="N21" s="620">
        <f t="shared" si="4"/>
        <v>100</v>
      </c>
      <c r="O21" s="619">
        <f t="shared" si="4"/>
        <v>35303</v>
      </c>
      <c r="P21" s="620">
        <f t="shared" si="4"/>
        <v>100</v>
      </c>
      <c r="Q21" s="619">
        <f t="shared" si="4"/>
        <v>166745</v>
      </c>
      <c r="R21" s="631">
        <f t="shared" si="4"/>
        <v>100</v>
      </c>
    </row>
    <row r="23" spans="11:18">
      <c r="K23" t="s">
        <v>210</v>
      </c>
    </row>
    <row r="24" spans="11:18">
      <c r="K24" s="1389" t="s">
        <v>0</v>
      </c>
      <c r="L24" s="1412" t="s">
        <v>561</v>
      </c>
      <c r="M24" s="1312" t="s">
        <v>310</v>
      </c>
      <c r="N24" s="1312"/>
      <c r="O24" s="1312" t="s">
        <v>311</v>
      </c>
      <c r="P24" s="1312"/>
      <c r="Q24" s="1312" t="s">
        <v>40</v>
      </c>
      <c r="R24" s="1399"/>
    </row>
    <row r="25" spans="11:18">
      <c r="K25" s="1390"/>
      <c r="L25" s="1413"/>
      <c r="M25" s="603" t="s">
        <v>81</v>
      </c>
      <c r="N25" s="603" t="s">
        <v>39</v>
      </c>
      <c r="O25" s="603" t="s">
        <v>81</v>
      </c>
      <c r="P25" s="603" t="s">
        <v>39</v>
      </c>
      <c r="Q25" s="603" t="s">
        <v>81</v>
      </c>
      <c r="R25" s="626" t="s">
        <v>39</v>
      </c>
    </row>
    <row r="26" spans="11:18" ht="16.5">
      <c r="K26" s="621">
        <v>1</v>
      </c>
      <c r="L26" s="606" t="s">
        <v>562</v>
      </c>
      <c r="M26" s="607">
        <v>95518</v>
      </c>
      <c r="N26" s="608">
        <f>M26/M31*100</f>
        <v>95.627014796868394</v>
      </c>
      <c r="O26" s="607">
        <v>7637</v>
      </c>
      <c r="P26" s="608">
        <f>O26/O31*100</f>
        <v>27.0030408033378</v>
      </c>
      <c r="Q26" s="607">
        <f>O26+M26</f>
        <v>103155</v>
      </c>
      <c r="R26" s="627">
        <f>Q26/Q31*100</f>
        <v>80.484208226702506</v>
      </c>
    </row>
    <row r="27" spans="11:18" ht="16.5">
      <c r="K27" s="622">
        <v>2</v>
      </c>
      <c r="L27" s="609" t="s">
        <v>563</v>
      </c>
      <c r="M27" s="610">
        <v>2402</v>
      </c>
      <c r="N27" s="611">
        <f>M27/M31*100</f>
        <v>2.4047414052019298</v>
      </c>
      <c r="O27" s="610">
        <v>654</v>
      </c>
      <c r="P27" s="611">
        <f>O27/O31*100</f>
        <v>2.3124248638710099</v>
      </c>
      <c r="Q27" s="610">
        <f>O27+M27</f>
        <v>3056</v>
      </c>
      <c r="R27" s="628">
        <f>Q27/Q31*100</f>
        <v>2.38437051370077</v>
      </c>
    </row>
    <row r="28" spans="11:18" ht="16.5">
      <c r="K28" s="623">
        <v>3</v>
      </c>
      <c r="L28" s="612" t="s">
        <v>564</v>
      </c>
      <c r="M28" s="613">
        <v>735</v>
      </c>
      <c r="N28" s="614">
        <f>M28/M31*100</f>
        <v>0.73583885629617796</v>
      </c>
      <c r="O28" s="613">
        <v>487</v>
      </c>
      <c r="P28" s="614">
        <f>O28/O31*100</f>
        <v>1.7219432854819301</v>
      </c>
      <c r="Q28" s="613">
        <f>O28+M28</f>
        <v>1222</v>
      </c>
      <c r="R28" s="629">
        <f>Q28/Q31*100</f>
        <v>0.953436115098933</v>
      </c>
    </row>
    <row r="29" spans="11:18" ht="16.5">
      <c r="K29" s="622">
        <v>4</v>
      </c>
      <c r="L29" s="609" t="s">
        <v>565</v>
      </c>
      <c r="M29" s="610">
        <v>1225</v>
      </c>
      <c r="N29" s="611">
        <f>M29/M31*100</f>
        <v>1.2263980938269601</v>
      </c>
      <c r="O29" s="610">
        <v>545</v>
      </c>
      <c r="P29" s="611">
        <f>O29/O31*100</f>
        <v>1.92702071989251</v>
      </c>
      <c r="Q29" s="610">
        <f>O29+M29</f>
        <v>1770</v>
      </c>
      <c r="R29" s="628">
        <f>Q29/Q31*100</f>
        <v>1.38099993758192</v>
      </c>
    </row>
    <row r="30" spans="11:18" ht="16.5">
      <c r="K30" s="624">
        <v>5</v>
      </c>
      <c r="L30" s="615" t="s">
        <v>566</v>
      </c>
      <c r="M30" s="616">
        <v>6</v>
      </c>
      <c r="N30" s="617">
        <f>M30/M31*100</f>
        <v>6.0068478064994098E-3</v>
      </c>
      <c r="O30" s="616">
        <v>18959</v>
      </c>
      <c r="P30" s="617">
        <f>O30/O31*100</f>
        <v>67.035570327416707</v>
      </c>
      <c r="Q30" s="616">
        <f>O30+M30</f>
        <v>18965</v>
      </c>
      <c r="R30" s="630">
        <f>Q30/Q31*100</f>
        <v>14.796985206915901</v>
      </c>
    </row>
    <row r="31" spans="11:18">
      <c r="K31" s="625"/>
      <c r="L31" s="618" t="s">
        <v>40</v>
      </c>
      <c r="M31" s="619">
        <f t="shared" ref="M31:R31" si="5">SUM(M26:M30)</f>
        <v>99886</v>
      </c>
      <c r="N31" s="620">
        <f t="shared" si="5"/>
        <v>100</v>
      </c>
      <c r="O31" s="619">
        <f t="shared" si="5"/>
        <v>28282</v>
      </c>
      <c r="P31" s="620">
        <f t="shared" si="5"/>
        <v>100</v>
      </c>
      <c r="Q31" s="619">
        <f t="shared" si="5"/>
        <v>128168</v>
      </c>
      <c r="R31" s="631">
        <f t="shared" si="5"/>
        <v>100</v>
      </c>
    </row>
    <row r="33" spans="11:18">
      <c r="K33" t="s">
        <v>343</v>
      </c>
    </row>
    <row r="34" spans="11:18">
      <c r="K34" s="1389" t="s">
        <v>0</v>
      </c>
      <c r="L34" s="1412" t="s">
        <v>561</v>
      </c>
      <c r="M34" s="1312" t="s">
        <v>310</v>
      </c>
      <c r="N34" s="1312"/>
      <c r="O34" s="1312" t="s">
        <v>311</v>
      </c>
      <c r="P34" s="1312"/>
      <c r="Q34" s="1312" t="s">
        <v>40</v>
      </c>
      <c r="R34" s="1399"/>
    </row>
    <row r="35" spans="11:18">
      <c r="K35" s="1390"/>
      <c r="L35" s="1413"/>
      <c r="M35" s="603" t="s">
        <v>81</v>
      </c>
      <c r="N35" s="603" t="s">
        <v>39</v>
      </c>
      <c r="O35" s="603" t="s">
        <v>81</v>
      </c>
      <c r="P35" s="603" t="s">
        <v>39</v>
      </c>
      <c r="Q35" s="603" t="s">
        <v>81</v>
      </c>
      <c r="R35" s="626" t="s">
        <v>39</v>
      </c>
    </row>
    <row r="36" spans="11:18" ht="16.5">
      <c r="K36" s="621">
        <v>1</v>
      </c>
      <c r="L36" s="606" t="s">
        <v>562</v>
      </c>
      <c r="M36" s="607">
        <v>60041</v>
      </c>
      <c r="N36" s="608">
        <f>M36/M41*100</f>
        <v>97.360099888112302</v>
      </c>
      <c r="O36" s="607">
        <v>4747</v>
      </c>
      <c r="P36" s="608">
        <f>O36/O41*100</f>
        <v>32.880792408395102</v>
      </c>
      <c r="Q36" s="607">
        <f>O36+M36</f>
        <v>64788</v>
      </c>
      <c r="R36" s="627">
        <f>Q36/Q41*100</f>
        <v>85.128636375581394</v>
      </c>
    </row>
    <row r="37" spans="11:18" ht="16.5">
      <c r="K37" s="622">
        <v>2</v>
      </c>
      <c r="L37" s="609" t="s">
        <v>563</v>
      </c>
      <c r="M37" s="610">
        <v>449</v>
      </c>
      <c r="N37" s="611">
        <f>M37/M41*100</f>
        <v>0.72808055911397995</v>
      </c>
      <c r="O37" s="610">
        <v>768</v>
      </c>
      <c r="P37" s="611">
        <f>O37/O41*100</f>
        <v>5.3196647502943799</v>
      </c>
      <c r="Q37" s="610">
        <f>O37+M37</f>
        <v>1217</v>
      </c>
      <c r="R37" s="628">
        <f>Q37/Q41*100</f>
        <v>1.59908548603264</v>
      </c>
    </row>
    <row r="38" spans="11:18" ht="16.5">
      <c r="K38" s="623">
        <v>3</v>
      </c>
      <c r="L38" s="612" t="s">
        <v>564</v>
      </c>
      <c r="M38" s="613">
        <v>447</v>
      </c>
      <c r="N38" s="614">
        <f>M38/M41*100</f>
        <v>0.72483743858340499</v>
      </c>
      <c r="O38" s="613">
        <v>237</v>
      </c>
      <c r="P38" s="614">
        <f>O38/O41*100</f>
        <v>1.6416152940361599</v>
      </c>
      <c r="Q38" s="613">
        <f>O38+M38</f>
        <v>684</v>
      </c>
      <c r="R38" s="629">
        <f>Q38/Q41*100</f>
        <v>0.89874648516542699</v>
      </c>
    </row>
    <row r="39" spans="11:18" ht="16.5">
      <c r="K39" s="622">
        <v>4</v>
      </c>
      <c r="L39" s="609" t="s">
        <v>565</v>
      </c>
      <c r="M39" s="610">
        <v>723</v>
      </c>
      <c r="N39" s="611">
        <f>M39/M41*100</f>
        <v>1.17238807180269</v>
      </c>
      <c r="O39" s="610">
        <v>285</v>
      </c>
      <c r="P39" s="611">
        <f>O39/O41*100</f>
        <v>1.9740943409295599</v>
      </c>
      <c r="Q39" s="610">
        <f>O39+M39</f>
        <v>1008</v>
      </c>
      <c r="R39" s="628">
        <f>Q39/Q41*100</f>
        <v>1.3244685044543101</v>
      </c>
    </row>
    <row r="40" spans="11:18" ht="16.5">
      <c r="K40" s="624">
        <v>5</v>
      </c>
      <c r="L40" s="615" t="s">
        <v>566</v>
      </c>
      <c r="M40" s="616">
        <v>9</v>
      </c>
      <c r="N40" s="617">
        <f>M40/M41*100</f>
        <v>1.45940423875853E-2</v>
      </c>
      <c r="O40" s="616">
        <v>8400</v>
      </c>
      <c r="P40" s="617">
        <f>O40/O41*100</f>
        <v>58.183833206344801</v>
      </c>
      <c r="Q40" s="616">
        <f>O40+M40</f>
        <v>8409</v>
      </c>
      <c r="R40" s="630">
        <f>Q40/Q41*100</f>
        <v>11.0490631487662</v>
      </c>
    </row>
    <row r="41" spans="11:18">
      <c r="K41" s="625"/>
      <c r="L41" s="618" t="s">
        <v>40</v>
      </c>
      <c r="M41" s="619">
        <f t="shared" ref="M41:R41" si="6">SUM(M36:M40)</f>
        <v>61669</v>
      </c>
      <c r="N41" s="620">
        <f t="shared" si="6"/>
        <v>100</v>
      </c>
      <c r="O41" s="619">
        <f t="shared" si="6"/>
        <v>14437</v>
      </c>
      <c r="P41" s="620">
        <f t="shared" si="6"/>
        <v>100</v>
      </c>
      <c r="Q41" s="619">
        <f t="shared" si="6"/>
        <v>76106</v>
      </c>
      <c r="R41" s="631">
        <f t="shared" si="6"/>
        <v>100</v>
      </c>
    </row>
    <row r="43" spans="11:18">
      <c r="K43" t="s">
        <v>344</v>
      </c>
    </row>
    <row r="45" spans="11:18">
      <c r="K45" s="1389" t="s">
        <v>0</v>
      </c>
      <c r="L45" s="1412" t="s">
        <v>561</v>
      </c>
      <c r="M45" s="1312" t="s">
        <v>310</v>
      </c>
      <c r="N45" s="1312"/>
      <c r="O45" s="1312" t="s">
        <v>311</v>
      </c>
      <c r="P45" s="1312"/>
      <c r="Q45" s="1312" t="s">
        <v>40</v>
      </c>
      <c r="R45" s="1399"/>
    </row>
    <row r="46" spans="11:18">
      <c r="K46" s="1390"/>
      <c r="L46" s="1413"/>
      <c r="M46" s="603" t="s">
        <v>81</v>
      </c>
      <c r="N46" s="603" t="s">
        <v>39</v>
      </c>
      <c r="O46" s="603" t="s">
        <v>81</v>
      </c>
      <c r="P46" s="603" t="s">
        <v>39</v>
      </c>
      <c r="Q46" s="603" t="s">
        <v>81</v>
      </c>
      <c r="R46" s="626" t="s">
        <v>39</v>
      </c>
    </row>
    <row r="47" spans="11:18" ht="16.5">
      <c r="K47" s="621">
        <v>1</v>
      </c>
      <c r="L47" s="606" t="s">
        <v>562</v>
      </c>
      <c r="M47" s="607">
        <v>91149</v>
      </c>
      <c r="N47" s="608">
        <f>M47/M52*100</f>
        <v>95.8706284512227</v>
      </c>
      <c r="O47" s="607">
        <v>5851</v>
      </c>
      <c r="P47" s="608">
        <f>O47/O52*100</f>
        <v>19.017746863420701</v>
      </c>
      <c r="Q47" s="607">
        <f>O47+M47</f>
        <v>97000</v>
      </c>
      <c r="R47" s="627">
        <f>Q47/Q52*100</f>
        <v>77.081396365254605</v>
      </c>
    </row>
    <row r="48" spans="11:18" ht="16.5">
      <c r="K48" s="622">
        <v>2</v>
      </c>
      <c r="L48" s="609" t="s">
        <v>563</v>
      </c>
      <c r="M48" s="610">
        <v>1430</v>
      </c>
      <c r="N48" s="611">
        <f>M48/M52*100</f>
        <v>1.5040757296870899</v>
      </c>
      <c r="O48" s="610">
        <v>1207</v>
      </c>
      <c r="P48" s="611">
        <f>O48/O52*100</f>
        <v>3.9231619320028601</v>
      </c>
      <c r="Q48" s="610">
        <f>O48+M48</f>
        <v>2637</v>
      </c>
      <c r="R48" s="628">
        <f>Q48/Q52*100</f>
        <v>2.0955014661358402</v>
      </c>
    </row>
    <row r="49" spans="11:18" ht="16.5">
      <c r="K49" s="623">
        <v>3</v>
      </c>
      <c r="L49" s="612" t="s">
        <v>564</v>
      </c>
      <c r="M49" s="613">
        <v>643</v>
      </c>
      <c r="N49" s="614">
        <f>M49/M52*100</f>
        <v>0.67630817775440399</v>
      </c>
      <c r="O49" s="613">
        <v>450</v>
      </c>
      <c r="P49" s="614">
        <f>O49/O52*100</f>
        <v>1.46265357862576</v>
      </c>
      <c r="Q49" s="613">
        <f>O49+M49</f>
        <v>1093</v>
      </c>
      <c r="R49" s="629">
        <f>Q49/Q52*100</f>
        <v>0.86855635285797195</v>
      </c>
    </row>
    <row r="50" spans="11:18" ht="16.5">
      <c r="K50" s="622">
        <v>4</v>
      </c>
      <c r="L50" s="609" t="s">
        <v>565</v>
      </c>
      <c r="M50" s="610">
        <v>1847</v>
      </c>
      <c r="N50" s="611">
        <f>M50/M52*100</f>
        <v>1.94267683407836</v>
      </c>
      <c r="O50" s="610">
        <v>816</v>
      </c>
      <c r="P50" s="611">
        <f>O50/O52*100</f>
        <v>2.65227848924137</v>
      </c>
      <c r="Q50" s="610">
        <f>O50+M50</f>
        <v>2663</v>
      </c>
      <c r="R50" s="628">
        <f>Q50/Q52*100</f>
        <v>2.1161624589760102</v>
      </c>
    </row>
    <row r="51" spans="11:18" ht="16.5">
      <c r="K51" s="624">
        <v>5</v>
      </c>
      <c r="L51" s="615" t="s">
        <v>566</v>
      </c>
      <c r="M51" s="616">
        <v>6</v>
      </c>
      <c r="N51" s="617">
        <f>M51/M52*100</f>
        <v>6.3108072574283502E-3</v>
      </c>
      <c r="O51" s="616">
        <v>22442</v>
      </c>
      <c r="P51" s="617">
        <f>O51/O52*100</f>
        <v>72.944159136709303</v>
      </c>
      <c r="Q51" s="616">
        <f>O51+M51</f>
        <v>22448</v>
      </c>
      <c r="R51" s="630">
        <f>Q51/Q52*100</f>
        <v>17.838383356775601</v>
      </c>
    </row>
    <row r="52" spans="11:18">
      <c r="K52" s="625"/>
      <c r="L52" s="618" t="s">
        <v>40</v>
      </c>
      <c r="M52" s="619">
        <f t="shared" ref="M52:R52" si="7">SUM(M47:M51)</f>
        <v>95075</v>
      </c>
      <c r="N52" s="620">
        <f t="shared" si="7"/>
        <v>100</v>
      </c>
      <c r="O52" s="619">
        <f t="shared" si="7"/>
        <v>30766</v>
      </c>
      <c r="P52" s="620">
        <f t="shared" si="7"/>
        <v>100</v>
      </c>
      <c r="Q52" s="619">
        <f t="shared" si="7"/>
        <v>125841</v>
      </c>
      <c r="R52" s="631">
        <f t="shared" si="7"/>
        <v>100</v>
      </c>
    </row>
    <row r="55" spans="11:18">
      <c r="K55" t="s">
        <v>334</v>
      </c>
    </row>
    <row r="56" spans="11:18">
      <c r="K56" s="1389" t="s">
        <v>0</v>
      </c>
      <c r="L56" s="1412" t="s">
        <v>561</v>
      </c>
      <c r="M56" s="1312" t="s">
        <v>310</v>
      </c>
      <c r="N56" s="1312"/>
      <c r="O56" s="1312" t="s">
        <v>311</v>
      </c>
      <c r="P56" s="1312"/>
      <c r="Q56" s="1312" t="s">
        <v>40</v>
      </c>
      <c r="R56" s="1399"/>
    </row>
    <row r="57" spans="11:18">
      <c r="K57" s="1390"/>
      <c r="L57" s="1413"/>
      <c r="M57" s="603" t="s">
        <v>81</v>
      </c>
      <c r="N57" s="603" t="s">
        <v>39</v>
      </c>
      <c r="O57" s="603" t="s">
        <v>81</v>
      </c>
      <c r="P57" s="603" t="s">
        <v>39</v>
      </c>
      <c r="Q57" s="603" t="s">
        <v>81</v>
      </c>
      <c r="R57" s="626" t="s">
        <v>39</v>
      </c>
    </row>
    <row r="58" spans="11:18" ht="16.5">
      <c r="K58" s="621">
        <v>1</v>
      </c>
      <c r="L58" s="606" t="s">
        <v>562</v>
      </c>
      <c r="M58" s="607">
        <v>99341</v>
      </c>
      <c r="N58" s="608">
        <f>M58/M63*100</f>
        <v>96.069822542430202</v>
      </c>
      <c r="O58" s="607">
        <v>2493</v>
      </c>
      <c r="P58" s="608">
        <f>O58/O63*100</f>
        <v>6.4964169381107499</v>
      </c>
      <c r="Q58" s="607">
        <f>O58+M58</f>
        <v>101834</v>
      </c>
      <c r="R58" s="627">
        <f>Q58/Q63*100</f>
        <v>71.8253632388207</v>
      </c>
    </row>
    <row r="59" spans="11:18" ht="16.5">
      <c r="K59" s="622">
        <v>2</v>
      </c>
      <c r="L59" s="609" t="s">
        <v>563</v>
      </c>
      <c r="M59" s="610">
        <v>1660</v>
      </c>
      <c r="N59" s="611">
        <f>M59/M63*100</f>
        <v>1.6053382331608701</v>
      </c>
      <c r="O59" s="610">
        <v>1329</v>
      </c>
      <c r="P59" s="611">
        <f>O59/O63*100</f>
        <v>3.4631921824104199</v>
      </c>
      <c r="Q59" s="610">
        <f>O59+M59</f>
        <v>2989</v>
      </c>
      <c r="R59" s="628">
        <f>Q59/Q63*100</f>
        <v>2.10819579630413</v>
      </c>
    </row>
    <row r="60" spans="11:18" ht="16.5">
      <c r="K60" s="623">
        <v>3</v>
      </c>
      <c r="L60" s="612" t="s">
        <v>564</v>
      </c>
      <c r="M60" s="613">
        <v>1063</v>
      </c>
      <c r="N60" s="614">
        <f>M60/M63*100</f>
        <v>1.0279967119578399</v>
      </c>
      <c r="O60" s="613">
        <v>734</v>
      </c>
      <c r="P60" s="614">
        <f>O60/O63*100</f>
        <v>1.9127035830618899</v>
      </c>
      <c r="Q60" s="613">
        <f>O60+M60</f>
        <v>1797</v>
      </c>
      <c r="R60" s="629">
        <f>Q60/Q63*100</f>
        <v>1.2674566229369399</v>
      </c>
    </row>
    <row r="61" spans="11:18" ht="16.5">
      <c r="K61" s="622">
        <v>4</v>
      </c>
      <c r="L61" s="609" t="s">
        <v>565</v>
      </c>
      <c r="M61" s="610">
        <v>1331</v>
      </c>
      <c r="N61" s="611">
        <f>M61/M63*100</f>
        <v>1.2871718002030801</v>
      </c>
      <c r="O61" s="610">
        <v>599</v>
      </c>
      <c r="P61" s="611">
        <f>O61/O63*100</f>
        <v>1.5609120521172599</v>
      </c>
      <c r="Q61" s="610">
        <f>O61+M61</f>
        <v>1930</v>
      </c>
      <c r="R61" s="628">
        <f>Q61/Q63*100</f>
        <v>1.3612639300324401</v>
      </c>
    </row>
    <row r="62" spans="11:18" ht="16.5">
      <c r="K62" s="624">
        <v>5</v>
      </c>
      <c r="L62" s="615" t="s">
        <v>566</v>
      </c>
      <c r="M62" s="616">
        <v>10</v>
      </c>
      <c r="N62" s="617">
        <f>M62/M63*100</f>
        <v>9.6707122479570608E-3</v>
      </c>
      <c r="O62" s="616">
        <v>33220</v>
      </c>
      <c r="P62" s="617">
        <f>O62/O63*100</f>
        <v>86.566775244299706</v>
      </c>
      <c r="Q62" s="616">
        <f>O62+M62</f>
        <v>33230</v>
      </c>
      <c r="R62" s="630">
        <f>Q62/Q63*100</f>
        <v>23.437720411905801</v>
      </c>
    </row>
    <row r="63" spans="11:18">
      <c r="K63" s="625"/>
      <c r="L63" s="618" t="s">
        <v>40</v>
      </c>
      <c r="M63" s="619">
        <f t="shared" ref="M63:R63" si="8">SUM(M58:M62)</f>
        <v>103405</v>
      </c>
      <c r="N63" s="620">
        <f t="shared" si="8"/>
        <v>100</v>
      </c>
      <c r="O63" s="619">
        <f t="shared" si="8"/>
        <v>38375</v>
      </c>
      <c r="P63" s="620">
        <f t="shared" si="8"/>
        <v>100</v>
      </c>
      <c r="Q63" s="619">
        <f t="shared" si="8"/>
        <v>141780</v>
      </c>
      <c r="R63" s="631">
        <f t="shared" si="8"/>
        <v>100</v>
      </c>
    </row>
    <row r="65" spans="11:18">
      <c r="K65" t="s">
        <v>424</v>
      </c>
    </row>
    <row r="67" spans="11:18">
      <c r="K67" s="1389" t="s">
        <v>0</v>
      </c>
      <c r="L67" s="1412" t="s">
        <v>561</v>
      </c>
      <c r="M67" s="1312" t="s">
        <v>310</v>
      </c>
      <c r="N67" s="1312"/>
      <c r="O67" s="1312" t="s">
        <v>311</v>
      </c>
      <c r="P67" s="1312"/>
      <c r="Q67" s="1312" t="s">
        <v>40</v>
      </c>
      <c r="R67" s="1399"/>
    </row>
    <row r="68" spans="11:18">
      <c r="K68" s="1390"/>
      <c r="L68" s="1413"/>
      <c r="M68" s="603" t="s">
        <v>81</v>
      </c>
      <c r="N68" s="603" t="s">
        <v>39</v>
      </c>
      <c r="O68" s="603" t="s">
        <v>81</v>
      </c>
      <c r="P68" s="603" t="s">
        <v>39</v>
      </c>
      <c r="Q68" s="603" t="s">
        <v>81</v>
      </c>
      <c r="R68" s="626" t="s">
        <v>39</v>
      </c>
    </row>
    <row r="69" spans="11:18" ht="16.5">
      <c r="K69" s="621">
        <v>1</v>
      </c>
      <c r="L69" s="606" t="s">
        <v>562</v>
      </c>
      <c r="M69" s="607">
        <v>119212</v>
      </c>
      <c r="N69" s="608">
        <f>M69/M74*100</f>
        <v>96.301801437919096</v>
      </c>
      <c r="O69" s="607">
        <v>10079</v>
      </c>
      <c r="P69" s="608">
        <f>O69/O74*100</f>
        <v>24.722821821036099</v>
      </c>
      <c r="Q69" s="607">
        <f>O69+M69</f>
        <v>129291</v>
      </c>
      <c r="R69" s="627">
        <f>Q69/Q74*100</f>
        <v>78.568650566973304</v>
      </c>
    </row>
    <row r="70" spans="11:18" ht="16.5">
      <c r="K70" s="622">
        <v>2</v>
      </c>
      <c r="L70" s="609" t="s">
        <v>563</v>
      </c>
      <c r="M70" s="610">
        <v>1685</v>
      </c>
      <c r="N70" s="611">
        <f>M70/M74*100</f>
        <v>1.3611761854754001</v>
      </c>
      <c r="O70" s="610">
        <v>1465</v>
      </c>
      <c r="P70" s="611">
        <f>O70/O74*100</f>
        <v>3.5935047095761399</v>
      </c>
      <c r="Q70" s="610">
        <f>O70+M70</f>
        <v>3150</v>
      </c>
      <c r="R70" s="628">
        <f>Q70/Q74*100</f>
        <v>1.91421869492823</v>
      </c>
    </row>
    <row r="71" spans="11:18" ht="16.5">
      <c r="K71" s="623">
        <v>3</v>
      </c>
      <c r="L71" s="612" t="s">
        <v>564</v>
      </c>
      <c r="M71" s="613">
        <v>1125</v>
      </c>
      <c r="N71" s="614">
        <f>M71/M74*100</f>
        <v>0.90879715647467496</v>
      </c>
      <c r="O71" s="613">
        <v>603</v>
      </c>
      <c r="P71" s="614">
        <f>O71/O74*100</f>
        <v>1.4791012558869701</v>
      </c>
      <c r="Q71" s="613">
        <f>O71+M71</f>
        <v>1728</v>
      </c>
      <c r="R71" s="629">
        <f>Q71/Q74*100</f>
        <v>1.05008568407492</v>
      </c>
    </row>
    <row r="72" spans="11:18" ht="16.5">
      <c r="K72" s="622">
        <v>4</v>
      </c>
      <c r="L72" s="609" t="s">
        <v>565</v>
      </c>
      <c r="M72" s="610">
        <v>1765</v>
      </c>
      <c r="N72" s="611">
        <f>M72/M74*100</f>
        <v>1.42580176104693</v>
      </c>
      <c r="O72" s="610">
        <v>1049</v>
      </c>
      <c r="P72" s="611">
        <f>O72/O74*100</f>
        <v>2.57309654631083</v>
      </c>
      <c r="Q72" s="610">
        <f>O72+M72</f>
        <v>2814</v>
      </c>
      <c r="R72" s="628">
        <f>Q72/Q74*100</f>
        <v>1.7100353674692199</v>
      </c>
    </row>
    <row r="73" spans="11:18" ht="16.5">
      <c r="K73" s="624">
        <v>5</v>
      </c>
      <c r="L73" s="615" t="s">
        <v>566</v>
      </c>
      <c r="M73" s="616">
        <v>3</v>
      </c>
      <c r="N73" s="617">
        <f>M73/M74*100</f>
        <v>2.4234590839324701E-3</v>
      </c>
      <c r="O73" s="616">
        <v>27572</v>
      </c>
      <c r="P73" s="617">
        <f>O73/O74*100</f>
        <v>67.631475667190003</v>
      </c>
      <c r="Q73" s="616">
        <f>O73+M73</f>
        <v>27575</v>
      </c>
      <c r="R73" s="630">
        <f>Q73/Q74*100</f>
        <v>16.757009686554301</v>
      </c>
    </row>
    <row r="74" spans="11:18">
      <c r="K74" s="625"/>
      <c r="L74" s="618" t="s">
        <v>40</v>
      </c>
      <c r="M74" s="619">
        <f t="shared" ref="M74:R74" si="9">SUM(M69:M73)</f>
        <v>123790</v>
      </c>
      <c r="N74" s="620">
        <f t="shared" si="9"/>
        <v>100</v>
      </c>
      <c r="O74" s="619">
        <f t="shared" si="9"/>
        <v>40768</v>
      </c>
      <c r="P74" s="620">
        <f t="shared" si="9"/>
        <v>100</v>
      </c>
      <c r="Q74" s="619">
        <f t="shared" si="9"/>
        <v>164558</v>
      </c>
      <c r="R74" s="631">
        <f t="shared" si="9"/>
        <v>100</v>
      </c>
    </row>
    <row r="76" spans="11:18">
      <c r="K76" t="s">
        <v>345</v>
      </c>
    </row>
    <row r="77" spans="11:18">
      <c r="K77" s="1389" t="s">
        <v>0</v>
      </c>
      <c r="L77" s="1412" t="s">
        <v>561</v>
      </c>
      <c r="M77" s="1312" t="s">
        <v>310</v>
      </c>
      <c r="N77" s="1312"/>
      <c r="O77" s="1312" t="s">
        <v>311</v>
      </c>
      <c r="P77" s="1312"/>
      <c r="Q77" s="1312" t="s">
        <v>40</v>
      </c>
      <c r="R77" s="1399"/>
    </row>
    <row r="78" spans="11:18">
      <c r="K78" s="1390"/>
      <c r="L78" s="1413"/>
      <c r="M78" s="603" t="s">
        <v>81</v>
      </c>
      <c r="N78" s="603" t="s">
        <v>39</v>
      </c>
      <c r="O78" s="603" t="s">
        <v>81</v>
      </c>
      <c r="P78" s="603" t="s">
        <v>39</v>
      </c>
      <c r="Q78" s="603" t="s">
        <v>81</v>
      </c>
      <c r="R78" s="626" t="s">
        <v>39</v>
      </c>
    </row>
    <row r="79" spans="11:18" ht="16.5">
      <c r="K79" s="621">
        <v>1</v>
      </c>
      <c r="L79" s="606" t="s">
        <v>562</v>
      </c>
      <c r="M79" s="607">
        <v>97128</v>
      </c>
      <c r="N79" s="608">
        <f>M79/M84*100</f>
        <v>97.106636539961201</v>
      </c>
      <c r="O79" s="607">
        <v>5666</v>
      </c>
      <c r="P79" s="608">
        <f>O79/O84*100</f>
        <v>16.500189289146501</v>
      </c>
      <c r="Q79" s="607">
        <f>O79+M79</f>
        <v>102794</v>
      </c>
      <c r="R79" s="627">
        <f>Q79/Q84*100</f>
        <v>76.505831305215096</v>
      </c>
    </row>
    <row r="80" spans="11:18" ht="16.5">
      <c r="K80" s="622">
        <v>2</v>
      </c>
      <c r="L80" s="609" t="s">
        <v>563</v>
      </c>
      <c r="M80" s="610">
        <v>1153</v>
      </c>
      <c r="N80" s="611">
        <f>M80/M84*100</f>
        <v>1.15274639579293</v>
      </c>
      <c r="O80" s="610">
        <v>1851</v>
      </c>
      <c r="P80" s="611">
        <f>O80/O84*100</f>
        <v>5.3903724627973997</v>
      </c>
      <c r="Q80" s="610">
        <f>O80+M80</f>
        <v>3004</v>
      </c>
      <c r="R80" s="628">
        <f>Q80/Q84*100</f>
        <v>2.23576781953096</v>
      </c>
    </row>
    <row r="81" spans="11:18" ht="16.5">
      <c r="K81" s="623">
        <v>3</v>
      </c>
      <c r="L81" s="612" t="s">
        <v>564</v>
      </c>
      <c r="M81" s="613">
        <v>328</v>
      </c>
      <c r="N81" s="614">
        <f>M81/M84*100</f>
        <v>0.32792785587170797</v>
      </c>
      <c r="O81" s="613">
        <v>313</v>
      </c>
      <c r="P81" s="614">
        <f>O81/O84*100</f>
        <v>0.91150004368211102</v>
      </c>
      <c r="Q81" s="613">
        <f>O81+M81</f>
        <v>641</v>
      </c>
      <c r="R81" s="629">
        <f>Q81/Q84*100</f>
        <v>0.47707296015957001</v>
      </c>
    </row>
    <row r="82" spans="11:18" ht="16.5">
      <c r="K82" s="622">
        <v>4</v>
      </c>
      <c r="L82" s="609" t="s">
        <v>565</v>
      </c>
      <c r="M82" s="610">
        <v>1389</v>
      </c>
      <c r="N82" s="611">
        <f>M82/M84*100</f>
        <v>1.38869448721281</v>
      </c>
      <c r="O82" s="610">
        <v>594</v>
      </c>
      <c r="P82" s="611">
        <f>O82/O84*100</f>
        <v>1.72981158449576</v>
      </c>
      <c r="Q82" s="610">
        <f>O82+M82</f>
        <v>1983</v>
      </c>
      <c r="R82" s="628">
        <f>Q82/Q84*100</f>
        <v>1.4758746957822599</v>
      </c>
    </row>
    <row r="83" spans="11:18" ht="16.5">
      <c r="K83" s="624">
        <v>5</v>
      </c>
      <c r="L83" s="615" t="s">
        <v>566</v>
      </c>
      <c r="M83" s="616">
        <v>24</v>
      </c>
      <c r="N83" s="617">
        <f>M83/M84*100</f>
        <v>2.39947211613445E-2</v>
      </c>
      <c r="O83" s="616">
        <v>25915</v>
      </c>
      <c r="P83" s="617">
        <f>O83/O84*100</f>
        <v>75.468126619878305</v>
      </c>
      <c r="Q83" s="616">
        <f>O83+M83</f>
        <v>25939</v>
      </c>
      <c r="R83" s="630">
        <f>Q83/Q84*100</f>
        <v>19.305453219312199</v>
      </c>
    </row>
    <row r="84" spans="11:18">
      <c r="K84" s="625"/>
      <c r="L84" s="618" t="s">
        <v>40</v>
      </c>
      <c r="M84" s="619">
        <f t="shared" ref="M84:R84" si="10">SUM(M79:M83)</f>
        <v>100022</v>
      </c>
      <c r="N84" s="620">
        <f t="shared" si="10"/>
        <v>100</v>
      </c>
      <c r="O84" s="619">
        <f t="shared" si="10"/>
        <v>34339</v>
      </c>
      <c r="P84" s="620">
        <f t="shared" si="10"/>
        <v>100</v>
      </c>
      <c r="Q84" s="619">
        <f t="shared" si="10"/>
        <v>134361</v>
      </c>
      <c r="R84" s="631">
        <f t="shared" si="10"/>
        <v>100</v>
      </c>
    </row>
    <row r="87" spans="11:18">
      <c r="K87" t="s">
        <v>456</v>
      </c>
    </row>
    <row r="88" spans="11:18">
      <c r="K88" s="1389" t="s">
        <v>0</v>
      </c>
      <c r="L88" s="1412" t="s">
        <v>561</v>
      </c>
      <c r="M88" s="1312" t="s">
        <v>310</v>
      </c>
      <c r="N88" s="1312"/>
      <c r="O88" s="1312" t="s">
        <v>311</v>
      </c>
      <c r="P88" s="1312"/>
      <c r="Q88" s="1312" t="s">
        <v>40</v>
      </c>
      <c r="R88" s="1399"/>
    </row>
    <row r="89" spans="11:18">
      <c r="K89" s="1390"/>
      <c r="L89" s="1413"/>
      <c r="M89" s="603" t="s">
        <v>81</v>
      </c>
      <c r="N89" s="603" t="s">
        <v>39</v>
      </c>
      <c r="O89" s="603" t="s">
        <v>81</v>
      </c>
      <c r="P89" s="603" t="s">
        <v>39</v>
      </c>
      <c r="Q89" s="603" t="s">
        <v>81</v>
      </c>
      <c r="R89" s="626" t="s">
        <v>39</v>
      </c>
    </row>
    <row r="90" spans="11:18" ht="16.5">
      <c r="K90" s="621">
        <v>1</v>
      </c>
      <c r="L90" s="606" t="s">
        <v>562</v>
      </c>
      <c r="M90" s="607">
        <v>71715</v>
      </c>
      <c r="N90" s="608">
        <f>M90/M95*100</f>
        <v>97.364776800260699</v>
      </c>
      <c r="O90" s="607">
        <v>11101</v>
      </c>
      <c r="P90" s="608">
        <f>O90/O95*100</f>
        <v>54.182936352987099</v>
      </c>
      <c r="Q90" s="607">
        <f>O90+M90</f>
        <v>82816</v>
      </c>
      <c r="R90" s="627">
        <f>Q90/Q95*100</f>
        <v>87.967369136641693</v>
      </c>
    </row>
    <row r="91" spans="11:18" ht="16.5">
      <c r="K91" s="622">
        <v>2</v>
      </c>
      <c r="L91" s="609" t="s">
        <v>563</v>
      </c>
      <c r="M91" s="610">
        <v>526</v>
      </c>
      <c r="N91" s="611">
        <f>M91/M95*100</f>
        <v>0.71413055284022997</v>
      </c>
      <c r="O91" s="610">
        <v>622</v>
      </c>
      <c r="P91" s="611">
        <f>O91/O95*100</f>
        <v>3.0359234673955502</v>
      </c>
      <c r="Q91" s="610">
        <f>O91+M91</f>
        <v>1148</v>
      </c>
      <c r="R91" s="628">
        <f>Q91/Q95*100</f>
        <v>1.21940856560163</v>
      </c>
    </row>
    <row r="92" spans="11:18" ht="16.5">
      <c r="K92" s="623">
        <v>3</v>
      </c>
      <c r="L92" s="612" t="s">
        <v>564</v>
      </c>
      <c r="M92" s="613">
        <v>518</v>
      </c>
      <c r="N92" s="614">
        <f>M92/M95*100</f>
        <v>0.70326925165634802</v>
      </c>
      <c r="O92" s="613">
        <v>301</v>
      </c>
      <c r="P92" s="614">
        <f>O92/O95*100</f>
        <v>1.4691526747364301</v>
      </c>
      <c r="Q92" s="613">
        <f>O92+M92</f>
        <v>819</v>
      </c>
      <c r="R92" s="629">
        <f>Q92/Q95*100</f>
        <v>0.86994391570360297</v>
      </c>
    </row>
    <row r="93" spans="11:18" ht="16.5">
      <c r="K93" s="622">
        <v>4</v>
      </c>
      <c r="L93" s="609" t="s">
        <v>565</v>
      </c>
      <c r="M93" s="610">
        <v>875</v>
      </c>
      <c r="N93" s="611">
        <f>M93/M95*100</f>
        <v>1.1879548169870799</v>
      </c>
      <c r="O93" s="610">
        <v>297</v>
      </c>
      <c r="P93" s="611">
        <f>O93/O95*100</f>
        <v>1.4496290511518899</v>
      </c>
      <c r="Q93" s="610">
        <f>O93+M93</f>
        <v>1172</v>
      </c>
      <c r="R93" s="628">
        <f>Q93/Q95*100</f>
        <v>1.2449014276002699</v>
      </c>
    </row>
    <row r="94" spans="11:18" ht="16.5">
      <c r="K94" s="624">
        <v>5</v>
      </c>
      <c r="L94" s="615" t="s">
        <v>566</v>
      </c>
      <c r="M94" s="632">
        <v>22</v>
      </c>
      <c r="N94" s="617">
        <f>M94/M95*100</f>
        <v>2.9868578255674998E-2</v>
      </c>
      <c r="O94" s="616">
        <v>8167</v>
      </c>
      <c r="P94" s="617">
        <f>O94/O95*100</f>
        <v>39.862358453729001</v>
      </c>
      <c r="Q94" s="616">
        <f>O94+M94</f>
        <v>8189</v>
      </c>
      <c r="R94" s="630">
        <f>Q94/Q95*100</f>
        <v>8.6983769544527494</v>
      </c>
    </row>
    <row r="95" spans="11:18">
      <c r="K95" s="625"/>
      <c r="L95" s="618" t="s">
        <v>40</v>
      </c>
      <c r="M95" s="619">
        <f t="shared" ref="M95:R95" si="11">SUM(M90:M94)</f>
        <v>73656</v>
      </c>
      <c r="N95" s="620">
        <f t="shared" si="11"/>
        <v>100</v>
      </c>
      <c r="O95" s="619">
        <f t="shared" si="11"/>
        <v>20488</v>
      </c>
      <c r="P95" s="620">
        <f t="shared" si="11"/>
        <v>100</v>
      </c>
      <c r="Q95" s="619">
        <f t="shared" si="11"/>
        <v>94144</v>
      </c>
      <c r="R95" s="631">
        <f t="shared" si="11"/>
        <v>100</v>
      </c>
    </row>
    <row r="97" spans="11:18">
      <c r="K97" t="s">
        <v>335</v>
      </c>
    </row>
    <row r="98" spans="11:18">
      <c r="K98" s="1389" t="s">
        <v>0</v>
      </c>
      <c r="L98" s="1412" t="s">
        <v>561</v>
      </c>
      <c r="M98" s="1312" t="s">
        <v>310</v>
      </c>
      <c r="N98" s="1312"/>
      <c r="O98" s="1312" t="s">
        <v>311</v>
      </c>
      <c r="P98" s="1312"/>
      <c r="Q98" s="1312" t="s">
        <v>40</v>
      </c>
      <c r="R98" s="1399"/>
    </row>
    <row r="99" spans="11:18">
      <c r="K99" s="1390"/>
      <c r="L99" s="1413"/>
      <c r="M99" s="603" t="s">
        <v>81</v>
      </c>
      <c r="N99" s="603" t="s">
        <v>39</v>
      </c>
      <c r="O99" s="603" t="s">
        <v>81</v>
      </c>
      <c r="P99" s="603" t="s">
        <v>39</v>
      </c>
      <c r="Q99" s="603" t="s">
        <v>81</v>
      </c>
      <c r="R99" s="626" t="s">
        <v>39</v>
      </c>
    </row>
    <row r="100" spans="11:18" ht="16.5">
      <c r="K100" s="621">
        <v>1</v>
      </c>
      <c r="L100" s="606" t="s">
        <v>562</v>
      </c>
      <c r="M100" s="607">
        <v>22714</v>
      </c>
      <c r="N100" s="608">
        <f>M100/M105*100</f>
        <v>97.589688506981702</v>
      </c>
      <c r="O100" s="607">
        <v>844</v>
      </c>
      <c r="P100" s="608">
        <f>O100/O105*100</f>
        <v>18.906810035842302</v>
      </c>
      <c r="Q100" s="607">
        <f>O100+M100</f>
        <v>23558</v>
      </c>
      <c r="R100" s="627">
        <f>Q100/Q105*100</f>
        <v>84.927358592595297</v>
      </c>
    </row>
    <row r="101" spans="11:18" ht="16.5">
      <c r="K101" s="622">
        <v>2</v>
      </c>
      <c r="L101" s="609" t="s">
        <v>563</v>
      </c>
      <c r="M101" s="610">
        <v>236</v>
      </c>
      <c r="N101" s="611">
        <f>M101/M105*100</f>
        <v>1.0139634801288899</v>
      </c>
      <c r="O101" s="610">
        <v>245</v>
      </c>
      <c r="P101" s="611">
        <f>O101/O105*100</f>
        <v>5.4883512544802899</v>
      </c>
      <c r="Q101" s="610">
        <f>O101+M101</f>
        <v>481</v>
      </c>
      <c r="R101" s="628">
        <f>Q101/Q105*100</f>
        <v>1.7340206928872699</v>
      </c>
    </row>
    <row r="102" spans="11:18" ht="16.5">
      <c r="K102" s="623">
        <v>3</v>
      </c>
      <c r="L102" s="612" t="s">
        <v>564</v>
      </c>
      <c r="M102" s="613">
        <v>204</v>
      </c>
      <c r="N102" s="614">
        <f>M102/M105*100</f>
        <v>0.87647690655209498</v>
      </c>
      <c r="O102" s="613">
        <v>199</v>
      </c>
      <c r="P102" s="614">
        <f>O102/O105*100</f>
        <v>4.4578853046595004</v>
      </c>
      <c r="Q102" s="613">
        <f>O102+M102</f>
        <v>403</v>
      </c>
      <c r="R102" s="629">
        <f>Q102/Q105*100</f>
        <v>1.45282814809474</v>
      </c>
    </row>
    <row r="103" spans="11:18" ht="16.5">
      <c r="K103" s="622">
        <v>4</v>
      </c>
      <c r="L103" s="609" t="s">
        <v>565</v>
      </c>
      <c r="M103" s="610">
        <v>120</v>
      </c>
      <c r="N103" s="611">
        <f>M103/M105*100</f>
        <v>0.51557465091299703</v>
      </c>
      <c r="O103" s="610">
        <v>8</v>
      </c>
      <c r="P103" s="611">
        <f>O103/O105*100</f>
        <v>0.17921146953405001</v>
      </c>
      <c r="Q103" s="610">
        <f>O103+M103</f>
        <v>128</v>
      </c>
      <c r="R103" s="628">
        <f>Q103/Q105*100</f>
        <v>0.46144417606979299</v>
      </c>
    </row>
    <row r="104" spans="11:18" ht="16.5">
      <c r="K104" s="624">
        <v>5</v>
      </c>
      <c r="L104" s="615" t="s">
        <v>566</v>
      </c>
      <c r="M104" s="616">
        <v>1</v>
      </c>
      <c r="N104" s="617">
        <f>M104/M105*100</f>
        <v>4.2964554242749704E-3</v>
      </c>
      <c r="O104" s="616">
        <v>3168</v>
      </c>
      <c r="P104" s="617">
        <f>O104/O105*100</f>
        <v>70.9677419354839</v>
      </c>
      <c r="Q104" s="616">
        <f>O104+M104</f>
        <v>3169</v>
      </c>
      <c r="R104" s="630">
        <f>Q104/Q105*100</f>
        <v>11.4243483903529</v>
      </c>
    </row>
    <row r="105" spans="11:18">
      <c r="K105" s="625"/>
      <c r="L105" s="618" t="s">
        <v>40</v>
      </c>
      <c r="M105" s="619">
        <f t="shared" ref="M105:R105" si="12">SUM(M100:M104)</f>
        <v>23275</v>
      </c>
      <c r="N105" s="620">
        <f t="shared" si="12"/>
        <v>100</v>
      </c>
      <c r="O105" s="619">
        <f t="shared" si="12"/>
        <v>4464</v>
      </c>
      <c r="P105" s="620">
        <f t="shared" si="12"/>
        <v>100</v>
      </c>
      <c r="Q105" s="619">
        <f t="shared" si="12"/>
        <v>27739</v>
      </c>
      <c r="R105" s="631">
        <f t="shared" si="12"/>
        <v>100</v>
      </c>
    </row>
    <row r="107" spans="11:18">
      <c r="K107" t="s">
        <v>336</v>
      </c>
    </row>
    <row r="108" spans="11:18">
      <c r="K108" s="1389" t="s">
        <v>0</v>
      </c>
      <c r="L108" s="1412" t="s">
        <v>561</v>
      </c>
      <c r="M108" s="1312" t="s">
        <v>310</v>
      </c>
      <c r="N108" s="1312"/>
      <c r="O108" s="1312" t="s">
        <v>311</v>
      </c>
      <c r="P108" s="1312"/>
      <c r="Q108" s="1312" t="s">
        <v>40</v>
      </c>
      <c r="R108" s="1399"/>
    </row>
    <row r="109" spans="11:18">
      <c r="K109" s="1390"/>
      <c r="L109" s="1413"/>
      <c r="M109" s="603" t="s">
        <v>81</v>
      </c>
      <c r="N109" s="603" t="s">
        <v>39</v>
      </c>
      <c r="O109" s="603" t="s">
        <v>81</v>
      </c>
      <c r="P109" s="603" t="s">
        <v>39</v>
      </c>
      <c r="Q109" s="603" t="s">
        <v>81</v>
      </c>
      <c r="R109" s="626" t="s">
        <v>39</v>
      </c>
    </row>
    <row r="110" spans="11:18" ht="16.5">
      <c r="K110" s="621">
        <v>1</v>
      </c>
      <c r="L110" s="606" t="s">
        <v>562</v>
      </c>
      <c r="M110" s="607">
        <v>61998</v>
      </c>
      <c r="N110" s="608">
        <f>M110/M115*100</f>
        <v>97.966342735245306</v>
      </c>
      <c r="O110" s="607">
        <v>3814</v>
      </c>
      <c r="P110" s="608">
        <f>O110/O115*100</f>
        <v>30.143049079269701</v>
      </c>
      <c r="Q110" s="607">
        <f>O110+M110</f>
        <v>65812</v>
      </c>
      <c r="R110" s="627">
        <f>Q110/Q115*100</f>
        <v>86.665437593826496</v>
      </c>
    </row>
    <row r="111" spans="11:18" ht="16.5">
      <c r="K111" s="622">
        <v>2</v>
      </c>
      <c r="L111" s="609" t="s">
        <v>563</v>
      </c>
      <c r="M111" s="610">
        <v>446</v>
      </c>
      <c r="N111" s="611">
        <f>M111/M115*100</f>
        <v>0.70474836059097701</v>
      </c>
      <c r="O111" s="610">
        <v>481</v>
      </c>
      <c r="P111" s="611">
        <f>O111/O115*100</f>
        <v>3.8014700071129401</v>
      </c>
      <c r="Q111" s="610">
        <f>O111+M111</f>
        <v>927</v>
      </c>
      <c r="R111" s="628">
        <f>Q111/Q115*100</f>
        <v>1.2207327029945501</v>
      </c>
    </row>
    <row r="112" spans="11:18" ht="16.5">
      <c r="K112" s="623">
        <v>3</v>
      </c>
      <c r="L112" s="612" t="s">
        <v>564</v>
      </c>
      <c r="M112" s="613">
        <v>487</v>
      </c>
      <c r="N112" s="614">
        <f>M112/M115*100</f>
        <v>0.76953464486055101</v>
      </c>
      <c r="O112" s="613">
        <v>281</v>
      </c>
      <c r="P112" s="614">
        <f>O112/O115*100</f>
        <v>2.2208171975025701</v>
      </c>
      <c r="Q112" s="613">
        <f>O112+M112</f>
        <v>768</v>
      </c>
      <c r="R112" s="629">
        <f>Q112/Q115*100</f>
        <v>1.01135136558772</v>
      </c>
    </row>
    <row r="113" spans="11:18" ht="16.5">
      <c r="K113" s="622">
        <v>4</v>
      </c>
      <c r="L113" s="609" t="s">
        <v>565</v>
      </c>
      <c r="M113" s="610">
        <v>348</v>
      </c>
      <c r="N113" s="611">
        <f>M113/M115*100</f>
        <v>0.54989333965394604</v>
      </c>
      <c r="O113" s="610">
        <v>75</v>
      </c>
      <c r="P113" s="611">
        <f>O113/O115*100</f>
        <v>0.59274480360388804</v>
      </c>
      <c r="Q113" s="610">
        <f>O113+M113</f>
        <v>423</v>
      </c>
      <c r="R113" s="628">
        <f>Q113/Q115*100</f>
        <v>0.55703336932760905</v>
      </c>
    </row>
    <row r="114" spans="11:18" ht="16.5">
      <c r="K114" s="624">
        <v>5</v>
      </c>
      <c r="L114" s="615" t="s">
        <v>566</v>
      </c>
      <c r="M114" s="616">
        <v>6</v>
      </c>
      <c r="N114" s="617">
        <f>M114/M115*100</f>
        <v>9.4809196492059693E-3</v>
      </c>
      <c r="O114" s="616">
        <v>8002</v>
      </c>
      <c r="P114" s="617">
        <f>O114/O115*100</f>
        <v>63.241918912510897</v>
      </c>
      <c r="Q114" s="616">
        <f>O114+M114</f>
        <v>8008</v>
      </c>
      <c r="R114" s="630">
        <f>Q114/Q115*100</f>
        <v>10.545444968263601</v>
      </c>
    </row>
    <row r="115" spans="11:18">
      <c r="K115" s="625"/>
      <c r="L115" s="618" t="s">
        <v>40</v>
      </c>
      <c r="M115" s="619">
        <f t="shared" ref="M115:R115" si="13">SUM(M110:M114)</f>
        <v>63285</v>
      </c>
      <c r="N115" s="620">
        <f t="shared" si="13"/>
        <v>100</v>
      </c>
      <c r="O115" s="619">
        <f t="shared" si="13"/>
        <v>12653</v>
      </c>
      <c r="P115" s="620">
        <f t="shared" si="13"/>
        <v>100</v>
      </c>
      <c r="Q115" s="619">
        <f t="shared" si="13"/>
        <v>75938</v>
      </c>
      <c r="R115" s="631">
        <f t="shared" si="13"/>
        <v>100</v>
      </c>
    </row>
    <row r="117" spans="11:18">
      <c r="K117" t="s">
        <v>337</v>
      </c>
    </row>
    <row r="118" spans="11:18">
      <c r="K118" s="1389" t="s">
        <v>0</v>
      </c>
      <c r="L118" s="1412" t="s">
        <v>561</v>
      </c>
      <c r="M118" s="1312" t="s">
        <v>310</v>
      </c>
      <c r="N118" s="1312"/>
      <c r="O118" s="1312" t="s">
        <v>311</v>
      </c>
      <c r="P118" s="1312"/>
      <c r="Q118" s="1312" t="s">
        <v>40</v>
      </c>
      <c r="R118" s="1399"/>
    </row>
    <row r="119" spans="11:18">
      <c r="K119" s="1390"/>
      <c r="L119" s="1413"/>
      <c r="M119" s="603" t="s">
        <v>81</v>
      </c>
      <c r="N119" s="603" t="s">
        <v>39</v>
      </c>
      <c r="O119" s="603" t="s">
        <v>81</v>
      </c>
      <c r="P119" s="603" t="s">
        <v>39</v>
      </c>
      <c r="Q119" s="603" t="s">
        <v>81</v>
      </c>
      <c r="R119" s="626" t="s">
        <v>39</v>
      </c>
    </row>
    <row r="120" spans="11:18" ht="16.5">
      <c r="K120" s="621">
        <v>1</v>
      </c>
      <c r="L120" s="606" t="s">
        <v>562</v>
      </c>
      <c r="M120" s="607">
        <v>43663</v>
      </c>
      <c r="N120" s="608">
        <f>M120/M125*100</f>
        <v>97.466404750212106</v>
      </c>
      <c r="O120" s="607">
        <v>2873</v>
      </c>
      <c r="P120" s="608">
        <f>O120/O125*100</f>
        <v>27.734337291244302</v>
      </c>
      <c r="Q120" s="607">
        <f>O120+M120</f>
        <v>46536</v>
      </c>
      <c r="R120" s="627">
        <f>Q120/Q125*100</f>
        <v>84.370070888554494</v>
      </c>
    </row>
    <row r="121" spans="11:18" ht="16.5">
      <c r="K121" s="622">
        <v>2</v>
      </c>
      <c r="L121" s="609" t="s">
        <v>563</v>
      </c>
      <c r="M121" s="610">
        <v>459</v>
      </c>
      <c r="N121" s="611">
        <f>M121/M125*100</f>
        <v>1.02459931246931</v>
      </c>
      <c r="O121" s="610">
        <v>559</v>
      </c>
      <c r="P121" s="611">
        <f>O121/O125*100</f>
        <v>5.3962737715995797</v>
      </c>
      <c r="Q121" s="610">
        <f>O121+M121</f>
        <v>1018</v>
      </c>
      <c r="R121" s="628">
        <f>Q121/Q125*100</f>
        <v>1.8456406258498499</v>
      </c>
    </row>
    <row r="122" spans="11:18" ht="16.5">
      <c r="K122" s="623">
        <v>3</v>
      </c>
      <c r="L122" s="612" t="s">
        <v>564</v>
      </c>
      <c r="M122" s="613">
        <v>297</v>
      </c>
      <c r="N122" s="614">
        <f>M122/M125*100</f>
        <v>0.66297602571543401</v>
      </c>
      <c r="O122" s="613">
        <v>169</v>
      </c>
      <c r="P122" s="614">
        <f>O122/O125*100</f>
        <v>1.6314316053673099</v>
      </c>
      <c r="Q122" s="613">
        <f>O122+M122</f>
        <v>466</v>
      </c>
      <c r="R122" s="629">
        <f>Q122/Q125*100</f>
        <v>0.84486103305110904</v>
      </c>
    </row>
    <row r="123" spans="11:18" ht="16.5">
      <c r="K123" s="622">
        <v>4</v>
      </c>
      <c r="L123" s="609" t="s">
        <v>565</v>
      </c>
      <c r="M123" s="610">
        <v>378</v>
      </c>
      <c r="N123" s="611">
        <f>M123/M125*100</f>
        <v>0.84378766909237002</v>
      </c>
      <c r="O123" s="610">
        <v>171</v>
      </c>
      <c r="P123" s="611">
        <f>O123/O125*100</f>
        <v>1.6507384882710701</v>
      </c>
      <c r="Q123" s="610">
        <f>O123+M123</f>
        <v>549</v>
      </c>
      <c r="R123" s="628">
        <f>Q123/Q125*100</f>
        <v>0.99534057327265801</v>
      </c>
    </row>
    <row r="124" spans="11:18" ht="16.5">
      <c r="K124" s="624">
        <v>5</v>
      </c>
      <c r="L124" s="615" t="s">
        <v>566</v>
      </c>
      <c r="M124" s="616">
        <v>1</v>
      </c>
      <c r="N124" s="617">
        <f>M124/M125*100</f>
        <v>2.2322425108263801E-3</v>
      </c>
      <c r="O124" s="616">
        <v>6587</v>
      </c>
      <c r="P124" s="617">
        <f>O124/O125*100</f>
        <v>63.587218843517697</v>
      </c>
      <c r="Q124" s="616">
        <f>O124+M124</f>
        <v>6588</v>
      </c>
      <c r="R124" s="630">
        <f>Q124/Q125*100</f>
        <v>11.9440868792719</v>
      </c>
    </row>
    <row r="125" spans="11:18">
      <c r="K125" s="625"/>
      <c r="L125" s="618" t="s">
        <v>40</v>
      </c>
      <c r="M125" s="619">
        <f t="shared" ref="M125:R125" si="14">SUM(M120:M124)</f>
        <v>44798</v>
      </c>
      <c r="N125" s="620">
        <f t="shared" si="14"/>
        <v>100</v>
      </c>
      <c r="O125" s="619">
        <f t="shared" si="14"/>
        <v>10359</v>
      </c>
      <c r="P125" s="620">
        <f t="shared" si="14"/>
        <v>100</v>
      </c>
      <c r="Q125" s="619">
        <f t="shared" si="14"/>
        <v>55157</v>
      </c>
      <c r="R125" s="631">
        <f t="shared" si="14"/>
        <v>100</v>
      </c>
    </row>
    <row r="128" spans="11:18">
      <c r="K128" t="s">
        <v>501</v>
      </c>
    </row>
    <row r="129" spans="11:18">
      <c r="K129" s="1389" t="s">
        <v>0</v>
      </c>
      <c r="L129" s="1412" t="s">
        <v>561</v>
      </c>
      <c r="M129" s="1312" t="s">
        <v>310</v>
      </c>
      <c r="N129" s="1312"/>
      <c r="O129" s="1312" t="s">
        <v>311</v>
      </c>
      <c r="P129" s="1312"/>
      <c r="Q129" s="1312" t="s">
        <v>40</v>
      </c>
      <c r="R129" s="1399"/>
    </row>
    <row r="130" spans="11:18">
      <c r="K130" s="1390"/>
      <c r="L130" s="1413"/>
      <c r="M130" s="603" t="s">
        <v>81</v>
      </c>
      <c r="N130" s="603" t="s">
        <v>39</v>
      </c>
      <c r="O130" s="603" t="s">
        <v>81</v>
      </c>
      <c r="P130" s="603" t="s">
        <v>39</v>
      </c>
      <c r="Q130" s="603" t="s">
        <v>81</v>
      </c>
      <c r="R130" s="626" t="s">
        <v>39</v>
      </c>
    </row>
    <row r="131" spans="11:18" ht="16.5">
      <c r="K131" s="621">
        <v>1</v>
      </c>
      <c r="L131" s="606" t="s">
        <v>562</v>
      </c>
      <c r="M131" s="607">
        <v>104968</v>
      </c>
      <c r="N131" s="608">
        <f>M131/M136*100</f>
        <v>98.242330082548705</v>
      </c>
      <c r="O131" s="607">
        <v>10491</v>
      </c>
      <c r="P131" s="608">
        <f>O131/O136*100</f>
        <v>39.3865445262051</v>
      </c>
      <c r="Q131" s="607">
        <f>O131+M131</f>
        <v>115459</v>
      </c>
      <c r="R131" s="627">
        <f>Q131/Q136*100</f>
        <v>86.497804947483601</v>
      </c>
    </row>
    <row r="132" spans="11:18" ht="16.5">
      <c r="K132" s="622">
        <v>2</v>
      </c>
      <c r="L132" s="609" t="s">
        <v>563</v>
      </c>
      <c r="M132" s="610">
        <v>606</v>
      </c>
      <c r="N132" s="611">
        <f>M132/M136*100</f>
        <v>0.56717144301143696</v>
      </c>
      <c r="O132" s="610">
        <v>690</v>
      </c>
      <c r="P132" s="611">
        <f>O132/O136*100</f>
        <v>2.5904790509085398</v>
      </c>
      <c r="Q132" s="610">
        <f>O132+M132</f>
        <v>1296</v>
      </c>
      <c r="R132" s="628">
        <f>Q132/Q136*100</f>
        <v>0.97091742706881801</v>
      </c>
    </row>
    <row r="133" spans="11:18" ht="16.5">
      <c r="K133" s="623">
        <v>3</v>
      </c>
      <c r="L133" s="612" t="s">
        <v>564</v>
      </c>
      <c r="M133" s="613">
        <v>715</v>
      </c>
      <c r="N133" s="614">
        <f>M133/M136*100</f>
        <v>0.66918742863560599</v>
      </c>
      <c r="O133" s="613">
        <v>421</v>
      </c>
      <c r="P133" s="614">
        <f>O133/O136*100</f>
        <v>1.58056765280072</v>
      </c>
      <c r="Q133" s="613">
        <f>O133+M133</f>
        <v>1136</v>
      </c>
      <c r="R133" s="629">
        <f>Q133/Q136*100</f>
        <v>0.85105107804797697</v>
      </c>
    </row>
    <row r="134" spans="11:18" ht="16.5">
      <c r="K134" s="622">
        <v>4</v>
      </c>
      <c r="L134" s="609" t="s">
        <v>565</v>
      </c>
      <c r="M134" s="610">
        <v>555</v>
      </c>
      <c r="N134" s="611">
        <f>M134/M136*100</f>
        <v>0.51943919285700901</v>
      </c>
      <c r="O134" s="610">
        <v>155</v>
      </c>
      <c r="P134" s="611">
        <f>O134/O136*100</f>
        <v>0.58191920708815104</v>
      </c>
      <c r="Q134" s="610">
        <f>O134+M134</f>
        <v>710</v>
      </c>
      <c r="R134" s="628">
        <f>Q134/Q136*100</f>
        <v>0.53190692377998505</v>
      </c>
    </row>
    <row r="135" spans="11:18" ht="16.5">
      <c r="K135" s="624">
        <v>5</v>
      </c>
      <c r="L135" s="615" t="s">
        <v>566</v>
      </c>
      <c r="M135" s="616">
        <v>2</v>
      </c>
      <c r="N135" s="617">
        <f>M135/M136*100</f>
        <v>1.87185294723247E-3</v>
      </c>
      <c r="O135" s="616">
        <v>14879</v>
      </c>
      <c r="P135" s="617">
        <f>O135/O136*100</f>
        <v>55.8604895629975</v>
      </c>
      <c r="Q135" s="616">
        <f>O135+M135</f>
        <v>14881</v>
      </c>
      <c r="R135" s="630">
        <f>Q135/Q136*100</f>
        <v>11.148319623619701</v>
      </c>
    </row>
    <row r="136" spans="11:18">
      <c r="K136" s="625"/>
      <c r="L136" s="618" t="s">
        <v>40</v>
      </c>
      <c r="M136" s="619">
        <f t="shared" ref="M136:R136" si="15">SUM(M131:M135)</f>
        <v>106846</v>
      </c>
      <c r="N136" s="620">
        <f t="shared" si="15"/>
        <v>100</v>
      </c>
      <c r="O136" s="619">
        <f t="shared" si="15"/>
        <v>26636</v>
      </c>
      <c r="P136" s="620">
        <f t="shared" si="15"/>
        <v>100</v>
      </c>
      <c r="Q136" s="619">
        <f t="shared" si="15"/>
        <v>133482</v>
      </c>
      <c r="R136" s="631">
        <f t="shared" si="15"/>
        <v>100</v>
      </c>
    </row>
    <row r="139" spans="11:18">
      <c r="K139" t="s">
        <v>18</v>
      </c>
    </row>
    <row r="140" spans="11:18">
      <c r="K140" s="1389" t="s">
        <v>0</v>
      </c>
      <c r="L140" s="1412" t="s">
        <v>561</v>
      </c>
      <c r="M140" s="1312" t="s">
        <v>310</v>
      </c>
      <c r="N140" s="1312"/>
      <c r="O140" s="1312" t="s">
        <v>311</v>
      </c>
      <c r="P140" s="1312"/>
      <c r="Q140" s="1312" t="s">
        <v>40</v>
      </c>
      <c r="R140" s="1399"/>
    </row>
    <row r="141" spans="11:18">
      <c r="K141" s="1390"/>
      <c r="L141" s="1413"/>
      <c r="M141" s="603" t="s">
        <v>81</v>
      </c>
      <c r="N141" s="603" t="s">
        <v>39</v>
      </c>
      <c r="O141" s="603" t="s">
        <v>81</v>
      </c>
      <c r="P141" s="603" t="s">
        <v>39</v>
      </c>
      <c r="Q141" s="603" t="s">
        <v>81</v>
      </c>
      <c r="R141" s="626" t="s">
        <v>39</v>
      </c>
    </row>
    <row r="142" spans="11:18" ht="16.5">
      <c r="K142" s="621">
        <v>1</v>
      </c>
      <c r="L142" s="606" t="s">
        <v>562</v>
      </c>
      <c r="M142" s="607">
        <v>214959</v>
      </c>
      <c r="N142" s="608">
        <f>M142/M147*100</f>
        <v>92.692697440762402</v>
      </c>
      <c r="O142" s="607">
        <v>10832</v>
      </c>
      <c r="P142" s="608">
        <f>O142/O147*100</f>
        <v>17.185194586790601</v>
      </c>
      <c r="Q142" s="607">
        <f>O142+M142</f>
        <v>225791</v>
      </c>
      <c r="R142" s="627">
        <f>Q142/Q147*100</f>
        <v>76.555930778202693</v>
      </c>
    </row>
    <row r="143" spans="11:18" ht="16.5">
      <c r="K143" s="622">
        <v>2</v>
      </c>
      <c r="L143" s="609" t="s">
        <v>563</v>
      </c>
      <c r="M143" s="610">
        <v>3915</v>
      </c>
      <c r="N143" s="611">
        <f>M143/M147*100</f>
        <v>1.68819128522455</v>
      </c>
      <c r="O143" s="610">
        <v>1740</v>
      </c>
      <c r="P143" s="611">
        <f>O143/O147*100</f>
        <v>2.7605463978042502</v>
      </c>
      <c r="Q143" s="610">
        <f>O143+M143</f>
        <v>5655</v>
      </c>
      <c r="R143" s="628">
        <f>Q143/Q147*100</f>
        <v>1.9173651232809801</v>
      </c>
    </row>
    <row r="144" spans="11:18" ht="16.5">
      <c r="K144" s="623">
        <v>3</v>
      </c>
      <c r="L144" s="612" t="s">
        <v>564</v>
      </c>
      <c r="M144" s="613">
        <v>3897</v>
      </c>
      <c r="N144" s="614">
        <f>M144/M147*100</f>
        <v>1.6804294862120299</v>
      </c>
      <c r="O144" s="613">
        <v>1878</v>
      </c>
      <c r="P144" s="614">
        <f>O144/O147*100</f>
        <v>2.9794862845266601</v>
      </c>
      <c r="Q144" s="613">
        <f>O144+M144</f>
        <v>5775</v>
      </c>
      <c r="R144" s="629">
        <f>Q144/Q147*100</f>
        <v>1.95805191634795</v>
      </c>
    </row>
    <row r="145" spans="11:18" ht="16.5">
      <c r="K145" s="622">
        <v>4</v>
      </c>
      <c r="L145" s="609" t="s">
        <v>565</v>
      </c>
      <c r="M145" s="610">
        <v>9106</v>
      </c>
      <c r="N145" s="611">
        <f>M145/M147*100</f>
        <v>3.9266078782260001</v>
      </c>
      <c r="O145" s="610">
        <v>3063</v>
      </c>
      <c r="P145" s="611">
        <f>O145/O147*100</f>
        <v>4.8595135726864598</v>
      </c>
      <c r="Q145" s="610">
        <f>O145+M145</f>
        <v>12169</v>
      </c>
      <c r="R145" s="628">
        <f>Q145/Q147*100</f>
        <v>4.1259798735997002</v>
      </c>
    </row>
    <row r="146" spans="11:18" ht="16.5">
      <c r="K146" s="624">
        <v>5</v>
      </c>
      <c r="L146" s="615" t="s">
        <v>566</v>
      </c>
      <c r="M146" s="616">
        <v>28</v>
      </c>
      <c r="N146" s="617">
        <f>M146/M147*100</f>
        <v>1.20739095750415E-2</v>
      </c>
      <c r="O146" s="616">
        <v>45518</v>
      </c>
      <c r="P146" s="617">
        <f>O146/O147*100</f>
        <v>72.215259158191998</v>
      </c>
      <c r="Q146" s="616">
        <f>O146+M146</f>
        <v>45546</v>
      </c>
      <c r="R146" s="630">
        <f>Q146/Q147*100</f>
        <v>15.4426723085686</v>
      </c>
    </row>
    <row r="147" spans="11:18">
      <c r="K147" s="625"/>
      <c r="L147" s="618" t="s">
        <v>40</v>
      </c>
      <c r="M147" s="619">
        <f t="shared" ref="M147:R147" si="16">SUM(M142:M146)</f>
        <v>231905</v>
      </c>
      <c r="N147" s="620">
        <f t="shared" si="16"/>
        <v>100</v>
      </c>
      <c r="O147" s="619">
        <f t="shared" si="16"/>
        <v>63031</v>
      </c>
      <c r="P147" s="620">
        <f t="shared" si="16"/>
        <v>100</v>
      </c>
      <c r="Q147" s="619">
        <f t="shared" si="16"/>
        <v>294936</v>
      </c>
      <c r="R147" s="631">
        <f t="shared" si="16"/>
        <v>100</v>
      </c>
    </row>
    <row r="149" spans="11:18">
      <c r="K149" t="s">
        <v>19</v>
      </c>
    </row>
    <row r="150" spans="11:18">
      <c r="K150" s="1389" t="s">
        <v>0</v>
      </c>
      <c r="L150" s="1412" t="s">
        <v>561</v>
      </c>
      <c r="M150" s="1312" t="s">
        <v>310</v>
      </c>
      <c r="N150" s="1312"/>
      <c r="O150" s="1312" t="s">
        <v>311</v>
      </c>
      <c r="P150" s="1312"/>
      <c r="Q150" s="1312" t="s">
        <v>40</v>
      </c>
      <c r="R150" s="1399"/>
    </row>
    <row r="151" spans="11:18">
      <c r="K151" s="1390"/>
      <c r="L151" s="1413"/>
      <c r="M151" s="603" t="s">
        <v>81</v>
      </c>
      <c r="N151" s="603" t="s">
        <v>39</v>
      </c>
      <c r="O151" s="603" t="s">
        <v>81</v>
      </c>
      <c r="P151" s="603" t="s">
        <v>39</v>
      </c>
      <c r="Q151" s="603" t="s">
        <v>81</v>
      </c>
      <c r="R151" s="626" t="s">
        <v>39</v>
      </c>
    </row>
    <row r="152" spans="11:18" ht="16.5">
      <c r="K152" s="621">
        <v>1</v>
      </c>
      <c r="L152" s="606" t="s">
        <v>562</v>
      </c>
      <c r="M152" s="607">
        <v>19641</v>
      </c>
      <c r="N152" s="608">
        <f>M152/M157*100</f>
        <v>95.437317784256607</v>
      </c>
      <c r="O152" s="607">
        <v>1298</v>
      </c>
      <c r="P152" s="608">
        <f>O152/O157*100</f>
        <v>27.120768909318802</v>
      </c>
      <c r="Q152" s="607">
        <f>O152+M152</f>
        <v>20939</v>
      </c>
      <c r="R152" s="627">
        <f>Q152/Q157*100</f>
        <v>82.547504533627702</v>
      </c>
    </row>
    <row r="153" spans="11:18" ht="16.5">
      <c r="K153" s="622">
        <v>2</v>
      </c>
      <c r="L153" s="609" t="s">
        <v>563</v>
      </c>
      <c r="M153" s="610">
        <v>128</v>
      </c>
      <c r="N153" s="611">
        <f>M153/M157*100</f>
        <v>0.62196307094266301</v>
      </c>
      <c r="O153" s="610">
        <v>102</v>
      </c>
      <c r="P153" s="611">
        <f>O153/O157*100</f>
        <v>2.1312160468031802</v>
      </c>
      <c r="Q153" s="610">
        <f>O153+M153</f>
        <v>230</v>
      </c>
      <c r="R153" s="628">
        <f>Q153/Q157*100</f>
        <v>0.90672553812189505</v>
      </c>
    </row>
    <row r="154" spans="11:18" ht="16.5">
      <c r="K154" s="623">
        <v>3</v>
      </c>
      <c r="L154" s="612" t="s">
        <v>564</v>
      </c>
      <c r="M154" s="613">
        <v>241</v>
      </c>
      <c r="N154" s="614">
        <f>M154/M157*100</f>
        <v>1.17103984450923</v>
      </c>
      <c r="O154" s="613">
        <v>161</v>
      </c>
      <c r="P154" s="614">
        <f>O154/O157*100</f>
        <v>3.3639782699540302</v>
      </c>
      <c r="Q154" s="613">
        <f>O154+M154</f>
        <v>402</v>
      </c>
      <c r="R154" s="629">
        <f>Q154/Q157*100</f>
        <v>1.5847985492391401</v>
      </c>
    </row>
    <row r="155" spans="11:18" ht="16.5">
      <c r="K155" s="622">
        <v>4</v>
      </c>
      <c r="L155" s="609" t="s">
        <v>565</v>
      </c>
      <c r="M155" s="610">
        <v>569</v>
      </c>
      <c r="N155" s="611">
        <f>M155/M157*100</f>
        <v>2.7648202137998101</v>
      </c>
      <c r="O155" s="610">
        <v>183</v>
      </c>
      <c r="P155" s="611">
        <f>O155/O157*100</f>
        <v>3.8236523192645202</v>
      </c>
      <c r="Q155" s="610">
        <f>O155+M155</f>
        <v>752</v>
      </c>
      <c r="R155" s="628">
        <f>Q155/Q157*100</f>
        <v>2.9645982811637599</v>
      </c>
    </row>
    <row r="156" spans="11:18" ht="16.5">
      <c r="K156" s="624">
        <v>5</v>
      </c>
      <c r="L156" s="615" t="s">
        <v>566</v>
      </c>
      <c r="M156" s="616">
        <v>1</v>
      </c>
      <c r="N156" s="617">
        <f>M156/M157*100</f>
        <v>4.8590864917395504E-3</v>
      </c>
      <c r="O156" s="616">
        <v>3042</v>
      </c>
      <c r="P156" s="617">
        <f>O156/O157*100</f>
        <v>63.560384454659399</v>
      </c>
      <c r="Q156" s="616">
        <f>O156+M156</f>
        <v>3043</v>
      </c>
      <c r="R156" s="630">
        <f>Q156/Q157*100</f>
        <v>11.996373097847499</v>
      </c>
    </row>
    <row r="157" spans="11:18">
      <c r="K157" s="625"/>
      <c r="L157" s="618" t="s">
        <v>40</v>
      </c>
      <c r="M157" s="619">
        <f t="shared" ref="M157:R157" si="17">SUM(M152:M156)</f>
        <v>20580</v>
      </c>
      <c r="N157" s="620">
        <f t="shared" si="17"/>
        <v>100</v>
      </c>
      <c r="O157" s="619">
        <f t="shared" si="17"/>
        <v>4786</v>
      </c>
      <c r="P157" s="620">
        <f t="shared" si="17"/>
        <v>100</v>
      </c>
      <c r="Q157" s="619">
        <f t="shared" si="17"/>
        <v>25366</v>
      </c>
      <c r="R157" s="631">
        <f t="shared" si="17"/>
        <v>100</v>
      </c>
    </row>
    <row r="160" spans="11:18">
      <c r="K160" t="s">
        <v>20</v>
      </c>
    </row>
    <row r="161" spans="11:18">
      <c r="K161" s="1389" t="s">
        <v>0</v>
      </c>
      <c r="L161" s="1412" t="s">
        <v>561</v>
      </c>
      <c r="M161" s="1312" t="s">
        <v>310</v>
      </c>
      <c r="N161" s="1312"/>
      <c r="O161" s="1312" t="s">
        <v>311</v>
      </c>
      <c r="P161" s="1312"/>
      <c r="Q161" s="1312" t="s">
        <v>40</v>
      </c>
      <c r="R161" s="1399"/>
    </row>
    <row r="162" spans="11:18">
      <c r="K162" s="1390"/>
      <c r="L162" s="1413"/>
      <c r="M162" s="603" t="s">
        <v>81</v>
      </c>
      <c r="N162" s="603" t="s">
        <v>39</v>
      </c>
      <c r="O162" s="603" t="s">
        <v>81</v>
      </c>
      <c r="P162" s="603" t="s">
        <v>39</v>
      </c>
      <c r="Q162" s="603" t="s">
        <v>81</v>
      </c>
      <c r="R162" s="626" t="s">
        <v>39</v>
      </c>
    </row>
    <row r="163" spans="11:18" ht="16.5">
      <c r="K163" s="621">
        <v>1</v>
      </c>
      <c r="L163" s="606" t="s">
        <v>562</v>
      </c>
      <c r="M163" s="607">
        <v>15859</v>
      </c>
      <c r="N163" s="608">
        <f>M163/M168*100</f>
        <v>91.946892393320994</v>
      </c>
      <c r="O163" s="607">
        <v>768</v>
      </c>
      <c r="P163" s="608">
        <f>O163/O168*100</f>
        <v>16.1378440848918</v>
      </c>
      <c r="Q163" s="607">
        <f>O163+M163</f>
        <v>16627</v>
      </c>
      <c r="R163" s="627">
        <f>Q163/Q168*100</f>
        <v>75.553233062207497</v>
      </c>
    </row>
    <row r="164" spans="11:18" ht="16.5">
      <c r="K164" s="622">
        <v>2</v>
      </c>
      <c r="L164" s="609" t="s">
        <v>563</v>
      </c>
      <c r="M164" s="610">
        <v>330</v>
      </c>
      <c r="N164" s="611">
        <f>M164/M168*100</f>
        <v>1.91326530612245</v>
      </c>
      <c r="O164" s="610">
        <v>247</v>
      </c>
      <c r="P164" s="611">
        <f>O164/O168*100</f>
        <v>5.1901660012607698</v>
      </c>
      <c r="Q164" s="610">
        <f>O164+M164</f>
        <v>577</v>
      </c>
      <c r="R164" s="628">
        <f>Q164/Q168*100</f>
        <v>2.6218930340346298</v>
      </c>
    </row>
    <row r="165" spans="11:18" ht="16.5">
      <c r="K165" s="623">
        <v>3</v>
      </c>
      <c r="L165" s="612" t="s">
        <v>564</v>
      </c>
      <c r="M165" s="613">
        <v>40</v>
      </c>
      <c r="N165" s="614">
        <f>M165/M168*100</f>
        <v>0.231910946196661</v>
      </c>
      <c r="O165" s="613">
        <v>33</v>
      </c>
      <c r="P165" s="614">
        <f>O165/O168*100</f>
        <v>0.69342298802269398</v>
      </c>
      <c r="Q165" s="613">
        <f>O165+M165</f>
        <v>73</v>
      </c>
      <c r="R165" s="629">
        <f>Q165/Q168*100</f>
        <v>0.33171263688826302</v>
      </c>
    </row>
    <row r="166" spans="11:18" ht="16.5">
      <c r="K166" s="622">
        <v>4</v>
      </c>
      <c r="L166" s="609" t="s">
        <v>565</v>
      </c>
      <c r="M166" s="610">
        <v>1019</v>
      </c>
      <c r="N166" s="611">
        <f>M166/M168*100</f>
        <v>5.9079313543599303</v>
      </c>
      <c r="O166" s="610">
        <v>321</v>
      </c>
      <c r="P166" s="611">
        <f>O166/O168*100</f>
        <v>6.7451145198571103</v>
      </c>
      <c r="Q166" s="610">
        <f>O166+M166</f>
        <v>1340</v>
      </c>
      <c r="R166" s="628">
        <f>Q166/Q168*100</f>
        <v>6.0889716908256499</v>
      </c>
    </row>
    <row r="167" spans="11:18" ht="16.5">
      <c r="K167" s="624">
        <v>5</v>
      </c>
      <c r="L167" s="615" t="s">
        <v>566</v>
      </c>
      <c r="M167" s="616">
        <v>0</v>
      </c>
      <c r="N167" s="617">
        <f>M167/M168*100</f>
        <v>0</v>
      </c>
      <c r="O167" s="616">
        <v>3390</v>
      </c>
      <c r="P167" s="617">
        <f>O167/O168*100</f>
        <v>71.233452405967597</v>
      </c>
      <c r="Q167" s="616">
        <f>O167+M167</f>
        <v>3390</v>
      </c>
      <c r="R167" s="630">
        <f>Q167/Q168*100</f>
        <v>15.404189576044001</v>
      </c>
    </row>
    <row r="168" spans="11:18">
      <c r="K168" s="625"/>
      <c r="L168" s="618" t="s">
        <v>40</v>
      </c>
      <c r="M168" s="619">
        <f t="shared" ref="M168:R168" si="18">SUM(M163:M167)</f>
        <v>17248</v>
      </c>
      <c r="N168" s="620">
        <f t="shared" si="18"/>
        <v>100</v>
      </c>
      <c r="O168" s="619">
        <f t="shared" si="18"/>
        <v>4759</v>
      </c>
      <c r="P168" s="620">
        <f t="shared" si="18"/>
        <v>100</v>
      </c>
      <c r="Q168" s="619">
        <f t="shared" si="18"/>
        <v>22007</v>
      </c>
      <c r="R168" s="631">
        <f t="shared" si="18"/>
        <v>100</v>
      </c>
    </row>
    <row r="170" spans="11:18">
      <c r="K170" t="s">
        <v>21</v>
      </c>
    </row>
    <row r="172" spans="11:18">
      <c r="K172" s="1389" t="s">
        <v>0</v>
      </c>
      <c r="L172" s="1412" t="s">
        <v>561</v>
      </c>
      <c r="M172" s="1312" t="s">
        <v>310</v>
      </c>
      <c r="N172" s="1312"/>
      <c r="O172" s="1312" t="s">
        <v>311</v>
      </c>
      <c r="P172" s="1312"/>
      <c r="Q172" s="1312" t="s">
        <v>40</v>
      </c>
      <c r="R172" s="1399"/>
    </row>
    <row r="173" spans="11:18">
      <c r="K173" s="1390"/>
      <c r="L173" s="1413"/>
      <c r="M173" s="603" t="s">
        <v>81</v>
      </c>
      <c r="N173" s="603" t="s">
        <v>39</v>
      </c>
      <c r="O173" s="603" t="s">
        <v>81</v>
      </c>
      <c r="P173" s="603" t="s">
        <v>39</v>
      </c>
      <c r="Q173" s="603" t="s">
        <v>81</v>
      </c>
      <c r="R173" s="626" t="s">
        <v>39</v>
      </c>
    </row>
    <row r="174" spans="11:18" ht="16.5">
      <c r="K174" s="621">
        <v>1</v>
      </c>
      <c r="L174" s="606" t="s">
        <v>562</v>
      </c>
      <c r="M174" s="607">
        <v>14190</v>
      </c>
      <c r="N174" s="608">
        <f>M174/M179*100</f>
        <v>93.979733757202496</v>
      </c>
      <c r="O174" s="607">
        <v>1211</v>
      </c>
      <c r="P174" s="608">
        <f>O174/O179*100</f>
        <v>30.252310766924801</v>
      </c>
      <c r="Q174" s="607">
        <f>O174+M174</f>
        <v>15401</v>
      </c>
      <c r="R174" s="627">
        <f>Q174/Q179*100</f>
        <v>80.625065438174005</v>
      </c>
    </row>
    <row r="175" spans="11:18" ht="16.5">
      <c r="K175" s="622">
        <v>2</v>
      </c>
      <c r="L175" s="609" t="s">
        <v>563</v>
      </c>
      <c r="M175" s="610">
        <v>279</v>
      </c>
      <c r="N175" s="611">
        <f>M175/M179*100</f>
        <v>1.8478044903635999</v>
      </c>
      <c r="O175" s="610">
        <v>149</v>
      </c>
      <c r="P175" s="611">
        <f>O175/O179*100</f>
        <v>3.72220834374219</v>
      </c>
      <c r="Q175" s="610">
        <f>O175+M175</f>
        <v>428</v>
      </c>
      <c r="R175" s="628">
        <f>Q175/Q179*100</f>
        <v>2.2406030782117101</v>
      </c>
    </row>
    <row r="176" spans="11:18" ht="16.5">
      <c r="K176" s="623">
        <v>3</v>
      </c>
      <c r="L176" s="612" t="s">
        <v>564</v>
      </c>
      <c r="M176" s="613">
        <v>95</v>
      </c>
      <c r="N176" s="614">
        <f>M176/M179*100</f>
        <v>0.62918074044638705</v>
      </c>
      <c r="O176" s="613">
        <v>92</v>
      </c>
      <c r="P176" s="614">
        <f>O176/O179*100</f>
        <v>2.2982762927804101</v>
      </c>
      <c r="Q176" s="613">
        <f>O176+M176</f>
        <v>187</v>
      </c>
      <c r="R176" s="629">
        <f>Q176/Q179*100</f>
        <v>0.97895508323735703</v>
      </c>
    </row>
    <row r="177" spans="11:18" ht="16.5">
      <c r="K177" s="622">
        <v>4</v>
      </c>
      <c r="L177" s="609" t="s">
        <v>565</v>
      </c>
      <c r="M177" s="610">
        <v>535</v>
      </c>
      <c r="N177" s="611">
        <f>M177/M179*100</f>
        <v>3.54328101198755</v>
      </c>
      <c r="O177" s="610">
        <v>247</v>
      </c>
      <c r="P177" s="611">
        <f>O177/O179*100</f>
        <v>6.1703722208343699</v>
      </c>
      <c r="Q177" s="610">
        <f>O177+M177</f>
        <v>782</v>
      </c>
      <c r="R177" s="628">
        <f>Q177/Q179*100</f>
        <v>4.0938121662653097</v>
      </c>
    </row>
    <row r="178" spans="11:18" ht="16.5">
      <c r="K178" s="624">
        <v>5</v>
      </c>
      <c r="L178" s="615" t="s">
        <v>566</v>
      </c>
      <c r="M178" s="616">
        <v>0</v>
      </c>
      <c r="N178" s="617">
        <f>M178/M179*100</f>
        <v>0</v>
      </c>
      <c r="O178" s="616">
        <v>2304</v>
      </c>
      <c r="P178" s="617">
        <f>O178/O179*100</f>
        <v>57.556832375718201</v>
      </c>
      <c r="Q178" s="616">
        <f>O178+M178</f>
        <v>2304</v>
      </c>
      <c r="R178" s="630">
        <f>Q178/Q179*100</f>
        <v>12.0615642341116</v>
      </c>
    </row>
    <row r="179" spans="11:18">
      <c r="K179" s="625"/>
      <c r="L179" s="618" t="s">
        <v>40</v>
      </c>
      <c r="M179" s="619">
        <f t="shared" ref="M179:R179" si="19">SUM(M174:M178)</f>
        <v>15099</v>
      </c>
      <c r="N179" s="620">
        <f t="shared" si="19"/>
        <v>100</v>
      </c>
      <c r="O179" s="619">
        <f t="shared" si="19"/>
        <v>4003</v>
      </c>
      <c r="P179" s="620">
        <f t="shared" si="19"/>
        <v>100</v>
      </c>
      <c r="Q179" s="619">
        <f t="shared" si="19"/>
        <v>19102</v>
      </c>
      <c r="R179" s="631">
        <f t="shared" si="19"/>
        <v>100</v>
      </c>
    </row>
    <row r="182" spans="11:18">
      <c r="K182" t="s">
        <v>22</v>
      </c>
    </row>
    <row r="183" spans="11:18">
      <c r="K183" s="1389" t="s">
        <v>0</v>
      </c>
      <c r="L183" s="1412" t="s">
        <v>561</v>
      </c>
      <c r="M183" s="1312" t="s">
        <v>310</v>
      </c>
      <c r="N183" s="1312"/>
      <c r="O183" s="1312" t="s">
        <v>311</v>
      </c>
      <c r="P183" s="1312"/>
      <c r="Q183" s="1312" t="s">
        <v>40</v>
      </c>
      <c r="R183" s="1399"/>
    </row>
    <row r="184" spans="11:18">
      <c r="K184" s="1390"/>
      <c r="L184" s="1413"/>
      <c r="M184" s="603" t="s">
        <v>81</v>
      </c>
      <c r="N184" s="603" t="s">
        <v>39</v>
      </c>
      <c r="O184" s="603" t="s">
        <v>81</v>
      </c>
      <c r="P184" s="603" t="s">
        <v>39</v>
      </c>
      <c r="Q184" s="603" t="s">
        <v>81</v>
      </c>
      <c r="R184" s="626" t="s">
        <v>39</v>
      </c>
    </row>
    <row r="185" spans="11:18" ht="16.5">
      <c r="K185" s="621">
        <v>1</v>
      </c>
      <c r="L185" s="606" t="s">
        <v>562</v>
      </c>
      <c r="M185" s="607">
        <v>31672</v>
      </c>
      <c r="N185" s="608">
        <f>M185/M190*100</f>
        <v>93.959890827103393</v>
      </c>
      <c r="O185" s="607">
        <v>2660</v>
      </c>
      <c r="P185" s="608">
        <f>O185/O190*100</f>
        <v>31.509121061359899</v>
      </c>
      <c r="Q185" s="607">
        <f>O185+M185</f>
        <v>34332</v>
      </c>
      <c r="R185" s="627">
        <f>Q185/Q190*100</f>
        <v>81.451957295373703</v>
      </c>
    </row>
    <row r="186" spans="11:18" ht="16.5">
      <c r="K186" s="622">
        <v>2</v>
      </c>
      <c r="L186" s="609" t="s">
        <v>563</v>
      </c>
      <c r="M186" s="610">
        <v>482</v>
      </c>
      <c r="N186" s="611">
        <f>M186/M190*100</f>
        <v>1.42992761362288</v>
      </c>
      <c r="O186" s="610">
        <v>224</v>
      </c>
      <c r="P186" s="611">
        <f>O186/O190*100</f>
        <v>2.65339966832504</v>
      </c>
      <c r="Q186" s="610">
        <f>O186+M186</f>
        <v>706</v>
      </c>
      <c r="R186" s="628">
        <f>Q186/Q190*100</f>
        <v>1.6749703440094901</v>
      </c>
    </row>
    <row r="187" spans="11:18" ht="16.5">
      <c r="K187" s="623">
        <v>3</v>
      </c>
      <c r="L187" s="612" t="s">
        <v>564</v>
      </c>
      <c r="M187" s="613">
        <v>241</v>
      </c>
      <c r="N187" s="614">
        <f>M187/M190*100</f>
        <v>0.71496380681143901</v>
      </c>
      <c r="O187" s="613">
        <v>210</v>
      </c>
      <c r="P187" s="614">
        <f>O187/O190*100</f>
        <v>2.4875621890547301</v>
      </c>
      <c r="Q187" s="613">
        <f>O187+M187</f>
        <v>451</v>
      </c>
      <c r="R187" s="629">
        <f>Q187/Q190*100</f>
        <v>1.0699881376038001</v>
      </c>
    </row>
    <row r="188" spans="11:18" ht="16.5">
      <c r="K188" s="622">
        <v>4</v>
      </c>
      <c r="L188" s="609" t="s">
        <v>565</v>
      </c>
      <c r="M188" s="610">
        <v>1313</v>
      </c>
      <c r="N188" s="611">
        <f>M188/M190*100</f>
        <v>3.8952177524623202</v>
      </c>
      <c r="O188" s="610">
        <v>614</v>
      </c>
      <c r="P188" s="611">
        <f>O188/O190*100</f>
        <v>7.2731580194266803</v>
      </c>
      <c r="Q188" s="610">
        <f>O188+M188</f>
        <v>1927</v>
      </c>
      <c r="R188" s="628">
        <f>Q188/Q190*100</f>
        <v>4.5717674970343998</v>
      </c>
    </row>
    <row r="189" spans="11:18" ht="16.5">
      <c r="K189" s="624">
        <v>5</v>
      </c>
      <c r="L189" s="615" t="s">
        <v>566</v>
      </c>
      <c r="M189" s="616">
        <v>0</v>
      </c>
      <c r="N189" s="617">
        <f>M189/M190*100</f>
        <v>0</v>
      </c>
      <c r="O189" s="616">
        <v>4734</v>
      </c>
      <c r="P189" s="617">
        <f>O189/O190*100</f>
        <v>56.076759061833698</v>
      </c>
      <c r="Q189" s="616">
        <f>O189+M189</f>
        <v>4734</v>
      </c>
      <c r="R189" s="630">
        <f>Q189/Q190*100</f>
        <v>11.2313167259786</v>
      </c>
    </row>
    <row r="190" spans="11:18">
      <c r="K190" s="625"/>
      <c r="L190" s="618" t="s">
        <v>40</v>
      </c>
      <c r="M190" s="619">
        <f t="shared" ref="M190:R190" si="20">SUM(M185:M189)</f>
        <v>33708</v>
      </c>
      <c r="N190" s="620">
        <f t="shared" si="20"/>
        <v>100</v>
      </c>
      <c r="O190" s="619">
        <f t="shared" si="20"/>
        <v>8442</v>
      </c>
      <c r="P190" s="620">
        <f t="shared" si="20"/>
        <v>100</v>
      </c>
      <c r="Q190" s="619">
        <f t="shared" si="20"/>
        <v>42150</v>
      </c>
      <c r="R190" s="631">
        <f t="shared" si="20"/>
        <v>100</v>
      </c>
    </row>
    <row r="192" spans="11:18">
      <c r="K192" t="s">
        <v>23</v>
      </c>
    </row>
    <row r="194" spans="11:18">
      <c r="K194" s="1389" t="s">
        <v>0</v>
      </c>
      <c r="L194" s="1412" t="s">
        <v>561</v>
      </c>
      <c r="M194" s="1312" t="s">
        <v>310</v>
      </c>
      <c r="N194" s="1312"/>
      <c r="O194" s="1312" t="s">
        <v>311</v>
      </c>
      <c r="P194" s="1312"/>
      <c r="Q194" s="1312" t="s">
        <v>40</v>
      </c>
      <c r="R194" s="1399"/>
    </row>
    <row r="195" spans="11:18">
      <c r="K195" s="1390"/>
      <c r="L195" s="1413"/>
      <c r="M195" s="603" t="s">
        <v>81</v>
      </c>
      <c r="N195" s="603" t="s">
        <v>39</v>
      </c>
      <c r="O195" s="603" t="s">
        <v>81</v>
      </c>
      <c r="P195" s="603" t="s">
        <v>39</v>
      </c>
      <c r="Q195" s="603" t="s">
        <v>81</v>
      </c>
      <c r="R195" s="626" t="s">
        <v>39</v>
      </c>
    </row>
    <row r="196" spans="11:18" ht="16.5">
      <c r="K196" s="621">
        <v>1</v>
      </c>
      <c r="L196" s="606" t="s">
        <v>562</v>
      </c>
      <c r="M196" s="607">
        <v>34621</v>
      </c>
      <c r="N196" s="608">
        <f>M196/M201*100</f>
        <v>94.794918131537202</v>
      </c>
      <c r="O196" s="607">
        <v>1873</v>
      </c>
      <c r="P196" s="608">
        <f>O196/O201*100</f>
        <v>20.394163763066199</v>
      </c>
      <c r="Q196" s="607">
        <f>O196+M196</f>
        <v>36494</v>
      </c>
      <c r="R196" s="627">
        <f>Q196/Q201*100</f>
        <v>79.845096923817394</v>
      </c>
    </row>
    <row r="197" spans="11:18" ht="16.5">
      <c r="K197" s="622">
        <v>2</v>
      </c>
      <c r="L197" s="609" t="s">
        <v>563</v>
      </c>
      <c r="M197" s="610">
        <v>374</v>
      </c>
      <c r="N197" s="611">
        <f>M197/M201*100</f>
        <v>1.0240403044740201</v>
      </c>
      <c r="O197" s="610">
        <v>195</v>
      </c>
      <c r="P197" s="611">
        <f>O197/O201*100</f>
        <v>2.12325783972125</v>
      </c>
      <c r="Q197" s="610">
        <f>O197+M197</f>
        <v>569</v>
      </c>
      <c r="R197" s="628">
        <f>Q197/Q201*100</f>
        <v>1.24491314050672</v>
      </c>
    </row>
    <row r="198" spans="11:18" ht="16.5">
      <c r="K198" s="623">
        <v>3</v>
      </c>
      <c r="L198" s="612" t="s">
        <v>564</v>
      </c>
      <c r="M198" s="613">
        <v>167</v>
      </c>
      <c r="N198" s="614">
        <f>M198/M201*100</f>
        <v>0.45725863862877197</v>
      </c>
      <c r="O198" s="613">
        <v>137</v>
      </c>
      <c r="P198" s="614">
        <f>O198/O201*100</f>
        <v>1.49172473867596</v>
      </c>
      <c r="Q198" s="613">
        <f>O198+M198</f>
        <v>304</v>
      </c>
      <c r="R198" s="629">
        <f>Q198/Q201*100</f>
        <v>0.66512055310024898</v>
      </c>
    </row>
    <row r="199" spans="11:18" ht="16.5">
      <c r="K199" s="622">
        <v>4</v>
      </c>
      <c r="L199" s="609" t="s">
        <v>565</v>
      </c>
      <c r="M199" s="610">
        <v>1360</v>
      </c>
      <c r="N199" s="611">
        <f>M199/M201*100</f>
        <v>3.7237829253600601</v>
      </c>
      <c r="O199" s="610">
        <v>502</v>
      </c>
      <c r="P199" s="611">
        <f>O199/O201*100</f>
        <v>5.4660278745644604</v>
      </c>
      <c r="Q199" s="610">
        <f>O199+M199</f>
        <v>1862</v>
      </c>
      <c r="R199" s="628">
        <f>Q199/Q201*100</f>
        <v>4.0738633877390296</v>
      </c>
    </row>
    <row r="200" spans="11:18" ht="16.5">
      <c r="K200" s="624">
        <v>5</v>
      </c>
      <c r="L200" s="615" t="s">
        <v>566</v>
      </c>
      <c r="M200" s="616">
        <v>0</v>
      </c>
      <c r="N200" s="617">
        <f>M200/M201*100</f>
        <v>0</v>
      </c>
      <c r="O200" s="616">
        <v>6477</v>
      </c>
      <c r="P200" s="617">
        <f>O200/O201*100</f>
        <v>70.524825783972105</v>
      </c>
      <c r="Q200" s="616">
        <f>O200+M200</f>
        <v>6477</v>
      </c>
      <c r="R200" s="630">
        <f>Q200/Q201*100</f>
        <v>14.1710059948366</v>
      </c>
    </row>
    <row r="201" spans="11:18">
      <c r="K201" s="625"/>
      <c r="L201" s="618" t="s">
        <v>40</v>
      </c>
      <c r="M201" s="619">
        <f t="shared" ref="M201:R201" si="21">SUM(M196:M200)</f>
        <v>36522</v>
      </c>
      <c r="N201" s="620">
        <f t="shared" si="21"/>
        <v>100</v>
      </c>
      <c r="O201" s="619">
        <f t="shared" si="21"/>
        <v>9184</v>
      </c>
      <c r="P201" s="620">
        <f t="shared" si="21"/>
        <v>100</v>
      </c>
      <c r="Q201" s="619">
        <f t="shared" si="21"/>
        <v>45706</v>
      </c>
      <c r="R201" s="631">
        <f t="shared" si="21"/>
        <v>100</v>
      </c>
    </row>
    <row r="203" spans="11:18">
      <c r="K203" t="s">
        <v>24</v>
      </c>
    </row>
    <row r="205" spans="11:18">
      <c r="K205" s="1389" t="s">
        <v>0</v>
      </c>
      <c r="L205" s="1412" t="s">
        <v>561</v>
      </c>
      <c r="M205" s="1312" t="s">
        <v>310</v>
      </c>
      <c r="N205" s="1312"/>
      <c r="O205" s="1312" t="s">
        <v>311</v>
      </c>
      <c r="P205" s="1312"/>
      <c r="Q205" s="1312" t="s">
        <v>40</v>
      </c>
      <c r="R205" s="1399"/>
    </row>
    <row r="206" spans="11:18">
      <c r="K206" s="1390"/>
      <c r="L206" s="1413"/>
      <c r="M206" s="603" t="s">
        <v>81</v>
      </c>
      <c r="N206" s="603" t="s">
        <v>39</v>
      </c>
      <c r="O206" s="603" t="s">
        <v>81</v>
      </c>
      <c r="P206" s="603" t="s">
        <v>39</v>
      </c>
      <c r="Q206" s="603" t="s">
        <v>81</v>
      </c>
      <c r="R206" s="626" t="s">
        <v>39</v>
      </c>
    </row>
    <row r="207" spans="11:18" ht="16.5">
      <c r="K207" s="621">
        <v>1</v>
      </c>
      <c r="L207" s="606" t="s">
        <v>562</v>
      </c>
      <c r="M207" s="607">
        <v>22351</v>
      </c>
      <c r="N207" s="608">
        <f>M207/M212*100</f>
        <v>94.149115417017697</v>
      </c>
      <c r="O207" s="607">
        <v>1141</v>
      </c>
      <c r="P207" s="608">
        <f>O207/O212*100</f>
        <v>14.628205128205099</v>
      </c>
      <c r="Q207" s="607">
        <f>O207+M207</f>
        <v>23492</v>
      </c>
      <c r="R207" s="627">
        <f>Q207/Q212*100</f>
        <v>74.483195941661407</v>
      </c>
    </row>
    <row r="208" spans="11:18" ht="16.5">
      <c r="K208" s="622">
        <v>2</v>
      </c>
      <c r="L208" s="609" t="s">
        <v>563</v>
      </c>
      <c r="M208" s="610">
        <v>516</v>
      </c>
      <c r="N208" s="611">
        <f>M208/M212*100</f>
        <v>2.1735467565290598</v>
      </c>
      <c r="O208" s="610">
        <v>277</v>
      </c>
      <c r="P208" s="611">
        <f>O208/O212*100</f>
        <v>3.5512820512820502</v>
      </c>
      <c r="Q208" s="610">
        <f>O208+M208</f>
        <v>793</v>
      </c>
      <c r="R208" s="628">
        <f>Q208/Q212*100</f>
        <v>2.5142675967026</v>
      </c>
    </row>
    <row r="209" spans="11:18" ht="16.5">
      <c r="K209" s="623">
        <v>3</v>
      </c>
      <c r="L209" s="612" t="s">
        <v>564</v>
      </c>
      <c r="M209" s="613">
        <v>261</v>
      </c>
      <c r="N209" s="614">
        <f>M209/M212*100</f>
        <v>1.09941027801179</v>
      </c>
      <c r="O209" s="613">
        <v>192</v>
      </c>
      <c r="P209" s="614">
        <f>O209/O212*100</f>
        <v>2.4615384615384599</v>
      </c>
      <c r="Q209" s="613">
        <f>O209+M209</f>
        <v>453</v>
      </c>
      <c r="R209" s="629">
        <f>Q209/Q212*100</f>
        <v>1.4362714013950499</v>
      </c>
    </row>
    <row r="210" spans="11:18" ht="16.5">
      <c r="K210" s="622">
        <v>4</v>
      </c>
      <c r="L210" s="609" t="s">
        <v>565</v>
      </c>
      <c r="M210" s="610">
        <v>611</v>
      </c>
      <c r="N210" s="611">
        <f>M210/M212*100</f>
        <v>2.5737152485256898</v>
      </c>
      <c r="O210" s="610">
        <v>271</v>
      </c>
      <c r="P210" s="611">
        <f>O210/O212*100</f>
        <v>3.47435897435897</v>
      </c>
      <c r="Q210" s="610">
        <f>O210+M210</f>
        <v>882</v>
      </c>
      <c r="R210" s="628">
        <f>Q210/Q212*100</f>
        <v>2.7964489537095698</v>
      </c>
    </row>
    <row r="211" spans="11:18" ht="16.5">
      <c r="K211" s="624">
        <v>5</v>
      </c>
      <c r="L211" s="615" t="s">
        <v>566</v>
      </c>
      <c r="M211" s="616">
        <v>1</v>
      </c>
      <c r="N211" s="617">
        <f>M211/M212*100</f>
        <v>4.2122999157539996E-3</v>
      </c>
      <c r="O211" s="616">
        <v>5919</v>
      </c>
      <c r="P211" s="617">
        <f>O211/O212*100</f>
        <v>75.884615384615401</v>
      </c>
      <c r="Q211" s="616">
        <f>O211+M211</f>
        <v>5920</v>
      </c>
      <c r="R211" s="630">
        <f>Q211/Q212*100</f>
        <v>18.769816106531401</v>
      </c>
    </row>
    <row r="212" spans="11:18">
      <c r="K212" s="625"/>
      <c r="L212" s="618" t="s">
        <v>40</v>
      </c>
      <c r="M212" s="619">
        <f t="shared" ref="M212:R212" si="22">SUM(M207:M211)</f>
        <v>23740</v>
      </c>
      <c r="N212" s="620">
        <f t="shared" si="22"/>
        <v>100</v>
      </c>
      <c r="O212" s="619">
        <f t="shared" si="22"/>
        <v>7800</v>
      </c>
      <c r="P212" s="620">
        <f t="shared" si="22"/>
        <v>100</v>
      </c>
      <c r="Q212" s="619">
        <f t="shared" si="22"/>
        <v>31540</v>
      </c>
      <c r="R212" s="631">
        <f t="shared" si="22"/>
        <v>100</v>
      </c>
    </row>
  </sheetData>
  <mergeCells count="104">
    <mergeCell ref="L172:L173"/>
    <mergeCell ref="L183:L184"/>
    <mergeCell ref="L194:L195"/>
    <mergeCell ref="L205:L206"/>
    <mergeCell ref="K88:K89"/>
    <mergeCell ref="L2:L3"/>
    <mergeCell ref="L14:L15"/>
    <mergeCell ref="L24:L25"/>
    <mergeCell ref="L34:L35"/>
    <mergeCell ref="L45:L46"/>
    <mergeCell ref="L56:L57"/>
    <mergeCell ref="L67:L68"/>
    <mergeCell ref="L77:L78"/>
    <mergeCell ref="L88:L89"/>
    <mergeCell ref="A2:A3"/>
    <mergeCell ref="B2:B3"/>
    <mergeCell ref="K14:K15"/>
    <mergeCell ref="K24:K25"/>
    <mergeCell ref="K34:K35"/>
    <mergeCell ref="K45:K46"/>
    <mergeCell ref="K56:K57"/>
    <mergeCell ref="K67:K68"/>
    <mergeCell ref="K77:K78"/>
    <mergeCell ref="C2:D2"/>
    <mergeCell ref="E2:F2"/>
    <mergeCell ref="G2:H2"/>
    <mergeCell ref="M194:N194"/>
    <mergeCell ref="O194:P194"/>
    <mergeCell ref="Q194:R194"/>
    <mergeCell ref="M205:N205"/>
    <mergeCell ref="O205:P205"/>
    <mergeCell ref="Q205:R205"/>
    <mergeCell ref="K98:K99"/>
    <mergeCell ref="K108:K109"/>
    <mergeCell ref="K118:K119"/>
    <mergeCell ref="K129:K130"/>
    <mergeCell ref="K140:K141"/>
    <mergeCell ref="K150:K151"/>
    <mergeCell ref="K161:K162"/>
    <mergeCell ref="K172:K173"/>
    <mergeCell ref="K183:K184"/>
    <mergeCell ref="K194:K195"/>
    <mergeCell ref="K205:K206"/>
    <mergeCell ref="L98:L99"/>
    <mergeCell ref="L108:L109"/>
    <mergeCell ref="L118:L119"/>
    <mergeCell ref="L129:L130"/>
    <mergeCell ref="L140:L141"/>
    <mergeCell ref="L150:L151"/>
    <mergeCell ref="L161:L162"/>
    <mergeCell ref="M161:N161"/>
    <mergeCell ref="O161:P161"/>
    <mergeCell ref="Q161:R161"/>
    <mergeCell ref="M172:N172"/>
    <mergeCell ref="O172:P172"/>
    <mergeCell ref="Q172:R172"/>
    <mergeCell ref="M183:N183"/>
    <mergeCell ref="O183:P183"/>
    <mergeCell ref="Q183:R183"/>
    <mergeCell ref="M129:N129"/>
    <mergeCell ref="O129:P129"/>
    <mergeCell ref="Q129:R129"/>
    <mergeCell ref="M140:N140"/>
    <mergeCell ref="O140:P140"/>
    <mergeCell ref="Q140:R140"/>
    <mergeCell ref="M150:N150"/>
    <mergeCell ref="O150:P150"/>
    <mergeCell ref="Q150:R150"/>
    <mergeCell ref="M98:N98"/>
    <mergeCell ref="O98:P98"/>
    <mergeCell ref="Q98:R98"/>
    <mergeCell ref="M108:N108"/>
    <mergeCell ref="O108:P108"/>
    <mergeCell ref="Q108:R108"/>
    <mergeCell ref="M118:N118"/>
    <mergeCell ref="O118:P118"/>
    <mergeCell ref="Q118:R118"/>
    <mergeCell ref="M67:N67"/>
    <mergeCell ref="O67:P67"/>
    <mergeCell ref="Q67:R67"/>
    <mergeCell ref="M77:N77"/>
    <mergeCell ref="O77:P77"/>
    <mergeCell ref="Q77:R77"/>
    <mergeCell ref="M88:N88"/>
    <mergeCell ref="O88:P88"/>
    <mergeCell ref="Q88:R88"/>
    <mergeCell ref="M34:N34"/>
    <mergeCell ref="O34:P34"/>
    <mergeCell ref="Q34:R34"/>
    <mergeCell ref="M45:N45"/>
    <mergeCell ref="O45:P45"/>
    <mergeCell ref="Q45:R45"/>
    <mergeCell ref="M56:N56"/>
    <mergeCell ref="O56:P56"/>
    <mergeCell ref="Q56:R56"/>
    <mergeCell ref="M2:N2"/>
    <mergeCell ref="O2:P2"/>
    <mergeCell ref="Q2:R2"/>
    <mergeCell ref="M14:N14"/>
    <mergeCell ref="O14:P14"/>
    <mergeCell ref="Q14:R14"/>
    <mergeCell ref="M24:N24"/>
    <mergeCell ref="O24:P24"/>
    <mergeCell ref="Q24:R24"/>
  </mergeCells>
  <pageMargins left="0.69930555555555596" right="0.69930555555555596" top="0.75" bottom="0.75" header="0.3" footer="0.3"/>
  <pageSetup orientation="portrait"/>
  <ignoredErrors>
    <ignoredError sqref="G4:G9" formula="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sheetPr>
  <dimension ref="A2:E43"/>
  <sheetViews>
    <sheetView workbookViewId="0">
      <selection activeCell="I20" sqref="I20"/>
    </sheetView>
  </sheetViews>
  <sheetFormatPr defaultColWidth="9" defaultRowHeight="15"/>
  <cols>
    <col min="1" max="1" width="4.7109375" customWidth="1"/>
    <col min="2" max="2" width="22.42578125" customWidth="1"/>
    <col min="3" max="3" width="10.42578125" customWidth="1"/>
    <col min="4" max="4" width="12" customWidth="1"/>
    <col min="5" max="5" width="12.5703125" customWidth="1"/>
  </cols>
  <sheetData>
    <row r="2" spans="1:5" s="558" customFormat="1" ht="32.1" customHeight="1">
      <c r="A2" s="1420" t="s">
        <v>0</v>
      </c>
      <c r="B2" s="1422" t="s">
        <v>1</v>
      </c>
      <c r="C2" s="1419" t="s">
        <v>567</v>
      </c>
      <c r="D2" s="1419"/>
      <c r="E2" s="1424" t="s">
        <v>3</v>
      </c>
    </row>
    <row r="3" spans="1:5" s="558" customFormat="1" ht="15" customHeight="1">
      <c r="A3" s="1421"/>
      <c r="B3" s="1423"/>
      <c r="C3" s="3" t="s">
        <v>4</v>
      </c>
      <c r="D3" s="3" t="s">
        <v>5</v>
      </c>
      <c r="E3" s="1425"/>
    </row>
    <row r="4" spans="1:5" ht="15" customHeight="1">
      <c r="A4" s="539">
        <v>1</v>
      </c>
      <c r="B4" s="42" t="s">
        <v>6</v>
      </c>
      <c r="C4" s="559">
        <v>3826</v>
      </c>
      <c r="D4" s="559">
        <v>3361</v>
      </c>
      <c r="E4" s="560">
        <f>SUM(C4:D4)</f>
        <v>7187</v>
      </c>
    </row>
    <row r="5" spans="1:5" ht="15" customHeight="1">
      <c r="A5" s="541">
        <v>2</v>
      </c>
      <c r="B5" s="47" t="s">
        <v>36</v>
      </c>
      <c r="C5" s="561">
        <v>2819</v>
      </c>
      <c r="D5" s="561">
        <v>2703</v>
      </c>
      <c r="E5" s="562">
        <f t="shared" ref="E5:E22" si="0">SUM(C5:D5)</f>
        <v>5522</v>
      </c>
    </row>
    <row r="6" spans="1:5" ht="15" customHeight="1">
      <c r="A6" s="543">
        <v>3</v>
      </c>
      <c r="B6" s="52" t="s">
        <v>37</v>
      </c>
      <c r="C6" s="559">
        <v>1684</v>
      </c>
      <c r="D6" s="559">
        <v>1568</v>
      </c>
      <c r="E6" s="560">
        <f t="shared" si="0"/>
        <v>3252</v>
      </c>
    </row>
    <row r="7" spans="1:5" ht="15" customHeight="1">
      <c r="A7" s="541">
        <v>4</v>
      </c>
      <c r="B7" s="47" t="s">
        <v>9</v>
      </c>
      <c r="C7" s="561">
        <v>1733</v>
      </c>
      <c r="D7" s="561">
        <v>1739</v>
      </c>
      <c r="E7" s="562">
        <f t="shared" si="0"/>
        <v>3472</v>
      </c>
    </row>
    <row r="8" spans="1:5" ht="15" customHeight="1">
      <c r="A8" s="543">
        <v>5</v>
      </c>
      <c r="B8" s="52" t="s">
        <v>10</v>
      </c>
      <c r="C8" s="559">
        <v>3040</v>
      </c>
      <c r="D8" s="559">
        <v>3020</v>
      </c>
      <c r="E8" s="560">
        <f t="shared" si="0"/>
        <v>6060</v>
      </c>
    </row>
    <row r="9" spans="1:5" ht="15" customHeight="1">
      <c r="A9" s="541">
        <v>6</v>
      </c>
      <c r="B9" s="47" t="s">
        <v>11</v>
      </c>
      <c r="C9" s="561">
        <v>3021</v>
      </c>
      <c r="D9" s="561">
        <v>2790</v>
      </c>
      <c r="E9" s="562">
        <f t="shared" si="0"/>
        <v>5811</v>
      </c>
    </row>
    <row r="10" spans="1:5" ht="15" customHeight="1">
      <c r="A10" s="543">
        <v>7</v>
      </c>
      <c r="B10" s="52" t="s">
        <v>12</v>
      </c>
      <c r="C10" s="559">
        <v>2545</v>
      </c>
      <c r="D10" s="559">
        <v>2278</v>
      </c>
      <c r="E10" s="560">
        <f t="shared" si="0"/>
        <v>4823</v>
      </c>
    </row>
    <row r="11" spans="1:5" ht="15" customHeight="1">
      <c r="A11" s="541">
        <v>8</v>
      </c>
      <c r="B11" s="47" t="s">
        <v>13</v>
      </c>
      <c r="C11" s="561">
        <v>2018</v>
      </c>
      <c r="D11" s="561">
        <v>2051</v>
      </c>
      <c r="E11" s="562">
        <f t="shared" si="0"/>
        <v>4069</v>
      </c>
    </row>
    <row r="12" spans="1:5" ht="15" customHeight="1">
      <c r="A12" s="543">
        <v>9</v>
      </c>
      <c r="B12" s="52" t="s">
        <v>14</v>
      </c>
      <c r="C12" s="559">
        <v>754</v>
      </c>
      <c r="D12" s="559">
        <v>689</v>
      </c>
      <c r="E12" s="560">
        <f t="shared" si="0"/>
        <v>1443</v>
      </c>
    </row>
    <row r="13" spans="1:5" ht="15" customHeight="1">
      <c r="A13" s="541">
        <v>10</v>
      </c>
      <c r="B13" s="47" t="s">
        <v>15</v>
      </c>
      <c r="C13" s="561">
        <v>1571</v>
      </c>
      <c r="D13" s="561">
        <v>1652</v>
      </c>
      <c r="E13" s="562">
        <f t="shared" si="0"/>
        <v>3223</v>
      </c>
    </row>
    <row r="14" spans="1:5" ht="15" customHeight="1">
      <c r="A14" s="543">
        <v>11</v>
      </c>
      <c r="B14" s="52" t="s">
        <v>16</v>
      </c>
      <c r="C14" s="559">
        <v>1151</v>
      </c>
      <c r="D14" s="559">
        <v>1176</v>
      </c>
      <c r="E14" s="560">
        <f t="shared" si="0"/>
        <v>2327</v>
      </c>
    </row>
    <row r="15" spans="1:5" ht="15" customHeight="1">
      <c r="A15" s="541">
        <v>12</v>
      </c>
      <c r="B15" s="47" t="s">
        <v>17</v>
      </c>
      <c r="C15" s="561">
        <v>3573</v>
      </c>
      <c r="D15" s="561">
        <v>3393</v>
      </c>
      <c r="E15" s="562">
        <f t="shared" si="0"/>
        <v>6966</v>
      </c>
    </row>
    <row r="16" spans="1:5" ht="15" customHeight="1">
      <c r="A16" s="543">
        <v>13</v>
      </c>
      <c r="B16" s="52" t="s">
        <v>18</v>
      </c>
      <c r="C16" s="559">
        <v>7050</v>
      </c>
      <c r="D16" s="559">
        <v>6914</v>
      </c>
      <c r="E16" s="560">
        <f t="shared" si="0"/>
        <v>13964</v>
      </c>
    </row>
    <row r="17" spans="1:5" ht="15" customHeight="1">
      <c r="A17" s="541">
        <v>14</v>
      </c>
      <c r="B17" s="47" t="s">
        <v>19</v>
      </c>
      <c r="C17" s="561">
        <v>559</v>
      </c>
      <c r="D17" s="561">
        <v>560</v>
      </c>
      <c r="E17" s="562">
        <f t="shared" si="0"/>
        <v>1119</v>
      </c>
    </row>
    <row r="18" spans="1:5" ht="15" customHeight="1">
      <c r="A18" s="543">
        <v>15</v>
      </c>
      <c r="B18" s="52" t="s">
        <v>20</v>
      </c>
      <c r="C18" s="559">
        <v>382</v>
      </c>
      <c r="D18" s="559">
        <v>363</v>
      </c>
      <c r="E18" s="560">
        <f t="shared" si="0"/>
        <v>745</v>
      </c>
    </row>
    <row r="19" spans="1:5" ht="15" customHeight="1">
      <c r="A19" s="541">
        <v>16</v>
      </c>
      <c r="B19" s="47" t="s">
        <v>21</v>
      </c>
      <c r="C19" s="561">
        <v>385</v>
      </c>
      <c r="D19" s="561">
        <v>381</v>
      </c>
      <c r="E19" s="562">
        <f t="shared" si="0"/>
        <v>766</v>
      </c>
    </row>
    <row r="20" spans="1:5" ht="15" customHeight="1">
      <c r="A20" s="543">
        <v>17</v>
      </c>
      <c r="B20" s="52" t="s">
        <v>22</v>
      </c>
      <c r="C20" s="559">
        <v>1089</v>
      </c>
      <c r="D20" s="559">
        <v>1072</v>
      </c>
      <c r="E20" s="560">
        <f t="shared" si="0"/>
        <v>2161</v>
      </c>
    </row>
    <row r="21" spans="1:5" ht="15" customHeight="1">
      <c r="A21" s="541">
        <v>18</v>
      </c>
      <c r="B21" s="47" t="s">
        <v>23</v>
      </c>
      <c r="C21" s="561">
        <v>1014</v>
      </c>
      <c r="D21" s="561">
        <v>863</v>
      </c>
      <c r="E21" s="562">
        <f t="shared" si="0"/>
        <v>1877</v>
      </c>
    </row>
    <row r="22" spans="1:5" ht="15" customHeight="1">
      <c r="A22" s="544">
        <v>19</v>
      </c>
      <c r="B22" s="55" t="s">
        <v>24</v>
      </c>
      <c r="C22" s="563">
        <v>676</v>
      </c>
      <c r="D22" s="563">
        <v>660</v>
      </c>
      <c r="E22" s="564">
        <f t="shared" si="0"/>
        <v>1336</v>
      </c>
    </row>
    <row r="23" spans="1:5" ht="15" customHeight="1">
      <c r="A23" s="565"/>
      <c r="B23" s="566" t="s">
        <v>32</v>
      </c>
      <c r="C23" s="567">
        <f>SUM(C4:C22)</f>
        <v>38890</v>
      </c>
      <c r="D23" s="567">
        <f>SUM(D4:D22)</f>
        <v>37233</v>
      </c>
      <c r="E23" s="568">
        <f>SUM(E4:E22)</f>
        <v>76123</v>
      </c>
    </row>
    <row r="24" spans="1:5" ht="5.0999999999999996" customHeight="1">
      <c r="A24" s="569"/>
      <c r="B24" s="569"/>
      <c r="C24" s="569"/>
      <c r="D24" s="570"/>
      <c r="E24" s="570"/>
    </row>
    <row r="25" spans="1:5" ht="9.9499999999999993" customHeight="1">
      <c r="A25" s="571" t="s">
        <v>568</v>
      </c>
      <c r="B25" s="572"/>
      <c r="C25" s="573"/>
      <c r="D25" s="188"/>
      <c r="E25" s="188"/>
    </row>
    <row r="26" spans="1:5">
      <c r="A26" s="363"/>
      <c r="B26" s="363"/>
      <c r="C26" s="363"/>
    </row>
    <row r="27" spans="1:5">
      <c r="A27" s="363"/>
      <c r="B27" s="363"/>
      <c r="C27" s="363"/>
    </row>
    <row r="28" spans="1:5">
      <c r="A28" s="363"/>
      <c r="B28" s="363"/>
      <c r="C28" s="363"/>
    </row>
    <row r="29" spans="1:5">
      <c r="A29" s="363"/>
      <c r="B29" s="363"/>
      <c r="C29" s="363"/>
    </row>
    <row r="30" spans="1:5">
      <c r="A30" s="363"/>
      <c r="B30" s="363"/>
      <c r="C30" s="363"/>
    </row>
    <row r="31" spans="1:5">
      <c r="A31" s="363"/>
      <c r="B31" s="363"/>
      <c r="C31" s="363"/>
    </row>
    <row r="32" spans="1:5">
      <c r="A32" s="363"/>
      <c r="B32" s="363"/>
      <c r="C32" s="363"/>
    </row>
    <row r="33" spans="1:3">
      <c r="A33" s="363"/>
      <c r="B33" s="363"/>
      <c r="C33" s="363"/>
    </row>
    <row r="34" spans="1:3">
      <c r="A34" s="363"/>
      <c r="B34" s="363"/>
      <c r="C34" s="363"/>
    </row>
    <row r="35" spans="1:3">
      <c r="A35" s="363"/>
      <c r="B35" s="363"/>
      <c r="C35" s="363"/>
    </row>
    <row r="36" spans="1:3">
      <c r="A36" s="363"/>
      <c r="B36" s="363"/>
      <c r="C36" s="363"/>
    </row>
    <row r="37" spans="1:3">
      <c r="A37" s="363"/>
      <c r="B37" s="363"/>
      <c r="C37" s="363"/>
    </row>
    <row r="38" spans="1:3">
      <c r="A38" s="363"/>
      <c r="B38" s="363"/>
      <c r="C38" s="363"/>
    </row>
    <row r="39" spans="1:3">
      <c r="A39" s="363"/>
      <c r="B39" s="363"/>
      <c r="C39" s="363"/>
    </row>
    <row r="40" spans="1:3">
      <c r="A40" s="363"/>
      <c r="B40" s="363"/>
      <c r="C40" s="363"/>
    </row>
    <row r="41" spans="1:3">
      <c r="A41" s="363"/>
      <c r="B41" s="363"/>
      <c r="C41" s="363"/>
    </row>
    <row r="42" spans="1:3">
      <c r="A42" s="363"/>
      <c r="B42" s="363"/>
      <c r="C42" s="363"/>
    </row>
    <row r="43" spans="1:3">
      <c r="A43" s="363"/>
      <c r="B43" s="363"/>
      <c r="C43" s="363"/>
    </row>
  </sheetData>
  <mergeCells count="4">
    <mergeCell ref="C2:D2"/>
    <mergeCell ref="A2:A3"/>
    <mergeCell ref="B2:B3"/>
    <mergeCell ref="E2:E3"/>
  </mergeCells>
  <pageMargins left="0.69930555555555596" right="0.69930555555555596"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A1:F210"/>
  <sheetViews>
    <sheetView zoomScale="120" zoomScaleNormal="120" workbookViewId="0">
      <selection activeCell="H22" sqref="H22"/>
    </sheetView>
  </sheetViews>
  <sheetFormatPr defaultColWidth="9" defaultRowHeight="15"/>
  <cols>
    <col min="1" max="1" width="3.85546875" customWidth="1"/>
    <col min="2" max="2" width="22.42578125" customWidth="1"/>
    <col min="3" max="3" width="10.85546875" customWidth="1"/>
    <col min="4" max="4" width="10.7109375" customWidth="1"/>
    <col min="5" max="5" width="9.7109375" customWidth="1"/>
    <col min="6" max="6" width="9.85546875" customWidth="1"/>
  </cols>
  <sheetData>
    <row r="1" spans="1:6" ht="16.5">
      <c r="A1" s="27"/>
      <c r="B1" s="27"/>
      <c r="C1" s="27"/>
      <c r="D1" s="27"/>
      <c r="E1" s="27"/>
      <c r="F1" s="1"/>
    </row>
    <row r="2" spans="1:6" ht="15.75" customHeight="1">
      <c r="A2" s="1355" t="s">
        <v>0</v>
      </c>
      <c r="B2" s="1357" t="s">
        <v>1</v>
      </c>
      <c r="C2" s="1352" t="s">
        <v>172</v>
      </c>
      <c r="D2" s="1353"/>
      <c r="E2" s="1359" t="s">
        <v>569</v>
      </c>
      <c r="F2" s="1"/>
    </row>
    <row r="3" spans="1:6" ht="40.5" customHeight="1">
      <c r="A3" s="1356"/>
      <c r="B3" s="1358"/>
      <c r="C3" s="537" t="s">
        <v>273</v>
      </c>
      <c r="D3" s="550" t="s">
        <v>570</v>
      </c>
      <c r="E3" s="1360"/>
      <c r="F3" s="1"/>
    </row>
    <row r="4" spans="1:6" ht="12.75" customHeight="1">
      <c r="A4" s="539">
        <v>1</v>
      </c>
      <c r="B4" s="42" t="s">
        <v>6</v>
      </c>
      <c r="C4" s="198">
        <f>'20. Angka kawin kasar'!C4</f>
        <v>531083.5</v>
      </c>
      <c r="D4" s="555">
        <f>'Jml Kelahiran'!E4</f>
        <v>7187</v>
      </c>
      <c r="E4" s="551">
        <f t="shared" ref="E4:E23" si="0">D4/C4*1000</f>
        <v>13.532711899352901</v>
      </c>
      <c r="F4" s="1"/>
    </row>
    <row r="5" spans="1:6" ht="12.75" customHeight="1">
      <c r="A5" s="541">
        <v>2</v>
      </c>
      <c r="B5" s="453" t="s">
        <v>7</v>
      </c>
      <c r="C5" s="556">
        <f>'20. Angka kawin kasar'!C5</f>
        <v>410749.5</v>
      </c>
      <c r="D5" s="556">
        <f>'Jml Kelahiran'!E5</f>
        <v>5522</v>
      </c>
      <c r="E5" s="464">
        <f t="shared" si="0"/>
        <v>13.4437169126195</v>
      </c>
      <c r="F5" s="1"/>
    </row>
    <row r="6" spans="1:6" ht="12.75" customHeight="1">
      <c r="A6" s="543">
        <v>3</v>
      </c>
      <c r="B6" s="448" t="s">
        <v>8</v>
      </c>
      <c r="C6" s="198">
        <f>'20. Angka kawin kasar'!C6</f>
        <v>245832.5</v>
      </c>
      <c r="D6" s="555">
        <f>'Jml Kelahiran'!E6</f>
        <v>3252</v>
      </c>
      <c r="E6" s="551">
        <f t="shared" si="0"/>
        <v>13.228519418709899</v>
      </c>
      <c r="F6" s="1"/>
    </row>
    <row r="7" spans="1:6" ht="12.75" customHeight="1">
      <c r="A7" s="541">
        <v>4</v>
      </c>
      <c r="B7" s="47" t="s">
        <v>9</v>
      </c>
      <c r="C7" s="556">
        <f>'20. Angka kawin kasar'!C7</f>
        <v>381701</v>
      </c>
      <c r="D7" s="556">
        <f>'Jml Kelahiran'!E7</f>
        <v>3472</v>
      </c>
      <c r="E7" s="464">
        <f t="shared" si="0"/>
        <v>9.0961249774037807</v>
      </c>
      <c r="F7" s="1"/>
    </row>
    <row r="8" spans="1:6" ht="12.75" customHeight="1">
      <c r="A8" s="543">
        <v>5</v>
      </c>
      <c r="B8" s="52" t="s">
        <v>10</v>
      </c>
      <c r="C8" s="198">
        <f>'20. Angka kawin kasar'!C8</f>
        <v>456764</v>
      </c>
      <c r="D8" s="555">
        <f>'Jml Kelahiran'!E8</f>
        <v>6060</v>
      </c>
      <c r="E8" s="551">
        <f t="shared" si="0"/>
        <v>13.267245229483899</v>
      </c>
      <c r="F8" s="1"/>
    </row>
    <row r="9" spans="1:6" ht="12.75" customHeight="1">
      <c r="A9" s="541">
        <v>6</v>
      </c>
      <c r="B9" s="47" t="s">
        <v>11</v>
      </c>
      <c r="C9" s="556">
        <f>'20. Angka kawin kasar'!C9</f>
        <v>531689</v>
      </c>
      <c r="D9" s="556">
        <f>'Jml Kelahiran'!E9</f>
        <v>5811</v>
      </c>
      <c r="E9" s="464">
        <f t="shared" si="0"/>
        <v>10.929321464239401</v>
      </c>
      <c r="F9" s="1"/>
    </row>
    <row r="10" spans="1:6" ht="12.75" customHeight="1">
      <c r="A10" s="543">
        <v>7</v>
      </c>
      <c r="B10" s="52" t="s">
        <v>12</v>
      </c>
      <c r="C10" s="198">
        <f>'20. Angka kawin kasar'!C10</f>
        <v>400236</v>
      </c>
      <c r="D10" s="555">
        <f>'Jml Kelahiran'!E10</f>
        <v>4823</v>
      </c>
      <c r="E10" s="551">
        <f t="shared" si="0"/>
        <v>12.0503902697409</v>
      </c>
      <c r="F10" s="1"/>
    </row>
    <row r="11" spans="1:6" ht="12.75" customHeight="1">
      <c r="A11" s="541">
        <v>8</v>
      </c>
      <c r="B11" s="47" t="s">
        <v>13</v>
      </c>
      <c r="C11" s="556">
        <f>'20. Angka kawin kasar'!C11</f>
        <v>311520</v>
      </c>
      <c r="D11" s="556">
        <f>'Jml Kelahiran'!E11</f>
        <v>4069</v>
      </c>
      <c r="E11" s="464">
        <f t="shared" si="0"/>
        <v>13.061761684643001</v>
      </c>
      <c r="F11" s="1"/>
    </row>
    <row r="12" spans="1:6" ht="12.75" customHeight="1">
      <c r="A12" s="543">
        <v>9</v>
      </c>
      <c r="B12" s="52" t="s">
        <v>14</v>
      </c>
      <c r="C12" s="198">
        <f>'20. Angka kawin kasar'!C12</f>
        <v>96453</v>
      </c>
      <c r="D12" s="555">
        <f>'Jml Kelahiran'!E12</f>
        <v>1443</v>
      </c>
      <c r="E12" s="551">
        <f t="shared" si="0"/>
        <v>14.960654411993399</v>
      </c>
      <c r="F12" s="1"/>
    </row>
    <row r="13" spans="1:6" ht="12.75" customHeight="1">
      <c r="A13" s="541">
        <v>10</v>
      </c>
      <c r="B13" s="47" t="s">
        <v>15</v>
      </c>
      <c r="C13" s="556">
        <f>'20. Angka kawin kasar'!C13</f>
        <v>239958</v>
      </c>
      <c r="D13" s="556">
        <f>'Jml Kelahiran'!E13</f>
        <v>3223</v>
      </c>
      <c r="E13" s="464">
        <f t="shared" si="0"/>
        <v>13.431517182173501</v>
      </c>
      <c r="F13" s="1"/>
    </row>
    <row r="14" spans="1:6" ht="12.75" customHeight="1">
      <c r="A14" s="543">
        <v>11</v>
      </c>
      <c r="B14" s="52" t="s">
        <v>16</v>
      </c>
      <c r="C14" s="198">
        <f>'20. Angka kawin kasar'!C14</f>
        <v>182049</v>
      </c>
      <c r="D14" s="555">
        <f>'Jml Kelahiran'!E14</f>
        <v>2327</v>
      </c>
      <c r="E14" s="551">
        <f t="shared" si="0"/>
        <v>12.7822729045477</v>
      </c>
      <c r="F14" s="1"/>
    </row>
    <row r="15" spans="1:6" ht="12.75" customHeight="1">
      <c r="A15" s="541">
        <v>12</v>
      </c>
      <c r="B15" s="47" t="s">
        <v>17</v>
      </c>
      <c r="C15" s="556">
        <f>'20. Angka kawin kasar'!C15</f>
        <v>449746</v>
      </c>
      <c r="D15" s="556">
        <f>'Jml Kelahiran'!E15</f>
        <v>6966</v>
      </c>
      <c r="E15" s="464">
        <f t="shared" si="0"/>
        <v>15.488742534675101</v>
      </c>
      <c r="F15" s="1"/>
    </row>
    <row r="16" spans="1:6" ht="12.75" customHeight="1">
      <c r="A16" s="543">
        <v>13</v>
      </c>
      <c r="B16" s="52" t="s">
        <v>18</v>
      </c>
      <c r="C16" s="198">
        <f>'20. Angka kawin kasar'!C16</f>
        <v>940915</v>
      </c>
      <c r="D16" s="555">
        <f>'Jml Kelahiran'!E16</f>
        <v>13964</v>
      </c>
      <c r="E16" s="551">
        <f t="shared" si="0"/>
        <v>14.8408729800248</v>
      </c>
      <c r="F16" s="1"/>
    </row>
    <row r="17" spans="1:6" ht="12.75" customHeight="1">
      <c r="A17" s="541">
        <v>14</v>
      </c>
      <c r="B17" s="47" t="s">
        <v>19</v>
      </c>
      <c r="C17" s="556">
        <f>'20. Angka kawin kasar'!C17</f>
        <v>84016</v>
      </c>
      <c r="D17" s="556">
        <f>'Jml Kelahiran'!E17</f>
        <v>1119</v>
      </c>
      <c r="E17" s="464">
        <f t="shared" si="0"/>
        <v>13.318891639687701</v>
      </c>
      <c r="F17" s="1"/>
    </row>
    <row r="18" spans="1:6" ht="12.75" customHeight="1">
      <c r="A18" s="543">
        <v>15</v>
      </c>
      <c r="B18" s="52" t="s">
        <v>20</v>
      </c>
      <c r="C18" s="198">
        <f>'20. Angka kawin kasar'!C18</f>
        <v>68471</v>
      </c>
      <c r="D18" s="555">
        <f>'Jml Kelahiran'!E18</f>
        <v>745</v>
      </c>
      <c r="E18" s="551">
        <f t="shared" si="0"/>
        <v>10.8805187597669</v>
      </c>
      <c r="F18" s="1"/>
    </row>
    <row r="19" spans="1:6" ht="12.75" customHeight="1">
      <c r="A19" s="541">
        <v>16</v>
      </c>
      <c r="B19" s="47" t="s">
        <v>21</v>
      </c>
      <c r="C19" s="556">
        <f>'20. Angka kawin kasar'!C19</f>
        <v>63313</v>
      </c>
      <c r="D19" s="556">
        <f>'Jml Kelahiran'!E19</f>
        <v>766</v>
      </c>
      <c r="E19" s="464">
        <f t="shared" si="0"/>
        <v>12.098621136259499</v>
      </c>
      <c r="F19" s="1"/>
    </row>
    <row r="20" spans="1:6" ht="12.75" customHeight="1">
      <c r="A20" s="543">
        <v>17</v>
      </c>
      <c r="B20" s="52" t="s">
        <v>22</v>
      </c>
      <c r="C20" s="198">
        <f>'20. Angka kawin kasar'!C20</f>
        <v>140169</v>
      </c>
      <c r="D20" s="555">
        <f>'Jml Kelahiran'!E20</f>
        <v>2161</v>
      </c>
      <c r="E20" s="551">
        <f t="shared" si="0"/>
        <v>15.4171036391784</v>
      </c>
      <c r="F20" s="1"/>
    </row>
    <row r="21" spans="1:6" ht="12.75" customHeight="1">
      <c r="A21" s="541">
        <v>18</v>
      </c>
      <c r="B21" s="47" t="s">
        <v>23</v>
      </c>
      <c r="C21" s="556">
        <f>'20. Angka kawin kasar'!C21</f>
        <v>147925</v>
      </c>
      <c r="D21" s="556">
        <f>'Jml Kelahiran'!E21</f>
        <v>1877</v>
      </c>
      <c r="E21" s="464">
        <f t="shared" si="0"/>
        <v>12.6888625992902</v>
      </c>
      <c r="F21" s="1"/>
    </row>
    <row r="22" spans="1:6" ht="12.75" customHeight="1">
      <c r="A22" s="544">
        <v>19</v>
      </c>
      <c r="B22" s="55" t="s">
        <v>24</v>
      </c>
      <c r="C22" s="205">
        <f>'20. Angka kawin kasar'!C22</f>
        <v>102758</v>
      </c>
      <c r="D22" s="557">
        <f>'Jml Kelahiran'!E22</f>
        <v>1336</v>
      </c>
      <c r="E22" s="552">
        <f t="shared" si="0"/>
        <v>13.001420813951199</v>
      </c>
      <c r="F22" s="1"/>
    </row>
    <row r="23" spans="1:6" ht="12.75" customHeight="1">
      <c r="A23" s="546"/>
      <c r="B23" s="547" t="s">
        <v>25</v>
      </c>
      <c r="C23" s="548">
        <f>SUM(C4:C22)</f>
        <v>5785348.5</v>
      </c>
      <c r="D23" s="548">
        <f>SUM(D4:D22)</f>
        <v>76123</v>
      </c>
      <c r="E23" s="553">
        <f t="shared" si="0"/>
        <v>13.157893599668199</v>
      </c>
      <c r="F23" s="1"/>
    </row>
    <row r="24" spans="1:6" ht="9" customHeight="1">
      <c r="A24" s="107"/>
      <c r="B24" s="107"/>
      <c r="C24" s="107"/>
      <c r="D24" s="107"/>
      <c r="E24" s="107"/>
      <c r="F24" s="65"/>
    </row>
    <row r="25" spans="1:6" ht="10.5" customHeight="1">
      <c r="A25" s="1354" t="s">
        <v>571</v>
      </c>
      <c r="B25" s="1365"/>
      <c r="C25" s="1365"/>
      <c r="D25" s="1365"/>
      <c r="E25" s="1365"/>
      <c r="F25" s="1"/>
    </row>
    <row r="26" spans="1:6" ht="12.75" customHeight="1">
      <c r="A26" s="554"/>
      <c r="B26" s="554"/>
      <c r="C26" s="554"/>
      <c r="D26" s="554"/>
      <c r="E26" s="554"/>
      <c r="F26" s="1"/>
    </row>
    <row r="27" spans="1:6" ht="16.5">
      <c r="A27" s="1"/>
      <c r="B27" s="1"/>
      <c r="C27" s="1"/>
      <c r="D27" s="1"/>
      <c r="E27" s="1"/>
      <c r="F27" s="1"/>
    </row>
    <row r="28" spans="1:6" ht="16.5">
      <c r="A28" s="1"/>
      <c r="B28" s="1"/>
      <c r="C28" s="1"/>
      <c r="D28" s="1"/>
      <c r="E28" s="1"/>
      <c r="F28" s="1"/>
    </row>
    <row r="29" spans="1:6" ht="16.5">
      <c r="A29" s="1"/>
      <c r="B29" s="1"/>
      <c r="C29" s="1"/>
      <c r="D29" s="1"/>
      <c r="E29" s="1"/>
      <c r="F29" s="1"/>
    </row>
    <row r="30" spans="1:6" ht="16.5">
      <c r="A30" s="1"/>
      <c r="B30" s="1"/>
      <c r="C30" s="1"/>
      <c r="D30" s="1"/>
      <c r="E30" s="1"/>
      <c r="F30" s="1"/>
    </row>
    <row r="31" spans="1:6" ht="16.5">
      <c r="A31" s="1"/>
      <c r="B31" s="1"/>
      <c r="C31" s="1"/>
      <c r="D31" s="1"/>
      <c r="E31" s="1"/>
      <c r="F31" s="1"/>
    </row>
    <row r="32" spans="1:6" ht="16.5">
      <c r="A32" s="1"/>
      <c r="B32" s="1"/>
      <c r="C32" s="1"/>
      <c r="D32" s="1"/>
      <c r="E32" s="1"/>
      <c r="F32" s="1"/>
    </row>
    <row r="33" spans="1:6" ht="16.5">
      <c r="A33" s="1"/>
      <c r="B33" s="1"/>
      <c r="C33" s="1"/>
      <c r="D33" s="1"/>
      <c r="E33" s="1"/>
      <c r="F33" s="1"/>
    </row>
    <row r="34" spans="1:6" ht="16.5">
      <c r="A34" s="1"/>
      <c r="B34" s="1"/>
      <c r="C34" s="1"/>
      <c r="D34" s="1"/>
      <c r="E34" s="1"/>
      <c r="F34" s="1"/>
    </row>
    <row r="35" spans="1:6" ht="16.5">
      <c r="A35" s="1"/>
      <c r="B35" s="1"/>
      <c r="C35" s="1"/>
      <c r="D35" s="1"/>
      <c r="E35" s="1"/>
      <c r="F35" s="1"/>
    </row>
    <row r="36" spans="1:6" ht="16.5">
      <c r="A36" s="1"/>
      <c r="B36" s="1"/>
      <c r="C36" s="1"/>
      <c r="D36" s="1"/>
      <c r="E36" s="1"/>
      <c r="F36" s="1"/>
    </row>
    <row r="37" spans="1:6" ht="16.5">
      <c r="A37" s="1"/>
      <c r="B37" s="1"/>
      <c r="C37" s="1"/>
      <c r="D37" s="1"/>
      <c r="E37" s="1"/>
      <c r="F37" s="1"/>
    </row>
    <row r="38" spans="1:6" ht="16.5">
      <c r="A38" s="1"/>
      <c r="B38" s="1"/>
      <c r="C38" s="1"/>
      <c r="D38" s="1"/>
      <c r="E38" s="1"/>
      <c r="F38" s="1"/>
    </row>
    <row r="39" spans="1:6" ht="16.5">
      <c r="A39" s="1"/>
      <c r="B39" s="1"/>
      <c r="C39" s="1"/>
      <c r="D39" s="1"/>
      <c r="E39" s="1"/>
      <c r="F39" s="1"/>
    </row>
    <row r="40" spans="1:6" ht="16.5">
      <c r="A40" s="1"/>
      <c r="B40" s="1"/>
      <c r="C40" s="1"/>
      <c r="D40" s="1"/>
      <c r="E40" s="1"/>
      <c r="F40" s="1"/>
    </row>
    <row r="41" spans="1:6" ht="16.5">
      <c r="A41" s="1"/>
      <c r="B41" s="1"/>
      <c r="C41" s="1"/>
      <c r="D41" s="1"/>
      <c r="E41" s="1"/>
      <c r="F41" s="1"/>
    </row>
    <row r="42" spans="1:6" ht="16.5">
      <c r="A42" s="1"/>
      <c r="B42" s="1"/>
      <c r="C42" s="1"/>
      <c r="D42" s="1"/>
      <c r="E42" s="1"/>
      <c r="F42" s="1"/>
    </row>
    <row r="43" spans="1:6" ht="16.5">
      <c r="A43" s="1"/>
      <c r="B43" s="1"/>
      <c r="C43" s="1"/>
      <c r="D43" s="1"/>
      <c r="E43" s="1"/>
      <c r="F43" s="1"/>
    </row>
    <row r="44" spans="1:6" ht="16.5">
      <c r="A44" s="1"/>
      <c r="B44" s="1"/>
      <c r="C44" s="1"/>
      <c r="D44" s="1"/>
      <c r="E44" s="1"/>
      <c r="F44" s="1"/>
    </row>
    <row r="45" spans="1:6" ht="16.5">
      <c r="A45" s="1"/>
      <c r="B45" s="1"/>
      <c r="C45" s="1"/>
      <c r="D45" s="1"/>
      <c r="E45" s="1"/>
      <c r="F45" s="1"/>
    </row>
    <row r="46" spans="1:6" ht="16.5">
      <c r="A46" s="1"/>
      <c r="B46" s="1"/>
      <c r="C46" s="1"/>
      <c r="D46" s="1"/>
      <c r="E46" s="1"/>
      <c r="F46" s="1"/>
    </row>
    <row r="47" spans="1:6" ht="16.5">
      <c r="A47" s="1"/>
      <c r="B47" s="1"/>
      <c r="C47" s="1"/>
      <c r="D47" s="1"/>
      <c r="E47" s="1"/>
      <c r="F47" s="1"/>
    </row>
    <row r="48" spans="1:6" ht="16.5">
      <c r="A48" s="1"/>
      <c r="B48" s="1"/>
      <c r="C48" s="1"/>
      <c r="D48" s="1"/>
      <c r="E48" s="1"/>
      <c r="F48" s="1"/>
    </row>
    <row r="49" spans="1:6" ht="16.5">
      <c r="A49" s="1"/>
      <c r="B49" s="1"/>
      <c r="C49" s="1"/>
      <c r="D49" s="1"/>
      <c r="E49" s="1"/>
      <c r="F49" s="1"/>
    </row>
    <row r="50" spans="1:6" ht="16.5">
      <c r="A50" s="1"/>
      <c r="B50" s="1"/>
      <c r="C50" s="1"/>
      <c r="D50" s="1"/>
      <c r="E50" s="1"/>
      <c r="F50" s="1"/>
    </row>
    <row r="51" spans="1:6" ht="16.5">
      <c r="A51" s="1"/>
      <c r="B51" s="1"/>
      <c r="C51" s="1"/>
      <c r="D51" s="1"/>
      <c r="E51" s="1"/>
      <c r="F51" s="1"/>
    </row>
    <row r="52" spans="1:6" ht="16.5">
      <c r="A52" s="1"/>
      <c r="B52" s="1"/>
      <c r="C52" s="1"/>
      <c r="D52" s="1"/>
      <c r="E52" s="1"/>
      <c r="F52" s="1"/>
    </row>
    <row r="53" spans="1:6" ht="16.5">
      <c r="A53" s="1"/>
      <c r="B53" s="1"/>
      <c r="C53" s="1"/>
      <c r="D53" s="1"/>
      <c r="E53" s="1"/>
      <c r="F53" s="1"/>
    </row>
    <row r="54" spans="1:6" ht="16.5">
      <c r="A54" s="1"/>
      <c r="B54" s="1"/>
      <c r="C54" s="1"/>
      <c r="D54" s="1"/>
      <c r="E54" s="1"/>
      <c r="F54" s="1"/>
    </row>
    <row r="55" spans="1:6" ht="16.5">
      <c r="A55" s="1"/>
      <c r="B55" s="1"/>
      <c r="C55" s="1"/>
      <c r="D55" s="1"/>
      <c r="E55" s="1"/>
      <c r="F55" s="1"/>
    </row>
    <row r="56" spans="1:6" ht="16.5">
      <c r="A56" s="1"/>
      <c r="B56" s="1"/>
      <c r="C56" s="1"/>
      <c r="D56" s="1"/>
      <c r="E56" s="1"/>
      <c r="F56" s="1"/>
    </row>
    <row r="57" spans="1:6" ht="16.5">
      <c r="A57" s="1"/>
      <c r="B57" s="1"/>
      <c r="C57" s="1"/>
      <c r="D57" s="1"/>
      <c r="E57" s="1"/>
      <c r="F57" s="1"/>
    </row>
    <row r="58" spans="1:6" ht="16.5">
      <c r="A58" s="1"/>
      <c r="B58" s="1"/>
      <c r="C58" s="1"/>
      <c r="D58" s="1"/>
      <c r="E58" s="1"/>
      <c r="F58" s="1"/>
    </row>
    <row r="59" spans="1:6" ht="16.5">
      <c r="A59" s="1"/>
      <c r="B59" s="1"/>
      <c r="C59" s="1"/>
      <c r="D59" s="1"/>
      <c r="E59" s="1"/>
      <c r="F59" s="1"/>
    </row>
    <row r="60" spans="1:6" ht="16.5">
      <c r="A60" s="1"/>
      <c r="B60" s="1"/>
      <c r="C60" s="1"/>
      <c r="D60" s="1"/>
      <c r="E60" s="1"/>
      <c r="F60" s="1"/>
    </row>
    <row r="61" spans="1:6" ht="16.5">
      <c r="A61" s="1"/>
      <c r="B61" s="1"/>
      <c r="C61" s="1"/>
      <c r="D61" s="1"/>
      <c r="E61" s="1"/>
      <c r="F61" s="1"/>
    </row>
    <row r="62" spans="1:6" ht="16.5">
      <c r="A62" s="1"/>
      <c r="B62" s="1"/>
      <c r="C62" s="1"/>
      <c r="D62" s="1"/>
      <c r="E62" s="1"/>
      <c r="F62" s="1"/>
    </row>
    <row r="63" spans="1:6" ht="16.5">
      <c r="A63" s="1"/>
      <c r="B63" s="1"/>
      <c r="C63" s="1"/>
      <c r="D63" s="1"/>
      <c r="E63" s="1"/>
      <c r="F63" s="1"/>
    </row>
    <row r="64" spans="1:6" ht="16.5">
      <c r="A64" s="1"/>
      <c r="B64" s="1"/>
      <c r="C64" s="1"/>
      <c r="D64" s="1"/>
      <c r="E64" s="1"/>
      <c r="F64" s="1"/>
    </row>
    <row r="65" spans="1:6" ht="16.5">
      <c r="A65" s="1"/>
      <c r="B65" s="1"/>
      <c r="C65" s="1"/>
      <c r="D65" s="1"/>
      <c r="E65" s="1"/>
      <c r="F65" s="1"/>
    </row>
    <row r="66" spans="1:6" ht="16.5">
      <c r="A66" s="1"/>
      <c r="B66" s="1"/>
      <c r="C66" s="1"/>
      <c r="D66" s="1"/>
      <c r="E66" s="1"/>
      <c r="F66" s="1"/>
    </row>
    <row r="67" spans="1:6" ht="16.5">
      <c r="A67" s="1"/>
      <c r="B67" s="1"/>
      <c r="C67" s="1"/>
      <c r="D67" s="1"/>
      <c r="E67" s="1"/>
      <c r="F67" s="1"/>
    </row>
    <row r="68" spans="1:6" ht="16.5">
      <c r="A68" s="1"/>
      <c r="B68" s="1"/>
      <c r="C68" s="1"/>
      <c r="D68" s="1"/>
      <c r="E68" s="1"/>
      <c r="F68" s="1"/>
    </row>
    <row r="69" spans="1:6" ht="16.5">
      <c r="A69" s="1"/>
      <c r="B69" s="1"/>
      <c r="C69" s="1"/>
      <c r="D69" s="1"/>
      <c r="E69" s="1"/>
      <c r="F69" s="1"/>
    </row>
    <row r="70" spans="1:6" ht="16.5">
      <c r="A70" s="1"/>
      <c r="B70" s="1"/>
      <c r="C70" s="1"/>
      <c r="D70" s="1"/>
      <c r="E70" s="1"/>
      <c r="F70" s="1"/>
    </row>
    <row r="71" spans="1:6" ht="16.5">
      <c r="A71" s="1"/>
      <c r="B71" s="1"/>
      <c r="C71" s="1"/>
      <c r="D71" s="1"/>
      <c r="E71" s="1"/>
      <c r="F71" s="1"/>
    </row>
    <row r="72" spans="1:6" ht="16.5">
      <c r="A72" s="1"/>
      <c r="B72" s="1"/>
      <c r="C72" s="1"/>
      <c r="D72" s="1"/>
      <c r="E72" s="1"/>
      <c r="F72" s="1"/>
    </row>
    <row r="73" spans="1:6" ht="16.5">
      <c r="A73" s="1"/>
      <c r="B73" s="1"/>
      <c r="C73" s="1"/>
      <c r="D73" s="1"/>
      <c r="E73" s="1"/>
      <c r="F73" s="1"/>
    </row>
    <row r="74" spans="1:6" ht="16.5">
      <c r="A74" s="1"/>
      <c r="B74" s="1"/>
      <c r="C74" s="1"/>
      <c r="D74" s="1"/>
      <c r="E74" s="1"/>
      <c r="F74" s="1"/>
    </row>
    <row r="75" spans="1:6" ht="16.5">
      <c r="A75" s="1"/>
      <c r="B75" s="1"/>
      <c r="C75" s="1"/>
      <c r="D75" s="1"/>
      <c r="E75" s="1"/>
      <c r="F75" s="1"/>
    </row>
    <row r="76" spans="1:6" ht="16.5">
      <c r="A76" s="1"/>
      <c r="B76" s="1"/>
      <c r="C76" s="1"/>
      <c r="D76" s="1"/>
      <c r="E76" s="1"/>
      <c r="F76" s="1"/>
    </row>
    <row r="77" spans="1:6" ht="16.5">
      <c r="A77" s="1"/>
      <c r="B77" s="1"/>
      <c r="C77" s="1"/>
      <c r="D77" s="1"/>
      <c r="E77" s="1"/>
      <c r="F77" s="1"/>
    </row>
    <row r="78" spans="1:6" ht="16.5">
      <c r="A78" s="1"/>
      <c r="B78" s="1"/>
      <c r="C78" s="1"/>
      <c r="D78" s="1"/>
      <c r="E78" s="1"/>
      <c r="F78" s="1"/>
    </row>
    <row r="79" spans="1:6" ht="16.5">
      <c r="A79" s="1"/>
      <c r="B79" s="1"/>
      <c r="C79" s="1"/>
      <c r="D79" s="1"/>
      <c r="E79" s="1"/>
      <c r="F79" s="1"/>
    </row>
    <row r="80" spans="1:6" ht="16.5">
      <c r="A80" s="1"/>
      <c r="B80" s="1"/>
      <c r="C80" s="1"/>
      <c r="D80" s="1"/>
      <c r="E80" s="1"/>
      <c r="F80" s="1"/>
    </row>
    <row r="81" spans="1:6" ht="16.5">
      <c r="A81" s="1"/>
      <c r="B81" s="1"/>
      <c r="C81" s="1"/>
      <c r="D81" s="1"/>
      <c r="E81" s="1"/>
      <c r="F81" s="1"/>
    </row>
    <row r="82" spans="1:6" ht="16.5">
      <c r="A82" s="1"/>
      <c r="B82" s="1"/>
      <c r="C82" s="1"/>
      <c r="D82" s="1"/>
      <c r="E82" s="1"/>
      <c r="F82" s="1"/>
    </row>
    <row r="83" spans="1:6" ht="16.5">
      <c r="A83" s="1"/>
      <c r="B83" s="1"/>
      <c r="C83" s="1"/>
      <c r="D83" s="1"/>
      <c r="E83" s="1"/>
      <c r="F83" s="1"/>
    </row>
    <row r="84" spans="1:6" ht="16.5">
      <c r="A84" s="1"/>
      <c r="B84" s="1"/>
      <c r="C84" s="1"/>
      <c r="D84" s="1"/>
      <c r="E84" s="1"/>
      <c r="F84" s="1"/>
    </row>
    <row r="85" spans="1:6" ht="16.5">
      <c r="A85" s="1"/>
      <c r="B85" s="1"/>
      <c r="C85" s="1"/>
      <c r="D85" s="1"/>
      <c r="E85" s="1"/>
      <c r="F85" s="1"/>
    </row>
    <row r="86" spans="1:6" ht="16.5">
      <c r="A86" s="1"/>
      <c r="B86" s="1"/>
      <c r="C86" s="1"/>
      <c r="D86" s="1"/>
      <c r="E86" s="1"/>
      <c r="F86" s="1"/>
    </row>
    <row r="87" spans="1:6" ht="16.5">
      <c r="A87" s="1"/>
      <c r="B87" s="1"/>
      <c r="C87" s="1"/>
      <c r="D87" s="1"/>
      <c r="E87" s="1"/>
      <c r="F87" s="1"/>
    </row>
    <row r="88" spans="1:6" ht="16.5">
      <c r="A88" s="1"/>
      <c r="B88" s="1"/>
      <c r="C88" s="1"/>
      <c r="D88" s="1"/>
      <c r="E88" s="1"/>
      <c r="F88" s="1"/>
    </row>
    <row r="89" spans="1:6" ht="16.5">
      <c r="A89" s="1"/>
      <c r="B89" s="1"/>
      <c r="C89" s="1"/>
      <c r="D89" s="1"/>
      <c r="E89" s="1"/>
      <c r="F89" s="1"/>
    </row>
    <row r="90" spans="1:6" ht="16.5">
      <c r="A90" s="1"/>
      <c r="B90" s="1"/>
      <c r="C90" s="1"/>
      <c r="D90" s="1"/>
      <c r="E90" s="1"/>
      <c r="F90" s="1"/>
    </row>
    <row r="91" spans="1:6" ht="16.5">
      <c r="A91" s="1"/>
      <c r="B91" s="1"/>
      <c r="C91" s="1"/>
      <c r="D91" s="1"/>
      <c r="E91" s="1"/>
      <c r="F91" s="1"/>
    </row>
    <row r="92" spans="1:6" ht="16.5">
      <c r="A92" s="1"/>
      <c r="B92" s="1"/>
      <c r="C92" s="1"/>
      <c r="D92" s="1"/>
      <c r="E92" s="1"/>
      <c r="F92" s="1"/>
    </row>
    <row r="93" spans="1:6" ht="16.5">
      <c r="A93" s="1"/>
      <c r="B93" s="1"/>
      <c r="C93" s="1"/>
      <c r="D93" s="1"/>
      <c r="E93" s="1"/>
      <c r="F93" s="1"/>
    </row>
    <row r="94" spans="1:6" ht="16.5">
      <c r="A94" s="1"/>
      <c r="B94" s="1"/>
      <c r="C94" s="1"/>
      <c r="D94" s="1"/>
      <c r="E94" s="1"/>
      <c r="F94" s="1"/>
    </row>
    <row r="95" spans="1:6" ht="16.5">
      <c r="A95" s="1"/>
      <c r="B95" s="1"/>
      <c r="C95" s="1"/>
      <c r="D95" s="1"/>
      <c r="E95" s="1"/>
      <c r="F95" s="1"/>
    </row>
    <row r="96" spans="1:6" ht="16.5">
      <c r="A96" s="1"/>
      <c r="B96" s="1"/>
      <c r="C96" s="1"/>
      <c r="D96" s="1"/>
      <c r="E96" s="1"/>
      <c r="F96" s="1"/>
    </row>
    <row r="97" spans="1:6" ht="16.5">
      <c r="A97" s="1"/>
      <c r="B97" s="1"/>
      <c r="C97" s="1"/>
      <c r="D97" s="1"/>
      <c r="E97" s="1"/>
      <c r="F97" s="1"/>
    </row>
    <row r="98" spans="1:6" ht="16.5">
      <c r="A98" s="1"/>
      <c r="B98" s="1"/>
      <c r="C98" s="1"/>
      <c r="D98" s="1"/>
      <c r="E98" s="1"/>
      <c r="F98" s="1"/>
    </row>
    <row r="99" spans="1:6" ht="16.5">
      <c r="A99" s="1"/>
      <c r="B99" s="1"/>
      <c r="C99" s="1"/>
      <c r="D99" s="1"/>
      <c r="E99" s="1"/>
      <c r="F99" s="1"/>
    </row>
    <row r="100" spans="1:6" ht="16.5">
      <c r="A100" s="1"/>
      <c r="B100" s="1"/>
      <c r="C100" s="1"/>
      <c r="D100" s="1"/>
      <c r="E100" s="1"/>
      <c r="F100" s="1"/>
    </row>
    <row r="101" spans="1:6" ht="16.5">
      <c r="A101" s="1"/>
      <c r="B101" s="1"/>
      <c r="C101" s="1"/>
      <c r="D101" s="1"/>
      <c r="E101" s="1"/>
      <c r="F101" s="1"/>
    </row>
    <row r="102" spans="1:6" ht="16.5">
      <c r="A102" s="1"/>
      <c r="B102" s="1"/>
      <c r="C102" s="1"/>
      <c r="D102" s="1"/>
      <c r="E102" s="1"/>
      <c r="F102" s="1"/>
    </row>
    <row r="103" spans="1:6" ht="16.5">
      <c r="A103" s="1"/>
      <c r="B103" s="1"/>
      <c r="C103" s="1"/>
      <c r="D103" s="1"/>
      <c r="E103" s="1"/>
      <c r="F103" s="1"/>
    </row>
    <row r="104" spans="1:6" ht="16.5">
      <c r="A104" s="1"/>
      <c r="B104" s="1"/>
      <c r="C104" s="1"/>
      <c r="D104" s="1"/>
      <c r="E104" s="1"/>
      <c r="F104" s="1"/>
    </row>
    <row r="105" spans="1:6" ht="16.5">
      <c r="A105" s="1"/>
      <c r="B105" s="1"/>
      <c r="C105" s="1"/>
      <c r="D105" s="1"/>
      <c r="E105" s="1"/>
      <c r="F105" s="1"/>
    </row>
    <row r="106" spans="1:6" ht="16.5">
      <c r="A106" s="1"/>
      <c r="B106" s="1"/>
      <c r="C106" s="1"/>
      <c r="D106" s="1"/>
      <c r="E106" s="1"/>
      <c r="F106" s="1"/>
    </row>
    <row r="107" spans="1:6" ht="16.5">
      <c r="A107" s="1"/>
      <c r="B107" s="1"/>
      <c r="C107" s="1"/>
      <c r="D107" s="1"/>
      <c r="E107" s="1"/>
      <c r="F107" s="1"/>
    </row>
    <row r="108" spans="1:6" ht="16.5">
      <c r="A108" s="1"/>
      <c r="B108" s="1"/>
      <c r="C108" s="1"/>
      <c r="D108" s="1"/>
      <c r="E108" s="1"/>
      <c r="F108" s="1"/>
    </row>
    <row r="109" spans="1:6" ht="16.5">
      <c r="A109" s="1"/>
      <c r="B109" s="1"/>
      <c r="C109" s="1"/>
      <c r="D109" s="1"/>
      <c r="E109" s="1"/>
      <c r="F109" s="1"/>
    </row>
    <row r="110" spans="1:6" ht="16.5">
      <c r="A110" s="1"/>
      <c r="B110" s="1"/>
      <c r="C110" s="1"/>
      <c r="D110" s="1"/>
      <c r="E110" s="1"/>
      <c r="F110" s="1"/>
    </row>
    <row r="111" spans="1:6" ht="16.5">
      <c r="A111" s="1"/>
      <c r="B111" s="1"/>
      <c r="C111" s="1"/>
      <c r="D111" s="1"/>
      <c r="E111" s="1"/>
      <c r="F111" s="1"/>
    </row>
    <row r="112" spans="1:6" ht="16.5">
      <c r="A112" s="1"/>
      <c r="B112" s="1"/>
      <c r="C112" s="1"/>
      <c r="D112" s="1"/>
      <c r="E112" s="1"/>
      <c r="F112" s="1"/>
    </row>
    <row r="113" spans="1:6" ht="16.5">
      <c r="A113" s="1"/>
      <c r="B113" s="1"/>
      <c r="C113" s="1"/>
      <c r="D113" s="1"/>
      <c r="E113" s="1"/>
      <c r="F113" s="1"/>
    </row>
    <row r="114" spans="1:6" ht="16.5">
      <c r="A114" s="1"/>
      <c r="B114" s="1"/>
      <c r="C114" s="1"/>
      <c r="D114" s="1"/>
      <c r="E114" s="1"/>
      <c r="F114" s="1"/>
    </row>
    <row r="115" spans="1:6" ht="16.5">
      <c r="A115" s="1"/>
      <c r="B115" s="1"/>
      <c r="C115" s="1"/>
      <c r="D115" s="1"/>
      <c r="E115" s="1"/>
      <c r="F115" s="1"/>
    </row>
    <row r="116" spans="1:6" ht="16.5">
      <c r="A116" s="1"/>
      <c r="B116" s="1"/>
      <c r="C116" s="1"/>
      <c r="D116" s="1"/>
      <c r="E116" s="1"/>
      <c r="F116" s="1"/>
    </row>
    <row r="117" spans="1:6" ht="16.5">
      <c r="A117" s="1"/>
      <c r="B117" s="1"/>
      <c r="C117" s="1"/>
      <c r="D117" s="1"/>
      <c r="E117" s="1"/>
      <c r="F117" s="1"/>
    </row>
    <row r="118" spans="1:6" ht="16.5">
      <c r="A118" s="1"/>
      <c r="B118" s="1"/>
      <c r="C118" s="1"/>
      <c r="D118" s="1"/>
      <c r="E118" s="1"/>
      <c r="F118" s="1"/>
    </row>
    <row r="119" spans="1:6" ht="16.5">
      <c r="A119" s="1"/>
      <c r="B119" s="1"/>
      <c r="C119" s="1"/>
      <c r="D119" s="1"/>
      <c r="E119" s="1"/>
      <c r="F119" s="1"/>
    </row>
    <row r="120" spans="1:6" ht="16.5">
      <c r="A120" s="1"/>
      <c r="B120" s="1"/>
      <c r="C120" s="1"/>
      <c r="D120" s="1"/>
      <c r="E120" s="1"/>
      <c r="F120" s="1"/>
    </row>
    <row r="121" spans="1:6" ht="16.5">
      <c r="A121" s="1"/>
      <c r="B121" s="1"/>
      <c r="C121" s="1"/>
      <c r="D121" s="1"/>
      <c r="E121" s="1"/>
      <c r="F121" s="1"/>
    </row>
    <row r="122" spans="1:6" ht="16.5">
      <c r="A122" s="1"/>
      <c r="B122" s="1"/>
      <c r="C122" s="1"/>
      <c r="D122" s="1"/>
      <c r="E122" s="1"/>
      <c r="F122" s="1"/>
    </row>
    <row r="123" spans="1:6" ht="16.5">
      <c r="A123" s="1"/>
      <c r="B123" s="1"/>
      <c r="C123" s="1"/>
      <c r="D123" s="1"/>
      <c r="E123" s="1"/>
      <c r="F123" s="1"/>
    </row>
    <row r="124" spans="1:6" ht="16.5">
      <c r="A124" s="1"/>
      <c r="B124" s="1"/>
      <c r="C124" s="1"/>
      <c r="D124" s="1"/>
      <c r="E124" s="1"/>
      <c r="F124" s="1"/>
    </row>
    <row r="125" spans="1:6" ht="16.5">
      <c r="A125" s="1"/>
      <c r="B125" s="1"/>
      <c r="C125" s="1"/>
      <c r="D125" s="1"/>
      <c r="E125" s="1"/>
      <c r="F125" s="1"/>
    </row>
    <row r="126" spans="1:6" ht="16.5">
      <c r="A126" s="1"/>
      <c r="B126" s="1"/>
      <c r="C126" s="1"/>
      <c r="D126" s="1"/>
      <c r="E126" s="1"/>
      <c r="F126" s="1"/>
    </row>
    <row r="127" spans="1:6" ht="16.5">
      <c r="A127" s="1"/>
      <c r="B127" s="1"/>
      <c r="C127" s="1"/>
      <c r="D127" s="1"/>
      <c r="E127" s="1"/>
      <c r="F127" s="1"/>
    </row>
    <row r="128" spans="1:6" ht="16.5">
      <c r="A128" s="1"/>
      <c r="B128" s="1"/>
      <c r="C128" s="1"/>
      <c r="D128" s="1"/>
      <c r="E128" s="1"/>
      <c r="F128" s="1"/>
    </row>
    <row r="129" spans="1:6" ht="16.5">
      <c r="A129" s="1"/>
      <c r="B129" s="1"/>
      <c r="C129" s="1"/>
      <c r="D129" s="1"/>
      <c r="E129" s="1"/>
      <c r="F129" s="1"/>
    </row>
    <row r="130" spans="1:6" ht="16.5">
      <c r="A130" s="1"/>
      <c r="B130" s="1"/>
      <c r="C130" s="1"/>
      <c r="D130" s="1"/>
      <c r="E130" s="1"/>
      <c r="F130" s="1"/>
    </row>
    <row r="131" spans="1:6" ht="16.5">
      <c r="A131" s="1"/>
      <c r="B131" s="1"/>
      <c r="C131" s="1"/>
      <c r="D131" s="1"/>
      <c r="E131" s="1"/>
      <c r="F131" s="1"/>
    </row>
    <row r="132" spans="1:6" ht="16.5">
      <c r="A132" s="1"/>
      <c r="B132" s="1"/>
      <c r="C132" s="1"/>
      <c r="D132" s="1"/>
      <c r="E132" s="1"/>
      <c r="F132" s="1"/>
    </row>
    <row r="133" spans="1:6" ht="16.5">
      <c r="A133" s="1"/>
      <c r="B133" s="1"/>
      <c r="C133" s="1"/>
      <c r="D133" s="1"/>
      <c r="E133" s="1"/>
      <c r="F133" s="1"/>
    </row>
    <row r="134" spans="1:6" ht="16.5">
      <c r="A134" s="1"/>
      <c r="B134" s="1"/>
      <c r="C134" s="1"/>
      <c r="D134" s="1"/>
      <c r="E134" s="1"/>
      <c r="F134" s="1"/>
    </row>
    <row r="135" spans="1:6" ht="16.5">
      <c r="A135" s="1"/>
      <c r="B135" s="1"/>
      <c r="C135" s="1"/>
      <c r="D135" s="1"/>
      <c r="E135" s="1"/>
      <c r="F135" s="1"/>
    </row>
    <row r="136" spans="1:6" ht="16.5">
      <c r="A136" s="1"/>
      <c r="B136" s="1"/>
      <c r="C136" s="1"/>
      <c r="D136" s="1"/>
      <c r="E136" s="1"/>
      <c r="F136" s="1"/>
    </row>
    <row r="137" spans="1:6" ht="16.5">
      <c r="A137" s="1"/>
      <c r="B137" s="1"/>
      <c r="C137" s="1"/>
      <c r="D137" s="1"/>
      <c r="E137" s="1"/>
      <c r="F137" s="1"/>
    </row>
    <row r="138" spans="1:6" ht="16.5">
      <c r="A138" s="1"/>
      <c r="B138" s="1"/>
      <c r="C138" s="1"/>
      <c r="D138" s="1"/>
      <c r="E138" s="1"/>
      <c r="F138" s="1"/>
    </row>
    <row r="139" spans="1:6" ht="16.5">
      <c r="A139" s="1"/>
      <c r="B139" s="1"/>
      <c r="C139" s="1"/>
      <c r="D139" s="1"/>
      <c r="E139" s="1"/>
      <c r="F139" s="1"/>
    </row>
    <row r="140" spans="1:6" ht="16.5">
      <c r="A140" s="1"/>
      <c r="B140" s="1"/>
      <c r="C140" s="1"/>
      <c r="D140" s="1"/>
      <c r="E140" s="1"/>
      <c r="F140" s="1"/>
    </row>
    <row r="141" spans="1:6" ht="16.5">
      <c r="A141" s="1"/>
      <c r="B141" s="1"/>
      <c r="C141" s="1"/>
      <c r="D141" s="1"/>
      <c r="E141" s="1"/>
      <c r="F141" s="1"/>
    </row>
    <row r="142" spans="1:6" ht="16.5">
      <c r="A142" s="1"/>
      <c r="B142" s="1"/>
      <c r="C142" s="1"/>
      <c r="D142" s="1"/>
      <c r="E142" s="1"/>
      <c r="F142" s="1"/>
    </row>
    <row r="143" spans="1:6" ht="16.5">
      <c r="A143" s="1"/>
      <c r="B143" s="1"/>
      <c r="C143" s="1"/>
      <c r="D143" s="1"/>
      <c r="E143" s="1"/>
      <c r="F143" s="1"/>
    </row>
    <row r="144" spans="1:6" ht="16.5">
      <c r="A144" s="1"/>
      <c r="B144" s="1"/>
      <c r="C144" s="1"/>
      <c r="D144" s="1"/>
      <c r="E144" s="1"/>
      <c r="F144" s="1"/>
    </row>
    <row r="145" spans="1:6" ht="16.5">
      <c r="A145" s="1"/>
      <c r="B145" s="1"/>
      <c r="C145" s="1"/>
      <c r="D145" s="1"/>
      <c r="E145" s="1"/>
      <c r="F145" s="1"/>
    </row>
    <row r="146" spans="1:6" ht="16.5">
      <c r="A146" s="1"/>
      <c r="B146" s="1"/>
      <c r="C146" s="1"/>
      <c r="D146" s="1"/>
      <c r="E146" s="1"/>
      <c r="F146" s="1"/>
    </row>
    <row r="147" spans="1:6" ht="16.5">
      <c r="A147" s="1"/>
      <c r="B147" s="1"/>
      <c r="C147" s="1"/>
      <c r="D147" s="1"/>
      <c r="E147" s="1"/>
      <c r="F147" s="1"/>
    </row>
    <row r="148" spans="1:6" ht="16.5">
      <c r="A148" s="1"/>
      <c r="B148" s="1"/>
      <c r="C148" s="1"/>
      <c r="D148" s="1"/>
      <c r="E148" s="1"/>
      <c r="F148" s="1"/>
    </row>
    <row r="149" spans="1:6" ht="16.5">
      <c r="A149" s="1"/>
      <c r="B149" s="1"/>
      <c r="C149" s="1"/>
      <c r="D149" s="1"/>
      <c r="E149" s="1"/>
      <c r="F149" s="1"/>
    </row>
    <row r="150" spans="1:6" ht="16.5">
      <c r="A150" s="1"/>
      <c r="B150" s="1"/>
      <c r="C150" s="1"/>
      <c r="D150" s="1"/>
      <c r="E150" s="1"/>
      <c r="F150" s="1"/>
    </row>
    <row r="151" spans="1:6" ht="16.5">
      <c r="A151" s="1"/>
      <c r="B151" s="1"/>
      <c r="C151" s="1"/>
      <c r="D151" s="1"/>
      <c r="E151" s="1"/>
      <c r="F151" s="1"/>
    </row>
    <row r="152" spans="1:6" ht="16.5">
      <c r="A152" s="1"/>
      <c r="B152" s="1"/>
      <c r="C152" s="1"/>
      <c r="D152" s="1"/>
      <c r="E152" s="1"/>
      <c r="F152" s="1"/>
    </row>
    <row r="153" spans="1:6" ht="16.5">
      <c r="A153" s="1"/>
      <c r="B153" s="1"/>
      <c r="C153" s="1"/>
      <c r="D153" s="1"/>
      <c r="E153" s="1"/>
      <c r="F153" s="1"/>
    </row>
    <row r="154" spans="1:6" ht="16.5">
      <c r="A154" s="1"/>
      <c r="B154" s="1"/>
      <c r="C154" s="1"/>
      <c r="D154" s="1"/>
      <c r="E154" s="1"/>
      <c r="F154" s="1"/>
    </row>
    <row r="155" spans="1:6" ht="16.5">
      <c r="A155" s="1"/>
      <c r="B155" s="1"/>
      <c r="C155" s="1"/>
      <c r="D155" s="1"/>
      <c r="E155" s="1"/>
      <c r="F155" s="1"/>
    </row>
    <row r="156" spans="1:6" ht="16.5">
      <c r="A156" s="1"/>
      <c r="B156" s="1"/>
      <c r="C156" s="1"/>
      <c r="D156" s="1"/>
      <c r="E156" s="1"/>
      <c r="F156" s="1"/>
    </row>
    <row r="157" spans="1:6" ht="16.5">
      <c r="A157" s="1"/>
      <c r="B157" s="1"/>
      <c r="C157" s="1"/>
      <c r="D157" s="1"/>
      <c r="E157" s="1"/>
      <c r="F157" s="1"/>
    </row>
    <row r="158" spans="1:6" ht="16.5">
      <c r="A158" s="1"/>
      <c r="B158" s="1"/>
      <c r="C158" s="1"/>
      <c r="D158" s="1"/>
      <c r="E158" s="1"/>
      <c r="F158" s="1"/>
    </row>
    <row r="159" spans="1:6" ht="16.5">
      <c r="A159" s="1"/>
      <c r="B159" s="1"/>
      <c r="C159" s="1"/>
      <c r="D159" s="1"/>
      <c r="E159" s="1"/>
      <c r="F159" s="1"/>
    </row>
    <row r="160" spans="1:6" ht="16.5">
      <c r="A160" s="1"/>
      <c r="B160" s="1"/>
      <c r="C160" s="1"/>
      <c r="D160" s="1"/>
      <c r="E160" s="1"/>
      <c r="F160" s="1"/>
    </row>
    <row r="161" spans="1:6" ht="16.5">
      <c r="A161" s="1"/>
      <c r="B161" s="1"/>
      <c r="C161" s="1"/>
      <c r="D161" s="1"/>
      <c r="E161" s="1"/>
      <c r="F161" s="1"/>
    </row>
    <row r="162" spans="1:6" ht="16.5">
      <c r="A162" s="1"/>
      <c r="B162" s="1"/>
      <c r="C162" s="1"/>
      <c r="D162" s="1"/>
      <c r="E162" s="1"/>
      <c r="F162" s="1"/>
    </row>
    <row r="163" spans="1:6" ht="16.5">
      <c r="A163" s="1"/>
      <c r="B163" s="1"/>
      <c r="C163" s="1"/>
      <c r="D163" s="1"/>
      <c r="E163" s="1"/>
      <c r="F163" s="1"/>
    </row>
    <row r="164" spans="1:6" ht="16.5">
      <c r="A164" s="1"/>
      <c r="B164" s="1"/>
      <c r="C164" s="1"/>
      <c r="D164" s="1"/>
      <c r="E164" s="1"/>
      <c r="F164" s="1"/>
    </row>
    <row r="165" spans="1:6" ht="16.5">
      <c r="A165" s="1"/>
      <c r="B165" s="1"/>
      <c r="C165" s="1"/>
      <c r="D165" s="1"/>
      <c r="E165" s="1"/>
      <c r="F165" s="1"/>
    </row>
    <row r="166" spans="1:6" ht="16.5">
      <c r="A166" s="1"/>
      <c r="B166" s="1"/>
      <c r="C166" s="1"/>
      <c r="D166" s="1"/>
      <c r="E166" s="1"/>
      <c r="F166" s="1"/>
    </row>
    <row r="167" spans="1:6" ht="16.5">
      <c r="A167" s="1"/>
      <c r="B167" s="1"/>
      <c r="C167" s="1"/>
      <c r="D167" s="1"/>
      <c r="E167" s="1"/>
      <c r="F167" s="1"/>
    </row>
    <row r="168" spans="1:6" ht="16.5">
      <c r="A168" s="1"/>
      <c r="B168" s="1"/>
      <c r="C168" s="1"/>
      <c r="D168" s="1"/>
      <c r="E168" s="1"/>
      <c r="F168" s="1"/>
    </row>
    <row r="169" spans="1:6" ht="16.5">
      <c r="A169" s="1"/>
      <c r="B169" s="1"/>
      <c r="C169" s="1"/>
      <c r="D169" s="1"/>
      <c r="E169" s="1"/>
      <c r="F169" s="1"/>
    </row>
    <row r="170" spans="1:6" ht="16.5">
      <c r="A170" s="1"/>
      <c r="B170" s="1"/>
      <c r="C170" s="1"/>
      <c r="D170" s="1"/>
      <c r="E170" s="1"/>
      <c r="F170" s="1"/>
    </row>
    <row r="171" spans="1:6" ht="16.5">
      <c r="A171" s="1"/>
      <c r="B171" s="1"/>
      <c r="C171" s="1"/>
      <c r="D171" s="1"/>
      <c r="E171" s="1"/>
      <c r="F171" s="1"/>
    </row>
    <row r="172" spans="1:6" ht="16.5">
      <c r="A172" s="1"/>
      <c r="B172" s="1"/>
      <c r="C172" s="1"/>
      <c r="D172" s="1"/>
      <c r="E172" s="1"/>
      <c r="F172" s="1"/>
    </row>
    <row r="173" spans="1:6" ht="16.5">
      <c r="A173" s="1"/>
      <c r="B173" s="1"/>
      <c r="C173" s="1"/>
      <c r="D173" s="1"/>
      <c r="E173" s="1"/>
      <c r="F173" s="1"/>
    </row>
    <row r="174" spans="1:6" ht="16.5">
      <c r="A174" s="1"/>
      <c r="B174" s="1"/>
      <c r="C174" s="1"/>
      <c r="D174" s="1"/>
      <c r="E174" s="1"/>
      <c r="F174" s="1"/>
    </row>
    <row r="175" spans="1:6" ht="16.5">
      <c r="A175" s="1"/>
      <c r="B175" s="1"/>
      <c r="C175" s="1"/>
      <c r="D175" s="1"/>
      <c r="E175" s="1"/>
      <c r="F175" s="1"/>
    </row>
    <row r="176" spans="1:6" ht="16.5">
      <c r="A176" s="1"/>
      <c r="B176" s="1"/>
      <c r="C176" s="1"/>
      <c r="D176" s="1"/>
      <c r="E176" s="1"/>
      <c r="F176" s="1"/>
    </row>
    <row r="177" spans="1:6" ht="16.5">
      <c r="A177" s="1"/>
      <c r="B177" s="1"/>
      <c r="C177" s="1"/>
      <c r="D177" s="1"/>
      <c r="E177" s="1"/>
      <c r="F177" s="1"/>
    </row>
    <row r="178" spans="1:6" ht="16.5">
      <c r="A178" s="1"/>
      <c r="B178" s="1"/>
      <c r="C178" s="1"/>
      <c r="D178" s="1"/>
      <c r="E178" s="1"/>
      <c r="F178" s="1"/>
    </row>
    <row r="179" spans="1:6" ht="16.5">
      <c r="A179" s="1"/>
      <c r="B179" s="1"/>
      <c r="C179" s="1"/>
      <c r="D179" s="1"/>
      <c r="E179" s="1"/>
      <c r="F179" s="1"/>
    </row>
    <row r="180" spans="1:6" ht="16.5">
      <c r="A180" s="1"/>
      <c r="B180" s="1"/>
      <c r="C180" s="1"/>
      <c r="D180" s="1"/>
      <c r="E180" s="1"/>
      <c r="F180" s="1"/>
    </row>
    <row r="181" spans="1:6" ht="16.5">
      <c r="A181" s="1"/>
      <c r="B181" s="1"/>
      <c r="C181" s="1"/>
      <c r="D181" s="1"/>
      <c r="E181" s="1"/>
      <c r="F181" s="1"/>
    </row>
    <row r="182" spans="1:6" ht="16.5">
      <c r="A182" s="1"/>
      <c r="B182" s="1"/>
      <c r="C182" s="1"/>
      <c r="D182" s="1"/>
      <c r="E182" s="1"/>
      <c r="F182" s="1"/>
    </row>
    <row r="183" spans="1:6" ht="16.5">
      <c r="A183" s="1"/>
      <c r="B183" s="1"/>
      <c r="C183" s="1"/>
      <c r="D183" s="1"/>
      <c r="E183" s="1"/>
      <c r="F183" s="1"/>
    </row>
    <row r="184" spans="1:6" ht="16.5">
      <c r="A184" s="1"/>
      <c r="B184" s="1"/>
      <c r="C184" s="1"/>
      <c r="D184" s="1"/>
      <c r="E184" s="1"/>
      <c r="F184" s="1"/>
    </row>
    <row r="185" spans="1:6" ht="16.5">
      <c r="A185" s="1"/>
      <c r="B185" s="1"/>
      <c r="C185" s="1"/>
      <c r="D185" s="1"/>
      <c r="E185" s="1"/>
      <c r="F185" s="1"/>
    </row>
    <row r="186" spans="1:6" ht="16.5">
      <c r="A186" s="1"/>
      <c r="B186" s="1"/>
      <c r="C186" s="1"/>
      <c r="D186" s="1"/>
      <c r="E186" s="1"/>
      <c r="F186" s="1"/>
    </row>
    <row r="187" spans="1:6" ht="16.5">
      <c r="A187" s="1"/>
      <c r="B187" s="1"/>
      <c r="C187" s="1"/>
      <c r="D187" s="1"/>
      <c r="E187" s="1"/>
      <c r="F187" s="1"/>
    </row>
    <row r="188" spans="1:6" ht="16.5">
      <c r="A188" s="1"/>
      <c r="B188" s="1"/>
      <c r="C188" s="1"/>
      <c r="D188" s="1"/>
      <c r="E188" s="1"/>
      <c r="F188" s="1"/>
    </row>
    <row r="189" spans="1:6" ht="16.5">
      <c r="A189" s="1"/>
      <c r="B189" s="1"/>
      <c r="C189" s="1"/>
      <c r="D189" s="1"/>
      <c r="E189" s="1"/>
      <c r="F189" s="1"/>
    </row>
    <row r="190" spans="1:6" ht="16.5">
      <c r="A190" s="1"/>
      <c r="B190" s="1"/>
      <c r="C190" s="1"/>
      <c r="D190" s="1"/>
      <c r="E190" s="1"/>
      <c r="F190" s="1"/>
    </row>
    <row r="191" spans="1:6" ht="16.5">
      <c r="A191" s="1"/>
      <c r="B191" s="1"/>
      <c r="C191" s="1"/>
      <c r="D191" s="1"/>
      <c r="E191" s="1"/>
      <c r="F191" s="1"/>
    </row>
    <row r="192" spans="1:6" ht="16.5">
      <c r="A192" s="1"/>
      <c r="B192" s="1"/>
      <c r="C192" s="1"/>
      <c r="D192" s="1"/>
      <c r="E192" s="1"/>
      <c r="F192" s="1"/>
    </row>
    <row r="193" spans="1:6" ht="16.5">
      <c r="A193" s="1"/>
      <c r="B193" s="1"/>
      <c r="C193" s="1"/>
      <c r="D193" s="1"/>
      <c r="E193" s="1"/>
      <c r="F193" s="1"/>
    </row>
    <row r="194" spans="1:6" ht="16.5">
      <c r="A194" s="1"/>
      <c r="B194" s="1"/>
      <c r="C194" s="1"/>
      <c r="D194" s="1"/>
      <c r="E194" s="1"/>
      <c r="F194" s="1"/>
    </row>
    <row r="195" spans="1:6" ht="16.5">
      <c r="A195" s="1"/>
      <c r="B195" s="1"/>
      <c r="C195" s="1"/>
      <c r="D195" s="1"/>
      <c r="E195" s="1"/>
      <c r="F195" s="1"/>
    </row>
    <row r="196" spans="1:6" ht="16.5">
      <c r="A196" s="1"/>
      <c r="B196" s="1"/>
      <c r="C196" s="1"/>
      <c r="D196" s="1"/>
      <c r="E196" s="1"/>
      <c r="F196" s="1"/>
    </row>
    <row r="197" spans="1:6" ht="16.5">
      <c r="A197" s="1"/>
      <c r="B197" s="1"/>
      <c r="C197" s="1"/>
      <c r="D197" s="1"/>
      <c r="E197" s="1"/>
      <c r="F197" s="1"/>
    </row>
    <row r="198" spans="1:6" ht="16.5">
      <c r="A198" s="1"/>
      <c r="B198" s="1"/>
      <c r="C198" s="1"/>
      <c r="D198" s="1"/>
      <c r="E198" s="1"/>
      <c r="F198" s="1"/>
    </row>
    <row r="199" spans="1:6" ht="16.5">
      <c r="A199" s="1"/>
      <c r="B199" s="1"/>
      <c r="C199" s="1"/>
      <c r="D199" s="1"/>
      <c r="E199" s="1"/>
      <c r="F199" s="1"/>
    </row>
    <row r="200" spans="1:6" ht="16.5">
      <c r="A200" s="1"/>
      <c r="B200" s="1"/>
      <c r="C200" s="1"/>
      <c r="D200" s="1"/>
      <c r="E200" s="1"/>
      <c r="F200" s="1"/>
    </row>
    <row r="201" spans="1:6" ht="16.5">
      <c r="A201" s="1"/>
      <c r="B201" s="1"/>
      <c r="C201" s="1"/>
      <c r="D201" s="1"/>
      <c r="E201" s="1"/>
      <c r="F201" s="1"/>
    </row>
    <row r="202" spans="1:6" ht="16.5">
      <c r="A202" s="1"/>
      <c r="B202" s="1"/>
      <c r="C202" s="1"/>
      <c r="D202" s="1"/>
      <c r="E202" s="1"/>
      <c r="F202" s="1"/>
    </row>
    <row r="203" spans="1:6" ht="16.5">
      <c r="A203" s="1"/>
      <c r="B203" s="1"/>
      <c r="C203" s="1"/>
      <c r="D203" s="1"/>
      <c r="E203" s="1"/>
      <c r="F203" s="1"/>
    </row>
    <row r="204" spans="1:6" ht="16.5">
      <c r="A204" s="1"/>
      <c r="B204" s="1"/>
      <c r="C204" s="1"/>
      <c r="D204" s="1"/>
      <c r="E204" s="1"/>
      <c r="F204" s="1"/>
    </row>
    <row r="205" spans="1:6" ht="16.5">
      <c r="A205" s="1"/>
      <c r="B205" s="1"/>
      <c r="C205" s="1"/>
      <c r="D205" s="1"/>
      <c r="E205" s="1"/>
      <c r="F205" s="1"/>
    </row>
    <row r="206" spans="1:6" ht="16.5">
      <c r="A206" s="1"/>
      <c r="B206" s="1"/>
      <c r="C206" s="1"/>
      <c r="D206" s="1"/>
      <c r="E206" s="1"/>
      <c r="F206" s="1"/>
    </row>
    <row r="207" spans="1:6" ht="16.5">
      <c r="A207" s="1"/>
      <c r="B207" s="1"/>
      <c r="C207" s="1"/>
      <c r="D207" s="1"/>
      <c r="E207" s="1"/>
      <c r="F207" s="1"/>
    </row>
    <row r="208" spans="1:6" ht="16.5">
      <c r="A208" s="1"/>
      <c r="B208" s="1"/>
      <c r="C208" s="1"/>
      <c r="D208" s="1"/>
      <c r="E208" s="1"/>
      <c r="F208" s="1"/>
    </row>
    <row r="209" spans="1:6" ht="16.5">
      <c r="A209" s="1"/>
      <c r="B209" s="1"/>
      <c r="C209" s="1"/>
      <c r="D209" s="1"/>
      <c r="E209" s="1"/>
      <c r="F209" s="1"/>
    </row>
    <row r="210" spans="1:6" ht="16.5">
      <c r="A210" s="1"/>
      <c r="B210" s="1"/>
      <c r="C210" s="1"/>
      <c r="D210" s="1"/>
      <c r="E210" s="1"/>
      <c r="F210" s="1"/>
    </row>
  </sheetData>
  <mergeCells count="5">
    <mergeCell ref="C2:D2"/>
    <mergeCell ref="A25:E25"/>
    <mergeCell ref="A2:A3"/>
    <mergeCell ref="B2:B3"/>
    <mergeCell ref="E2:E3"/>
  </mergeCells>
  <pageMargins left="0.69930555555555596" right="0.69930555555555596"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4" tint="-0.249977111117893"/>
  </sheetPr>
  <dimension ref="A1:F210"/>
  <sheetViews>
    <sheetView zoomScale="120" zoomScaleNormal="120" workbookViewId="0">
      <selection activeCell="G26" sqref="G26"/>
    </sheetView>
  </sheetViews>
  <sheetFormatPr defaultColWidth="9" defaultRowHeight="15"/>
  <cols>
    <col min="1" max="1" width="3.85546875" customWidth="1"/>
    <col min="2" max="2" width="22" customWidth="1"/>
    <col min="3" max="3" width="10.85546875" customWidth="1"/>
    <col min="4" max="4" width="10.7109375" customWidth="1"/>
    <col min="5" max="5" width="9.7109375" customWidth="1"/>
    <col min="6" max="6" width="9.85546875" customWidth="1"/>
    <col min="10" max="10" width="18.28515625" customWidth="1"/>
  </cols>
  <sheetData>
    <row r="1" spans="1:6" ht="16.5">
      <c r="A1" s="27"/>
      <c r="B1" s="27"/>
      <c r="C1" s="27"/>
      <c r="D1" s="27"/>
      <c r="E1" s="27"/>
      <c r="F1" s="1"/>
    </row>
    <row r="2" spans="1:6" ht="15.75" customHeight="1">
      <c r="A2" s="1355" t="s">
        <v>0</v>
      </c>
      <c r="B2" s="1357" t="s">
        <v>1</v>
      </c>
      <c r="C2" s="1352" t="s">
        <v>172</v>
      </c>
      <c r="D2" s="1353"/>
      <c r="E2" s="1359" t="s">
        <v>572</v>
      </c>
      <c r="F2" s="1"/>
    </row>
    <row r="3" spans="1:6" ht="40.5" customHeight="1">
      <c r="A3" s="1356"/>
      <c r="B3" s="1358"/>
      <c r="C3" s="537" t="s">
        <v>273</v>
      </c>
      <c r="D3" s="550" t="s">
        <v>573</v>
      </c>
      <c r="E3" s="1360"/>
      <c r="F3" s="1"/>
    </row>
    <row r="4" spans="1:6" ht="12.75" customHeight="1">
      <c r="A4" s="539">
        <v>1</v>
      </c>
      <c r="B4" s="42" t="s">
        <v>6</v>
      </c>
      <c r="C4" s="82">
        <f>'Tabel CBR'!C4</f>
        <v>531083.5</v>
      </c>
      <c r="D4" s="199">
        <v>3001</v>
      </c>
      <c r="E4" s="551">
        <f>D4/C4*1000</f>
        <v>5.6507121761455599</v>
      </c>
      <c r="F4" s="1"/>
    </row>
    <row r="5" spans="1:6" ht="12.75" customHeight="1">
      <c r="A5" s="541">
        <v>2</v>
      </c>
      <c r="B5" s="47" t="s">
        <v>7</v>
      </c>
      <c r="C5" s="84">
        <f>'Tabel CBR'!C5</f>
        <v>410749.5</v>
      </c>
      <c r="D5" s="84">
        <v>2811</v>
      </c>
      <c r="E5" s="464">
        <f t="shared" ref="E5:E23" si="0">D5/C5*1000</f>
        <v>6.8435871498322003</v>
      </c>
      <c r="F5" s="1"/>
    </row>
    <row r="6" spans="1:6" ht="12.75" customHeight="1">
      <c r="A6" s="543">
        <v>3</v>
      </c>
      <c r="B6" s="52" t="s">
        <v>8</v>
      </c>
      <c r="C6" s="82">
        <f>'Tabel CBR'!C6</f>
        <v>245832.5</v>
      </c>
      <c r="D6" s="199">
        <v>1287</v>
      </c>
      <c r="E6" s="551">
        <f t="shared" si="0"/>
        <v>5.2352719839728303</v>
      </c>
      <c r="F6" s="1"/>
    </row>
    <row r="7" spans="1:6" ht="12.75" customHeight="1">
      <c r="A7" s="541">
        <v>4</v>
      </c>
      <c r="B7" s="47" t="s">
        <v>9</v>
      </c>
      <c r="C7" s="84">
        <f>'Tabel CBR'!C7</f>
        <v>381701</v>
      </c>
      <c r="D7" s="84">
        <v>3370</v>
      </c>
      <c r="E7" s="464">
        <f t="shared" si="0"/>
        <v>8.8289001076758993</v>
      </c>
      <c r="F7" s="1"/>
    </row>
    <row r="8" spans="1:6" ht="12.75" customHeight="1">
      <c r="A8" s="543">
        <v>5</v>
      </c>
      <c r="B8" s="52" t="s">
        <v>10</v>
      </c>
      <c r="C8" s="82">
        <f>'Tabel CBR'!C8</f>
        <v>456764</v>
      </c>
      <c r="D8" s="199">
        <v>2953</v>
      </c>
      <c r="E8" s="551">
        <f t="shared" si="0"/>
        <v>6.4650454063805398</v>
      </c>
      <c r="F8" s="1"/>
    </row>
    <row r="9" spans="1:6" ht="12.75" customHeight="1">
      <c r="A9" s="541">
        <v>6</v>
      </c>
      <c r="B9" s="47" t="s">
        <v>11</v>
      </c>
      <c r="C9" s="84">
        <f>'Tabel CBR'!C9</f>
        <v>531689</v>
      </c>
      <c r="D9" s="84">
        <v>3972</v>
      </c>
      <c r="E9" s="464">
        <f t="shared" si="0"/>
        <v>7.4705325857785301</v>
      </c>
      <c r="F9" s="1"/>
    </row>
    <row r="10" spans="1:6" ht="12.75" customHeight="1">
      <c r="A10" s="543">
        <v>7</v>
      </c>
      <c r="B10" s="52" t="s">
        <v>12</v>
      </c>
      <c r="C10" s="82">
        <f>'Tabel CBR'!C10</f>
        <v>400236</v>
      </c>
      <c r="D10" s="199">
        <v>3238</v>
      </c>
      <c r="E10" s="551">
        <f t="shared" si="0"/>
        <v>8.0902267662079392</v>
      </c>
      <c r="F10" s="1"/>
    </row>
    <row r="11" spans="1:6" ht="12.75" customHeight="1">
      <c r="A11" s="541">
        <v>8</v>
      </c>
      <c r="B11" s="47" t="s">
        <v>13</v>
      </c>
      <c r="C11" s="84">
        <f>'Tabel CBR'!C11</f>
        <v>311520</v>
      </c>
      <c r="D11" s="84">
        <v>2376</v>
      </c>
      <c r="E11" s="464">
        <f t="shared" si="0"/>
        <v>7.6271186440678003</v>
      </c>
      <c r="F11" s="1"/>
    </row>
    <row r="12" spans="1:6" ht="12.75" customHeight="1">
      <c r="A12" s="543">
        <v>9</v>
      </c>
      <c r="B12" s="52" t="s">
        <v>14</v>
      </c>
      <c r="C12" s="82">
        <f>'Tabel CBR'!C12</f>
        <v>96453</v>
      </c>
      <c r="D12" s="199">
        <v>377</v>
      </c>
      <c r="E12" s="551">
        <f t="shared" si="0"/>
        <v>3.9086394409712502</v>
      </c>
      <c r="F12" s="1"/>
    </row>
    <row r="13" spans="1:6" ht="12.75" customHeight="1">
      <c r="A13" s="541">
        <v>10</v>
      </c>
      <c r="B13" s="47" t="s">
        <v>15</v>
      </c>
      <c r="C13" s="84">
        <f>'Tabel CBR'!C13</f>
        <v>239958</v>
      </c>
      <c r="D13" s="84">
        <v>1592</v>
      </c>
      <c r="E13" s="464">
        <f t="shared" si="0"/>
        <v>6.6344943698480598</v>
      </c>
      <c r="F13" s="1"/>
    </row>
    <row r="14" spans="1:6" ht="12.75" customHeight="1">
      <c r="A14" s="543">
        <v>11</v>
      </c>
      <c r="B14" s="52" t="s">
        <v>16</v>
      </c>
      <c r="C14" s="82">
        <f>'Tabel CBR'!C14</f>
        <v>182049</v>
      </c>
      <c r="D14" s="199">
        <v>1563</v>
      </c>
      <c r="E14" s="551">
        <f t="shared" si="0"/>
        <v>8.5856005800636108</v>
      </c>
      <c r="F14" s="1"/>
    </row>
    <row r="15" spans="1:6" ht="12.75" customHeight="1">
      <c r="A15" s="541">
        <v>12</v>
      </c>
      <c r="B15" s="47" t="s">
        <v>17</v>
      </c>
      <c r="C15" s="84">
        <f>'Tabel CBR'!C15</f>
        <v>449746</v>
      </c>
      <c r="D15" s="84">
        <v>2509</v>
      </c>
      <c r="E15" s="464">
        <f t="shared" si="0"/>
        <v>5.5787044242750401</v>
      </c>
      <c r="F15" s="1"/>
    </row>
    <row r="16" spans="1:6" ht="12.75" customHeight="1">
      <c r="A16" s="543">
        <v>13</v>
      </c>
      <c r="B16" s="52" t="s">
        <v>18</v>
      </c>
      <c r="C16" s="82">
        <f>'Tabel CBR'!C16</f>
        <v>940915</v>
      </c>
      <c r="D16" s="199">
        <v>5630</v>
      </c>
      <c r="E16" s="551">
        <f t="shared" si="0"/>
        <v>5.9835373014565603</v>
      </c>
      <c r="F16" s="1"/>
    </row>
    <row r="17" spans="1:6" ht="12.75" customHeight="1">
      <c r="A17" s="541">
        <v>14</v>
      </c>
      <c r="B17" s="47" t="s">
        <v>19</v>
      </c>
      <c r="C17" s="84">
        <f>'Tabel CBR'!C17</f>
        <v>84016</v>
      </c>
      <c r="D17" s="84">
        <v>421</v>
      </c>
      <c r="E17" s="464">
        <f t="shared" si="0"/>
        <v>5.0109502951818703</v>
      </c>
      <c r="F17" s="1"/>
    </row>
    <row r="18" spans="1:6" ht="12.75" customHeight="1">
      <c r="A18" s="543">
        <v>15</v>
      </c>
      <c r="B18" s="52" t="s">
        <v>20</v>
      </c>
      <c r="C18" s="82">
        <f>'Tabel CBR'!C18</f>
        <v>68471</v>
      </c>
      <c r="D18" s="199">
        <v>419</v>
      </c>
      <c r="E18" s="551">
        <f t="shared" si="0"/>
        <v>6.1193790071709202</v>
      </c>
      <c r="F18" s="1"/>
    </row>
    <row r="19" spans="1:6" ht="12.75" customHeight="1">
      <c r="A19" s="541">
        <v>16</v>
      </c>
      <c r="B19" s="47" t="s">
        <v>21</v>
      </c>
      <c r="C19" s="84">
        <f>'Tabel CBR'!C19</f>
        <v>63313</v>
      </c>
      <c r="D19" s="84">
        <v>395</v>
      </c>
      <c r="E19" s="464">
        <f t="shared" si="0"/>
        <v>6.2388451029014602</v>
      </c>
      <c r="F19" s="1"/>
    </row>
    <row r="20" spans="1:6" ht="12.75" customHeight="1">
      <c r="A20" s="543">
        <v>17</v>
      </c>
      <c r="B20" s="52" t="s">
        <v>22</v>
      </c>
      <c r="C20" s="82">
        <f>'Tabel CBR'!C20</f>
        <v>140169</v>
      </c>
      <c r="D20" s="199">
        <v>990</v>
      </c>
      <c r="E20" s="551">
        <f t="shared" si="0"/>
        <v>7.0629026389572598</v>
      </c>
      <c r="F20" s="1"/>
    </row>
    <row r="21" spans="1:6" ht="12.75" customHeight="1">
      <c r="A21" s="541">
        <v>18</v>
      </c>
      <c r="B21" s="47" t="s">
        <v>23</v>
      </c>
      <c r="C21" s="84">
        <f>'Tabel CBR'!C21</f>
        <v>147925</v>
      </c>
      <c r="D21" s="84">
        <v>994</v>
      </c>
      <c r="E21" s="464">
        <f t="shared" si="0"/>
        <v>6.7196214297786003</v>
      </c>
      <c r="F21" s="1"/>
    </row>
    <row r="22" spans="1:6" ht="12.75" customHeight="1">
      <c r="A22" s="544">
        <v>19</v>
      </c>
      <c r="B22" s="55" t="s">
        <v>24</v>
      </c>
      <c r="C22" s="88">
        <f>'Tabel CBR'!C22</f>
        <v>102758</v>
      </c>
      <c r="D22" s="88">
        <v>959</v>
      </c>
      <c r="E22" s="552">
        <f t="shared" si="0"/>
        <v>9.3326067070203802</v>
      </c>
      <c r="F22" s="1"/>
    </row>
    <row r="23" spans="1:6" ht="12.75" customHeight="1">
      <c r="A23" s="546"/>
      <c r="B23" s="547" t="s">
        <v>25</v>
      </c>
      <c r="C23" s="548">
        <f>SUM(C4:C22)</f>
        <v>5785348.5</v>
      </c>
      <c r="D23" s="548">
        <f>SUM(D4:D22)</f>
        <v>38857</v>
      </c>
      <c r="E23" s="553">
        <f t="shared" si="0"/>
        <v>6.7164493202094899</v>
      </c>
      <c r="F23" s="1"/>
    </row>
    <row r="24" spans="1:6" ht="5.25" customHeight="1">
      <c r="A24" s="107"/>
      <c r="B24" s="107"/>
      <c r="C24" s="107"/>
      <c r="D24" s="107"/>
      <c r="E24" s="107"/>
      <c r="F24" s="65"/>
    </row>
    <row r="25" spans="1:6" ht="10.5" customHeight="1">
      <c r="A25" s="1354" t="s">
        <v>574</v>
      </c>
      <c r="B25" s="1365"/>
      <c r="C25" s="1365"/>
      <c r="D25" s="1365"/>
      <c r="E25" s="1365"/>
      <c r="F25" s="1"/>
    </row>
    <row r="26" spans="1:6" ht="12.75" customHeight="1">
      <c r="A26" s="554"/>
      <c r="B26" s="554"/>
      <c r="C26" s="554"/>
      <c r="D26" s="554"/>
      <c r="E26" s="554"/>
      <c r="F26" s="1"/>
    </row>
    <row r="27" spans="1:6" ht="16.5">
      <c r="A27" s="1"/>
      <c r="B27" s="1"/>
      <c r="C27" s="1"/>
      <c r="D27" s="1"/>
      <c r="E27" s="1"/>
      <c r="F27" s="1"/>
    </row>
    <row r="28" spans="1:6" ht="16.5">
      <c r="A28" s="1"/>
      <c r="B28" s="1"/>
      <c r="C28" s="1"/>
      <c r="D28" s="1"/>
      <c r="E28" s="1"/>
      <c r="F28" s="1"/>
    </row>
    <row r="29" spans="1:6" ht="16.5">
      <c r="A29" s="1"/>
      <c r="B29" s="1"/>
      <c r="C29" s="1"/>
      <c r="D29" s="1"/>
      <c r="E29" s="1"/>
      <c r="F29" s="1"/>
    </row>
    <row r="30" spans="1:6" ht="16.5">
      <c r="A30" s="1"/>
      <c r="B30" s="1"/>
      <c r="C30" s="1"/>
      <c r="D30" s="1"/>
      <c r="E30" s="1"/>
      <c r="F30" s="1"/>
    </row>
    <row r="31" spans="1:6" ht="16.5">
      <c r="A31" s="1"/>
      <c r="B31" s="1"/>
      <c r="C31" s="1"/>
      <c r="D31" s="1"/>
      <c r="E31" s="1"/>
      <c r="F31" s="1"/>
    </row>
    <row r="32" spans="1:6" ht="16.5">
      <c r="A32" s="1"/>
      <c r="B32" s="1"/>
      <c r="C32" s="1"/>
      <c r="D32" s="1"/>
      <c r="E32" s="1"/>
      <c r="F32" s="1"/>
    </row>
    <row r="33" spans="1:6" ht="16.5">
      <c r="A33" s="1"/>
      <c r="B33" s="1"/>
      <c r="C33" s="1"/>
      <c r="D33" s="1"/>
      <c r="E33" s="1"/>
      <c r="F33" s="1"/>
    </row>
    <row r="34" spans="1:6" ht="16.5">
      <c r="A34" s="1"/>
      <c r="B34" s="1"/>
      <c r="C34" s="1"/>
      <c r="D34" s="1"/>
      <c r="E34" s="1"/>
      <c r="F34" s="1"/>
    </row>
    <row r="35" spans="1:6" ht="16.5">
      <c r="A35" s="1"/>
      <c r="B35" s="1"/>
      <c r="C35" s="1"/>
      <c r="D35" s="1"/>
      <c r="E35" s="1"/>
      <c r="F35" s="1"/>
    </row>
    <row r="36" spans="1:6" ht="16.5">
      <c r="A36" s="1"/>
      <c r="B36" s="1"/>
      <c r="C36" s="1"/>
      <c r="D36" s="1"/>
      <c r="E36" s="1"/>
      <c r="F36" s="1"/>
    </row>
    <row r="37" spans="1:6" ht="16.5">
      <c r="A37" s="1"/>
      <c r="B37" s="1"/>
      <c r="C37" s="1"/>
      <c r="D37" s="1"/>
      <c r="E37" s="1"/>
      <c r="F37" s="1"/>
    </row>
    <row r="38" spans="1:6" ht="16.5">
      <c r="A38" s="1"/>
      <c r="B38" s="1"/>
      <c r="C38" s="1"/>
      <c r="D38" s="1"/>
      <c r="E38" s="1"/>
      <c r="F38" s="1"/>
    </row>
    <row r="39" spans="1:6" ht="16.5">
      <c r="A39" s="1"/>
      <c r="B39" s="1"/>
      <c r="C39" s="1"/>
      <c r="D39" s="1"/>
      <c r="E39" s="1"/>
      <c r="F39" s="1"/>
    </row>
    <row r="40" spans="1:6" ht="16.5">
      <c r="A40" s="1"/>
      <c r="B40" s="1"/>
      <c r="C40" s="1"/>
      <c r="D40" s="1"/>
      <c r="E40" s="1"/>
      <c r="F40" s="1"/>
    </row>
    <row r="41" spans="1:6" ht="16.5">
      <c r="A41" s="1"/>
      <c r="B41" s="1"/>
      <c r="C41" s="1"/>
      <c r="D41" s="1"/>
      <c r="E41" s="1"/>
      <c r="F41" s="1"/>
    </row>
    <row r="42" spans="1:6" ht="16.5">
      <c r="A42" s="1"/>
      <c r="B42" s="1"/>
      <c r="C42" s="1"/>
      <c r="D42" s="1"/>
      <c r="E42" s="1"/>
      <c r="F42" s="1"/>
    </row>
    <row r="43" spans="1:6" ht="16.5">
      <c r="A43" s="1"/>
      <c r="B43" s="1"/>
      <c r="C43" s="1"/>
      <c r="D43" s="1"/>
      <c r="E43" s="1"/>
      <c r="F43" s="1"/>
    </row>
    <row r="44" spans="1:6" ht="16.5">
      <c r="A44" s="1"/>
      <c r="B44" s="1"/>
      <c r="C44" s="1"/>
      <c r="D44" s="1"/>
      <c r="E44" s="1"/>
      <c r="F44" s="1"/>
    </row>
    <row r="45" spans="1:6" ht="16.5">
      <c r="A45" s="1"/>
      <c r="B45" s="1"/>
      <c r="C45" s="1"/>
      <c r="D45" s="1"/>
      <c r="E45" s="1"/>
      <c r="F45" s="1"/>
    </row>
    <row r="46" spans="1:6" ht="16.5">
      <c r="A46" s="1"/>
      <c r="B46" s="1"/>
      <c r="C46" s="1"/>
      <c r="D46" s="1"/>
      <c r="E46" s="1"/>
      <c r="F46" s="1"/>
    </row>
    <row r="47" spans="1:6" ht="16.5">
      <c r="A47" s="1"/>
      <c r="B47" s="1"/>
      <c r="C47" s="1"/>
      <c r="D47" s="1"/>
      <c r="E47" s="1"/>
      <c r="F47" s="1"/>
    </row>
    <row r="48" spans="1:6" ht="16.5">
      <c r="A48" s="1"/>
      <c r="B48" s="1"/>
      <c r="C48" s="1"/>
      <c r="D48" s="1"/>
      <c r="E48" s="1"/>
      <c r="F48" s="1"/>
    </row>
    <row r="49" spans="1:6" ht="16.5">
      <c r="A49" s="1"/>
      <c r="B49" s="1"/>
      <c r="C49" s="1"/>
      <c r="D49" s="1"/>
      <c r="E49" s="1"/>
      <c r="F49" s="1"/>
    </row>
    <row r="50" spans="1:6" ht="16.5">
      <c r="A50" s="1"/>
      <c r="B50" s="1"/>
      <c r="C50" s="1"/>
      <c r="D50" s="1"/>
      <c r="E50" s="1"/>
      <c r="F50" s="1"/>
    </row>
    <row r="51" spans="1:6" ht="16.5">
      <c r="A51" s="1"/>
      <c r="B51" s="1"/>
      <c r="C51" s="1"/>
      <c r="D51" s="1"/>
      <c r="E51" s="1"/>
      <c r="F51" s="1"/>
    </row>
    <row r="52" spans="1:6" ht="16.5">
      <c r="A52" s="1"/>
      <c r="B52" s="1"/>
      <c r="C52" s="1"/>
      <c r="D52" s="1"/>
      <c r="E52" s="1"/>
      <c r="F52" s="1"/>
    </row>
    <row r="53" spans="1:6" ht="16.5">
      <c r="A53" s="1"/>
      <c r="B53" s="1"/>
      <c r="C53" s="1"/>
      <c r="D53" s="1"/>
      <c r="E53" s="1"/>
      <c r="F53" s="1"/>
    </row>
    <row r="54" spans="1:6" ht="16.5">
      <c r="A54" s="1"/>
      <c r="B54" s="1"/>
      <c r="C54" s="1"/>
      <c r="D54" s="1"/>
      <c r="E54" s="1"/>
      <c r="F54" s="1"/>
    </row>
    <row r="55" spans="1:6" ht="16.5">
      <c r="A55" s="1"/>
      <c r="B55" s="1"/>
      <c r="C55" s="1"/>
      <c r="D55" s="1"/>
      <c r="E55" s="1"/>
      <c r="F55" s="1"/>
    </row>
    <row r="56" spans="1:6" ht="16.5">
      <c r="A56" s="1"/>
      <c r="B56" s="1"/>
      <c r="C56" s="1"/>
      <c r="D56" s="1"/>
      <c r="E56" s="1"/>
      <c r="F56" s="1"/>
    </row>
    <row r="57" spans="1:6" ht="16.5">
      <c r="A57" s="1"/>
      <c r="B57" s="1"/>
      <c r="C57" s="1"/>
      <c r="D57" s="1"/>
      <c r="E57" s="1"/>
      <c r="F57" s="1"/>
    </row>
    <row r="58" spans="1:6" ht="16.5">
      <c r="A58" s="1"/>
      <c r="B58" s="1"/>
      <c r="C58" s="1"/>
      <c r="D58" s="1"/>
      <c r="E58" s="1"/>
      <c r="F58" s="1"/>
    </row>
    <row r="59" spans="1:6" ht="16.5">
      <c r="A59" s="1"/>
      <c r="B59" s="1"/>
      <c r="C59" s="1"/>
      <c r="D59" s="1"/>
      <c r="E59" s="1"/>
      <c r="F59" s="1"/>
    </row>
    <row r="60" spans="1:6" ht="16.5">
      <c r="A60" s="1"/>
      <c r="B60" s="1"/>
      <c r="C60" s="1"/>
      <c r="D60" s="1"/>
      <c r="E60" s="1"/>
      <c r="F60" s="1"/>
    </row>
    <row r="61" spans="1:6" ht="16.5">
      <c r="A61" s="1"/>
      <c r="B61" s="1"/>
      <c r="C61" s="1"/>
      <c r="D61" s="1"/>
      <c r="E61" s="1"/>
      <c r="F61" s="1"/>
    </row>
    <row r="62" spans="1:6" ht="16.5">
      <c r="A62" s="1"/>
      <c r="B62" s="1"/>
      <c r="C62" s="1"/>
      <c r="D62" s="1"/>
      <c r="E62" s="1"/>
      <c r="F62" s="1"/>
    </row>
    <row r="63" spans="1:6" ht="16.5">
      <c r="A63" s="1"/>
      <c r="B63" s="1"/>
      <c r="C63" s="1"/>
      <c r="D63" s="1"/>
      <c r="E63" s="1"/>
      <c r="F63" s="1"/>
    </row>
    <row r="64" spans="1:6" ht="16.5">
      <c r="A64" s="1"/>
      <c r="B64" s="1"/>
      <c r="C64" s="1"/>
      <c r="D64" s="1"/>
      <c r="E64" s="1"/>
      <c r="F64" s="1"/>
    </row>
    <row r="65" spans="1:6" ht="16.5">
      <c r="A65" s="1"/>
      <c r="B65" s="1"/>
      <c r="C65" s="1"/>
      <c r="D65" s="1"/>
      <c r="E65" s="1"/>
      <c r="F65" s="1"/>
    </row>
    <row r="66" spans="1:6" ht="16.5">
      <c r="A66" s="1"/>
      <c r="B66" s="1"/>
      <c r="C66" s="1"/>
      <c r="D66" s="1"/>
      <c r="E66" s="1"/>
      <c r="F66" s="1"/>
    </row>
    <row r="67" spans="1:6" ht="16.5">
      <c r="A67" s="1"/>
      <c r="B67" s="1"/>
      <c r="C67" s="1"/>
      <c r="D67" s="1"/>
      <c r="E67" s="1"/>
      <c r="F67" s="1"/>
    </row>
    <row r="68" spans="1:6" ht="16.5">
      <c r="A68" s="1"/>
      <c r="B68" s="1"/>
      <c r="C68" s="1"/>
      <c r="D68" s="1"/>
      <c r="E68" s="1"/>
      <c r="F68" s="1"/>
    </row>
    <row r="69" spans="1:6" ht="16.5">
      <c r="A69" s="1"/>
      <c r="B69" s="1"/>
      <c r="C69" s="1"/>
      <c r="D69" s="1"/>
      <c r="E69" s="1"/>
      <c r="F69" s="1"/>
    </row>
    <row r="70" spans="1:6" ht="16.5">
      <c r="A70" s="1"/>
      <c r="B70" s="1"/>
      <c r="C70" s="1"/>
      <c r="D70" s="1"/>
      <c r="E70" s="1"/>
      <c r="F70" s="1"/>
    </row>
    <row r="71" spans="1:6" ht="16.5">
      <c r="A71" s="1"/>
      <c r="B71" s="1"/>
      <c r="C71" s="1"/>
      <c r="D71" s="1"/>
      <c r="E71" s="1"/>
      <c r="F71" s="1"/>
    </row>
    <row r="72" spans="1:6" ht="16.5">
      <c r="A72" s="1"/>
      <c r="B72" s="1"/>
      <c r="C72" s="1"/>
      <c r="D72" s="1"/>
      <c r="E72" s="1"/>
      <c r="F72" s="1"/>
    </row>
    <row r="73" spans="1:6" ht="16.5">
      <c r="A73" s="1"/>
      <c r="B73" s="1"/>
      <c r="C73" s="1"/>
      <c r="D73" s="1"/>
      <c r="E73" s="1"/>
      <c r="F73" s="1"/>
    </row>
    <row r="74" spans="1:6" ht="16.5">
      <c r="A74" s="1"/>
      <c r="B74" s="1"/>
      <c r="C74" s="1"/>
      <c r="D74" s="1"/>
      <c r="E74" s="1"/>
      <c r="F74" s="1"/>
    </row>
    <row r="75" spans="1:6" ht="16.5">
      <c r="A75" s="1"/>
      <c r="B75" s="1"/>
      <c r="C75" s="1"/>
      <c r="D75" s="1"/>
      <c r="E75" s="1"/>
      <c r="F75" s="1"/>
    </row>
    <row r="76" spans="1:6" ht="16.5">
      <c r="A76" s="1"/>
      <c r="B76" s="1"/>
      <c r="C76" s="1"/>
      <c r="D76" s="1"/>
      <c r="E76" s="1"/>
      <c r="F76" s="1"/>
    </row>
    <row r="77" spans="1:6" ht="16.5">
      <c r="A77" s="1"/>
      <c r="B77" s="1"/>
      <c r="C77" s="1"/>
      <c r="D77" s="1"/>
      <c r="E77" s="1"/>
      <c r="F77" s="1"/>
    </row>
    <row r="78" spans="1:6" ht="16.5">
      <c r="A78" s="1"/>
      <c r="B78" s="1"/>
      <c r="C78" s="1"/>
      <c r="D78" s="1"/>
      <c r="E78" s="1"/>
      <c r="F78" s="1"/>
    </row>
    <row r="79" spans="1:6" ht="16.5">
      <c r="A79" s="1"/>
      <c r="B79" s="1"/>
      <c r="C79" s="1"/>
      <c r="D79" s="1"/>
      <c r="E79" s="1"/>
      <c r="F79" s="1"/>
    </row>
    <row r="80" spans="1:6" ht="16.5">
      <c r="A80" s="1"/>
      <c r="B80" s="1"/>
      <c r="C80" s="1"/>
      <c r="D80" s="1"/>
      <c r="E80" s="1"/>
      <c r="F80" s="1"/>
    </row>
    <row r="81" spans="1:6" ht="16.5">
      <c r="A81" s="1"/>
      <c r="B81" s="1"/>
      <c r="C81" s="1"/>
      <c r="D81" s="1"/>
      <c r="E81" s="1"/>
      <c r="F81" s="1"/>
    </row>
    <row r="82" spans="1:6" ht="16.5">
      <c r="A82" s="1"/>
      <c r="B82" s="1"/>
      <c r="C82" s="1"/>
      <c r="D82" s="1"/>
      <c r="E82" s="1"/>
      <c r="F82" s="1"/>
    </row>
    <row r="83" spans="1:6" ht="16.5">
      <c r="A83" s="1"/>
      <c r="B83" s="1"/>
      <c r="C83" s="1"/>
      <c r="D83" s="1"/>
      <c r="E83" s="1"/>
      <c r="F83" s="1"/>
    </row>
    <row r="84" spans="1:6" ht="16.5">
      <c r="A84" s="1"/>
      <c r="B84" s="1"/>
      <c r="C84" s="1"/>
      <c r="D84" s="1"/>
      <c r="E84" s="1"/>
      <c r="F84" s="1"/>
    </row>
    <row r="85" spans="1:6" ht="16.5">
      <c r="A85" s="1"/>
      <c r="B85" s="1"/>
      <c r="C85" s="1"/>
      <c r="D85" s="1"/>
      <c r="E85" s="1"/>
      <c r="F85" s="1"/>
    </row>
    <row r="86" spans="1:6" ht="16.5">
      <c r="A86" s="1"/>
      <c r="B86" s="1"/>
      <c r="C86" s="1"/>
      <c r="D86" s="1"/>
      <c r="E86" s="1"/>
      <c r="F86" s="1"/>
    </row>
    <row r="87" spans="1:6" ht="16.5">
      <c r="A87" s="1"/>
      <c r="B87" s="1"/>
      <c r="C87" s="1"/>
      <c r="D87" s="1"/>
      <c r="E87" s="1"/>
      <c r="F87" s="1"/>
    </row>
    <row r="88" spans="1:6" ht="16.5">
      <c r="A88" s="1"/>
      <c r="B88" s="1"/>
      <c r="C88" s="1"/>
      <c r="D88" s="1"/>
      <c r="E88" s="1"/>
      <c r="F88" s="1"/>
    </row>
    <row r="89" spans="1:6" ht="16.5">
      <c r="A89" s="1"/>
      <c r="B89" s="1"/>
      <c r="C89" s="1"/>
      <c r="D89" s="1"/>
      <c r="E89" s="1"/>
      <c r="F89" s="1"/>
    </row>
    <row r="90" spans="1:6" ht="16.5">
      <c r="A90" s="1"/>
      <c r="B90" s="1"/>
      <c r="C90" s="1"/>
      <c r="D90" s="1"/>
      <c r="E90" s="1"/>
      <c r="F90" s="1"/>
    </row>
    <row r="91" spans="1:6" ht="16.5">
      <c r="A91" s="1"/>
      <c r="B91" s="1"/>
      <c r="C91" s="1"/>
      <c r="D91" s="1"/>
      <c r="E91" s="1"/>
      <c r="F91" s="1"/>
    </row>
    <row r="92" spans="1:6" ht="16.5">
      <c r="A92" s="1"/>
      <c r="B92" s="1"/>
      <c r="C92" s="1"/>
      <c r="D92" s="1"/>
      <c r="E92" s="1"/>
      <c r="F92" s="1"/>
    </row>
    <row r="93" spans="1:6" ht="16.5">
      <c r="A93" s="1"/>
      <c r="B93" s="1"/>
      <c r="C93" s="1"/>
      <c r="D93" s="1"/>
      <c r="E93" s="1"/>
      <c r="F93" s="1"/>
    </row>
    <row r="94" spans="1:6" ht="16.5">
      <c r="A94" s="1"/>
      <c r="B94" s="1"/>
      <c r="C94" s="1"/>
      <c r="D94" s="1"/>
      <c r="E94" s="1"/>
      <c r="F94" s="1"/>
    </row>
    <row r="95" spans="1:6" ht="16.5">
      <c r="A95" s="1"/>
      <c r="B95" s="1"/>
      <c r="C95" s="1"/>
      <c r="D95" s="1"/>
      <c r="E95" s="1"/>
      <c r="F95" s="1"/>
    </row>
    <row r="96" spans="1:6" ht="16.5">
      <c r="A96" s="1"/>
      <c r="B96" s="1"/>
      <c r="C96" s="1"/>
      <c r="D96" s="1"/>
      <c r="E96" s="1"/>
      <c r="F96" s="1"/>
    </row>
    <row r="97" spans="1:6" ht="16.5">
      <c r="A97" s="1"/>
      <c r="B97" s="1"/>
      <c r="C97" s="1"/>
      <c r="D97" s="1"/>
      <c r="E97" s="1"/>
      <c r="F97" s="1"/>
    </row>
    <row r="98" spans="1:6" ht="16.5">
      <c r="A98" s="1"/>
      <c r="B98" s="1"/>
      <c r="C98" s="1"/>
      <c r="D98" s="1"/>
      <c r="E98" s="1"/>
      <c r="F98" s="1"/>
    </row>
    <row r="99" spans="1:6" ht="16.5">
      <c r="A99" s="1"/>
      <c r="B99" s="1"/>
      <c r="C99" s="1"/>
      <c r="D99" s="1"/>
      <c r="E99" s="1"/>
      <c r="F99" s="1"/>
    </row>
    <row r="100" spans="1:6" ht="16.5">
      <c r="A100" s="1"/>
      <c r="B100" s="1"/>
      <c r="C100" s="1"/>
      <c r="D100" s="1"/>
      <c r="E100" s="1"/>
      <c r="F100" s="1"/>
    </row>
    <row r="101" spans="1:6" ht="16.5">
      <c r="A101" s="1"/>
      <c r="B101" s="1"/>
      <c r="C101" s="1"/>
      <c r="D101" s="1"/>
      <c r="E101" s="1"/>
      <c r="F101" s="1"/>
    </row>
    <row r="102" spans="1:6" ht="16.5">
      <c r="A102" s="1"/>
      <c r="B102" s="1"/>
      <c r="C102" s="1"/>
      <c r="D102" s="1"/>
      <c r="E102" s="1"/>
      <c r="F102" s="1"/>
    </row>
    <row r="103" spans="1:6" ht="16.5">
      <c r="A103" s="1"/>
      <c r="B103" s="1"/>
      <c r="C103" s="1"/>
      <c r="D103" s="1"/>
      <c r="E103" s="1"/>
      <c r="F103" s="1"/>
    </row>
    <row r="104" spans="1:6" ht="16.5">
      <c r="A104" s="1"/>
      <c r="B104" s="1"/>
      <c r="C104" s="1"/>
      <c r="D104" s="1"/>
      <c r="E104" s="1"/>
      <c r="F104" s="1"/>
    </row>
    <row r="105" spans="1:6" ht="16.5">
      <c r="A105" s="1"/>
      <c r="B105" s="1"/>
      <c r="C105" s="1"/>
      <c r="D105" s="1"/>
      <c r="E105" s="1"/>
      <c r="F105" s="1"/>
    </row>
    <row r="106" spans="1:6" ht="16.5">
      <c r="A106" s="1"/>
      <c r="B106" s="1"/>
      <c r="C106" s="1"/>
      <c r="D106" s="1"/>
      <c r="E106" s="1"/>
      <c r="F106" s="1"/>
    </row>
    <row r="107" spans="1:6" ht="16.5">
      <c r="A107" s="1"/>
      <c r="B107" s="1"/>
      <c r="C107" s="1"/>
      <c r="D107" s="1"/>
      <c r="E107" s="1"/>
      <c r="F107" s="1"/>
    </row>
    <row r="108" spans="1:6" ht="16.5">
      <c r="A108" s="1"/>
      <c r="B108" s="1"/>
      <c r="C108" s="1"/>
      <c r="D108" s="1"/>
      <c r="E108" s="1"/>
      <c r="F108" s="1"/>
    </row>
    <row r="109" spans="1:6" ht="16.5">
      <c r="A109" s="1"/>
      <c r="B109" s="1"/>
      <c r="C109" s="1"/>
      <c r="D109" s="1"/>
      <c r="E109" s="1"/>
      <c r="F109" s="1"/>
    </row>
    <row r="110" spans="1:6" ht="16.5">
      <c r="A110" s="1"/>
      <c r="B110" s="1"/>
      <c r="C110" s="1"/>
      <c r="D110" s="1"/>
      <c r="E110" s="1"/>
      <c r="F110" s="1"/>
    </row>
    <row r="111" spans="1:6" ht="16.5">
      <c r="A111" s="1"/>
      <c r="B111" s="1"/>
      <c r="C111" s="1"/>
      <c r="D111" s="1"/>
      <c r="E111" s="1"/>
      <c r="F111" s="1"/>
    </row>
    <row r="112" spans="1:6" ht="16.5">
      <c r="A112" s="1"/>
      <c r="B112" s="1"/>
      <c r="C112" s="1"/>
      <c r="D112" s="1"/>
      <c r="E112" s="1"/>
      <c r="F112" s="1"/>
    </row>
    <row r="113" spans="1:6" ht="16.5">
      <c r="A113" s="1"/>
      <c r="B113" s="1"/>
      <c r="C113" s="1"/>
      <c r="D113" s="1"/>
      <c r="E113" s="1"/>
      <c r="F113" s="1"/>
    </row>
    <row r="114" spans="1:6" ht="16.5">
      <c r="A114" s="1"/>
      <c r="B114" s="1"/>
      <c r="C114" s="1"/>
      <c r="D114" s="1"/>
      <c r="E114" s="1"/>
      <c r="F114" s="1"/>
    </row>
    <row r="115" spans="1:6" ht="16.5">
      <c r="A115" s="1"/>
      <c r="B115" s="1"/>
      <c r="C115" s="1"/>
      <c r="D115" s="1"/>
      <c r="E115" s="1"/>
      <c r="F115" s="1"/>
    </row>
    <row r="116" spans="1:6" ht="16.5">
      <c r="A116" s="1"/>
      <c r="B116" s="1"/>
      <c r="C116" s="1"/>
      <c r="D116" s="1"/>
      <c r="E116" s="1"/>
      <c r="F116" s="1"/>
    </row>
    <row r="117" spans="1:6" ht="16.5">
      <c r="A117" s="1"/>
      <c r="B117" s="1"/>
      <c r="C117" s="1"/>
      <c r="D117" s="1"/>
      <c r="E117" s="1"/>
      <c r="F117" s="1"/>
    </row>
    <row r="118" spans="1:6" ht="16.5">
      <c r="A118" s="1"/>
      <c r="B118" s="1"/>
      <c r="C118" s="1"/>
      <c r="D118" s="1"/>
      <c r="E118" s="1"/>
      <c r="F118" s="1"/>
    </row>
    <row r="119" spans="1:6" ht="16.5">
      <c r="A119" s="1"/>
      <c r="B119" s="1"/>
      <c r="C119" s="1"/>
      <c r="D119" s="1"/>
      <c r="E119" s="1"/>
      <c r="F119" s="1"/>
    </row>
    <row r="120" spans="1:6" ht="16.5">
      <c r="A120" s="1"/>
      <c r="B120" s="1"/>
      <c r="C120" s="1"/>
      <c r="D120" s="1"/>
      <c r="E120" s="1"/>
      <c r="F120" s="1"/>
    </row>
    <row r="121" spans="1:6" ht="16.5">
      <c r="A121" s="1"/>
      <c r="B121" s="1"/>
      <c r="C121" s="1"/>
      <c r="D121" s="1"/>
      <c r="E121" s="1"/>
      <c r="F121" s="1"/>
    </row>
    <row r="122" spans="1:6" ht="16.5">
      <c r="A122" s="1"/>
      <c r="B122" s="1"/>
      <c r="C122" s="1"/>
      <c r="D122" s="1"/>
      <c r="E122" s="1"/>
      <c r="F122" s="1"/>
    </row>
    <row r="123" spans="1:6" ht="16.5">
      <c r="A123" s="1"/>
      <c r="B123" s="1"/>
      <c r="C123" s="1"/>
      <c r="D123" s="1"/>
      <c r="E123" s="1"/>
      <c r="F123" s="1"/>
    </row>
    <row r="124" spans="1:6" ht="16.5">
      <c r="A124" s="1"/>
      <c r="B124" s="1"/>
      <c r="C124" s="1"/>
      <c r="D124" s="1"/>
      <c r="E124" s="1"/>
      <c r="F124" s="1"/>
    </row>
    <row r="125" spans="1:6" ht="16.5">
      <c r="A125" s="1"/>
      <c r="B125" s="1"/>
      <c r="C125" s="1"/>
      <c r="D125" s="1"/>
      <c r="E125" s="1"/>
      <c r="F125" s="1"/>
    </row>
    <row r="126" spans="1:6" ht="16.5">
      <c r="A126" s="1"/>
      <c r="B126" s="1"/>
      <c r="C126" s="1"/>
      <c r="D126" s="1"/>
      <c r="E126" s="1"/>
      <c r="F126" s="1"/>
    </row>
    <row r="127" spans="1:6" ht="16.5">
      <c r="A127" s="1"/>
      <c r="B127" s="1"/>
      <c r="C127" s="1"/>
      <c r="D127" s="1"/>
      <c r="E127" s="1"/>
      <c r="F127" s="1"/>
    </row>
    <row r="128" spans="1:6" ht="16.5">
      <c r="A128" s="1"/>
      <c r="B128" s="1"/>
      <c r="C128" s="1"/>
      <c r="D128" s="1"/>
      <c r="E128" s="1"/>
      <c r="F128" s="1"/>
    </row>
    <row r="129" spans="1:6" ht="16.5">
      <c r="A129" s="1"/>
      <c r="B129" s="1"/>
      <c r="C129" s="1"/>
      <c r="D129" s="1"/>
      <c r="E129" s="1"/>
      <c r="F129" s="1"/>
    </row>
    <row r="130" spans="1:6" ht="16.5">
      <c r="A130" s="1"/>
      <c r="B130" s="1"/>
      <c r="C130" s="1"/>
      <c r="D130" s="1"/>
      <c r="E130" s="1"/>
      <c r="F130" s="1"/>
    </row>
    <row r="131" spans="1:6" ht="16.5">
      <c r="A131" s="1"/>
      <c r="B131" s="1"/>
      <c r="C131" s="1"/>
      <c r="D131" s="1"/>
      <c r="E131" s="1"/>
      <c r="F131" s="1"/>
    </row>
    <row r="132" spans="1:6" ht="16.5">
      <c r="A132" s="1"/>
      <c r="B132" s="1"/>
      <c r="C132" s="1"/>
      <c r="D132" s="1"/>
      <c r="E132" s="1"/>
      <c r="F132" s="1"/>
    </row>
    <row r="133" spans="1:6" ht="16.5">
      <c r="A133" s="1"/>
      <c r="B133" s="1"/>
      <c r="C133" s="1"/>
      <c r="D133" s="1"/>
      <c r="E133" s="1"/>
      <c r="F133" s="1"/>
    </row>
    <row r="134" spans="1:6" ht="16.5">
      <c r="A134" s="1"/>
      <c r="B134" s="1"/>
      <c r="C134" s="1"/>
      <c r="D134" s="1"/>
      <c r="E134" s="1"/>
      <c r="F134" s="1"/>
    </row>
    <row r="135" spans="1:6" ht="16.5">
      <c r="A135" s="1"/>
      <c r="B135" s="1"/>
      <c r="C135" s="1"/>
      <c r="D135" s="1"/>
      <c r="E135" s="1"/>
      <c r="F135" s="1"/>
    </row>
    <row r="136" spans="1:6" ht="16.5">
      <c r="A136" s="1"/>
      <c r="B136" s="1"/>
      <c r="C136" s="1"/>
      <c r="D136" s="1"/>
      <c r="E136" s="1"/>
      <c r="F136" s="1"/>
    </row>
    <row r="137" spans="1:6" ht="16.5">
      <c r="A137" s="1"/>
      <c r="B137" s="1"/>
      <c r="C137" s="1"/>
      <c r="D137" s="1"/>
      <c r="E137" s="1"/>
      <c r="F137" s="1"/>
    </row>
    <row r="138" spans="1:6" ht="16.5">
      <c r="A138" s="1"/>
      <c r="B138" s="1"/>
      <c r="C138" s="1"/>
      <c r="D138" s="1"/>
      <c r="E138" s="1"/>
      <c r="F138" s="1"/>
    </row>
    <row r="139" spans="1:6" ht="16.5">
      <c r="A139" s="1"/>
      <c r="B139" s="1"/>
      <c r="C139" s="1"/>
      <c r="D139" s="1"/>
      <c r="E139" s="1"/>
      <c r="F139" s="1"/>
    </row>
    <row r="140" spans="1:6" ht="16.5">
      <c r="A140" s="1"/>
      <c r="B140" s="1"/>
      <c r="C140" s="1"/>
      <c r="D140" s="1"/>
      <c r="E140" s="1"/>
      <c r="F140" s="1"/>
    </row>
    <row r="141" spans="1:6" ht="16.5">
      <c r="A141" s="1"/>
      <c r="B141" s="1"/>
      <c r="C141" s="1"/>
      <c r="D141" s="1"/>
      <c r="E141" s="1"/>
      <c r="F141" s="1"/>
    </row>
    <row r="142" spans="1:6" ht="16.5">
      <c r="A142" s="1"/>
      <c r="B142" s="1"/>
      <c r="C142" s="1"/>
      <c r="D142" s="1"/>
      <c r="E142" s="1"/>
      <c r="F142" s="1"/>
    </row>
    <row r="143" spans="1:6" ht="16.5">
      <c r="A143" s="1"/>
      <c r="B143" s="1"/>
      <c r="C143" s="1"/>
      <c r="D143" s="1"/>
      <c r="E143" s="1"/>
      <c r="F143" s="1"/>
    </row>
    <row r="144" spans="1:6" ht="16.5">
      <c r="A144" s="1"/>
      <c r="B144" s="1"/>
      <c r="C144" s="1"/>
      <c r="D144" s="1"/>
      <c r="E144" s="1"/>
      <c r="F144" s="1"/>
    </row>
    <row r="145" spans="1:6" ht="16.5">
      <c r="A145" s="1"/>
      <c r="B145" s="1"/>
      <c r="C145" s="1"/>
      <c r="D145" s="1"/>
      <c r="E145" s="1"/>
      <c r="F145" s="1"/>
    </row>
    <row r="146" spans="1:6" ht="16.5">
      <c r="A146" s="1"/>
      <c r="B146" s="1"/>
      <c r="C146" s="1"/>
      <c r="D146" s="1"/>
      <c r="E146" s="1"/>
      <c r="F146" s="1"/>
    </row>
    <row r="147" spans="1:6" ht="16.5">
      <c r="A147" s="1"/>
      <c r="B147" s="1"/>
      <c r="C147" s="1"/>
      <c r="D147" s="1"/>
      <c r="E147" s="1"/>
      <c r="F147" s="1"/>
    </row>
    <row r="148" spans="1:6" ht="16.5">
      <c r="A148" s="1"/>
      <c r="B148" s="1"/>
      <c r="C148" s="1"/>
      <c r="D148" s="1"/>
      <c r="E148" s="1"/>
      <c r="F148" s="1"/>
    </row>
    <row r="149" spans="1:6" ht="16.5">
      <c r="A149" s="1"/>
      <c r="B149" s="1"/>
      <c r="C149" s="1"/>
      <c r="D149" s="1"/>
      <c r="E149" s="1"/>
      <c r="F149" s="1"/>
    </row>
    <row r="150" spans="1:6" ht="16.5">
      <c r="A150" s="1"/>
      <c r="B150" s="1"/>
      <c r="C150" s="1"/>
      <c r="D150" s="1"/>
      <c r="E150" s="1"/>
      <c r="F150" s="1"/>
    </row>
    <row r="151" spans="1:6" ht="16.5">
      <c r="A151" s="1"/>
      <c r="B151" s="1"/>
      <c r="C151" s="1"/>
      <c r="D151" s="1"/>
      <c r="E151" s="1"/>
      <c r="F151" s="1"/>
    </row>
    <row r="152" spans="1:6" ht="16.5">
      <c r="A152" s="1"/>
      <c r="B152" s="1"/>
      <c r="C152" s="1"/>
      <c r="D152" s="1"/>
      <c r="E152" s="1"/>
      <c r="F152" s="1"/>
    </row>
    <row r="153" spans="1:6" ht="16.5">
      <c r="A153" s="1"/>
      <c r="B153" s="1"/>
      <c r="C153" s="1"/>
      <c r="D153" s="1"/>
      <c r="E153" s="1"/>
      <c r="F153" s="1"/>
    </row>
    <row r="154" spans="1:6" ht="16.5">
      <c r="A154" s="1"/>
      <c r="B154" s="1"/>
      <c r="C154" s="1"/>
      <c r="D154" s="1"/>
      <c r="E154" s="1"/>
      <c r="F154" s="1"/>
    </row>
    <row r="155" spans="1:6" ht="16.5">
      <c r="A155" s="1"/>
      <c r="B155" s="1"/>
      <c r="C155" s="1"/>
      <c r="D155" s="1"/>
      <c r="E155" s="1"/>
      <c r="F155" s="1"/>
    </row>
    <row r="156" spans="1:6" ht="16.5">
      <c r="A156" s="1"/>
      <c r="B156" s="1"/>
      <c r="C156" s="1"/>
      <c r="D156" s="1"/>
      <c r="E156" s="1"/>
      <c r="F156" s="1"/>
    </row>
    <row r="157" spans="1:6" ht="16.5">
      <c r="A157" s="1"/>
      <c r="B157" s="1"/>
      <c r="C157" s="1"/>
      <c r="D157" s="1"/>
      <c r="E157" s="1"/>
      <c r="F157" s="1"/>
    </row>
    <row r="158" spans="1:6" ht="16.5">
      <c r="A158" s="1"/>
      <c r="B158" s="1"/>
      <c r="C158" s="1"/>
      <c r="D158" s="1"/>
      <c r="E158" s="1"/>
      <c r="F158" s="1"/>
    </row>
    <row r="159" spans="1:6" ht="16.5">
      <c r="A159" s="1"/>
      <c r="B159" s="1"/>
      <c r="C159" s="1"/>
      <c r="D159" s="1"/>
      <c r="E159" s="1"/>
      <c r="F159" s="1"/>
    </row>
    <row r="160" spans="1:6" ht="16.5">
      <c r="A160" s="1"/>
      <c r="B160" s="1"/>
      <c r="C160" s="1"/>
      <c r="D160" s="1"/>
      <c r="E160" s="1"/>
      <c r="F160" s="1"/>
    </row>
    <row r="161" spans="1:6" ht="16.5">
      <c r="A161" s="1"/>
      <c r="B161" s="1"/>
      <c r="C161" s="1"/>
      <c r="D161" s="1"/>
      <c r="E161" s="1"/>
      <c r="F161" s="1"/>
    </row>
    <row r="162" spans="1:6" ht="16.5">
      <c r="A162" s="1"/>
      <c r="B162" s="1"/>
      <c r="C162" s="1"/>
      <c r="D162" s="1"/>
      <c r="E162" s="1"/>
      <c r="F162" s="1"/>
    </row>
    <row r="163" spans="1:6" ht="16.5">
      <c r="A163" s="1"/>
      <c r="B163" s="1"/>
      <c r="C163" s="1"/>
      <c r="D163" s="1"/>
      <c r="E163" s="1"/>
      <c r="F163" s="1"/>
    </row>
    <row r="164" spans="1:6" ht="16.5">
      <c r="A164" s="1"/>
      <c r="B164" s="1"/>
      <c r="C164" s="1"/>
      <c r="D164" s="1"/>
      <c r="E164" s="1"/>
      <c r="F164" s="1"/>
    </row>
    <row r="165" spans="1:6" ht="16.5">
      <c r="A165" s="1"/>
      <c r="B165" s="1"/>
      <c r="C165" s="1"/>
      <c r="D165" s="1"/>
      <c r="E165" s="1"/>
      <c r="F165" s="1"/>
    </row>
    <row r="166" spans="1:6" ht="16.5">
      <c r="A166" s="1"/>
      <c r="B166" s="1"/>
      <c r="C166" s="1"/>
      <c r="D166" s="1"/>
      <c r="E166" s="1"/>
      <c r="F166" s="1"/>
    </row>
    <row r="167" spans="1:6" ht="16.5">
      <c r="A167" s="1"/>
      <c r="B167" s="1"/>
      <c r="C167" s="1"/>
      <c r="D167" s="1"/>
      <c r="E167" s="1"/>
      <c r="F167" s="1"/>
    </row>
    <row r="168" spans="1:6" ht="16.5">
      <c r="A168" s="1"/>
      <c r="B168" s="1"/>
      <c r="C168" s="1"/>
      <c r="D168" s="1"/>
      <c r="E168" s="1"/>
      <c r="F168" s="1"/>
    </row>
    <row r="169" spans="1:6" ht="16.5">
      <c r="A169" s="1"/>
      <c r="B169" s="1"/>
      <c r="C169" s="1"/>
      <c r="D169" s="1"/>
      <c r="E169" s="1"/>
      <c r="F169" s="1"/>
    </row>
    <row r="170" spans="1:6" ht="16.5">
      <c r="A170" s="1"/>
      <c r="B170" s="1"/>
      <c r="C170" s="1"/>
      <c r="D170" s="1"/>
      <c r="E170" s="1"/>
      <c r="F170" s="1"/>
    </row>
    <row r="171" spans="1:6" ht="16.5">
      <c r="A171" s="1"/>
      <c r="B171" s="1"/>
      <c r="C171" s="1"/>
      <c r="D171" s="1"/>
      <c r="E171" s="1"/>
      <c r="F171" s="1"/>
    </row>
    <row r="172" spans="1:6" ht="16.5">
      <c r="A172" s="1"/>
      <c r="B172" s="1"/>
      <c r="C172" s="1"/>
      <c r="D172" s="1"/>
      <c r="E172" s="1"/>
      <c r="F172" s="1"/>
    </row>
    <row r="173" spans="1:6" ht="16.5">
      <c r="A173" s="1"/>
      <c r="B173" s="1"/>
      <c r="C173" s="1"/>
      <c r="D173" s="1"/>
      <c r="E173" s="1"/>
      <c r="F173" s="1"/>
    </row>
    <row r="174" spans="1:6" ht="16.5">
      <c r="A174" s="1"/>
      <c r="B174" s="1"/>
      <c r="C174" s="1"/>
      <c r="D174" s="1"/>
      <c r="E174" s="1"/>
      <c r="F174" s="1"/>
    </row>
    <row r="175" spans="1:6" ht="16.5">
      <c r="A175" s="1"/>
      <c r="B175" s="1"/>
      <c r="C175" s="1"/>
      <c r="D175" s="1"/>
      <c r="E175" s="1"/>
      <c r="F175" s="1"/>
    </row>
    <row r="176" spans="1:6" ht="16.5">
      <c r="A176" s="1"/>
      <c r="B176" s="1"/>
      <c r="C176" s="1"/>
      <c r="D176" s="1"/>
      <c r="E176" s="1"/>
      <c r="F176" s="1"/>
    </row>
    <row r="177" spans="1:6" ht="16.5">
      <c r="A177" s="1"/>
      <c r="B177" s="1"/>
      <c r="C177" s="1"/>
      <c r="D177" s="1"/>
      <c r="E177" s="1"/>
      <c r="F177" s="1"/>
    </row>
    <row r="178" spans="1:6" ht="16.5">
      <c r="A178" s="1"/>
      <c r="B178" s="1"/>
      <c r="C178" s="1"/>
      <c r="D178" s="1"/>
      <c r="E178" s="1"/>
      <c r="F178" s="1"/>
    </row>
    <row r="179" spans="1:6" ht="16.5">
      <c r="A179" s="1"/>
      <c r="B179" s="1"/>
      <c r="C179" s="1"/>
      <c r="D179" s="1"/>
      <c r="E179" s="1"/>
      <c r="F179" s="1"/>
    </row>
    <row r="180" spans="1:6" ht="16.5">
      <c r="A180" s="1"/>
      <c r="B180" s="1"/>
      <c r="C180" s="1"/>
      <c r="D180" s="1"/>
      <c r="E180" s="1"/>
      <c r="F180" s="1"/>
    </row>
    <row r="181" spans="1:6" ht="16.5">
      <c r="A181" s="1"/>
      <c r="B181" s="1"/>
      <c r="C181" s="1"/>
      <c r="D181" s="1"/>
      <c r="E181" s="1"/>
      <c r="F181" s="1"/>
    </row>
    <row r="182" spans="1:6" ht="16.5">
      <c r="A182" s="1"/>
      <c r="B182" s="1"/>
      <c r="C182" s="1"/>
      <c r="D182" s="1"/>
      <c r="E182" s="1"/>
      <c r="F182" s="1"/>
    </row>
    <row r="183" spans="1:6" ht="16.5">
      <c r="A183" s="1"/>
      <c r="B183" s="1"/>
      <c r="C183" s="1"/>
      <c r="D183" s="1"/>
      <c r="E183" s="1"/>
      <c r="F183" s="1"/>
    </row>
    <row r="184" spans="1:6" ht="16.5">
      <c r="A184" s="1"/>
      <c r="B184" s="1"/>
      <c r="C184" s="1"/>
      <c r="D184" s="1"/>
      <c r="E184" s="1"/>
      <c r="F184" s="1"/>
    </row>
    <row r="185" spans="1:6" ht="16.5">
      <c r="A185" s="1"/>
      <c r="B185" s="1"/>
      <c r="C185" s="1"/>
      <c r="D185" s="1"/>
      <c r="E185" s="1"/>
      <c r="F185" s="1"/>
    </row>
    <row r="186" spans="1:6" ht="16.5">
      <c r="A186" s="1"/>
      <c r="B186" s="1"/>
      <c r="C186" s="1"/>
      <c r="D186" s="1"/>
      <c r="E186" s="1"/>
      <c r="F186" s="1"/>
    </row>
    <row r="187" spans="1:6" ht="16.5">
      <c r="A187" s="1"/>
      <c r="B187" s="1"/>
      <c r="C187" s="1"/>
      <c r="D187" s="1"/>
      <c r="E187" s="1"/>
      <c r="F187" s="1"/>
    </row>
    <row r="188" spans="1:6" ht="16.5">
      <c r="A188" s="1"/>
      <c r="B188" s="1"/>
      <c r="C188" s="1"/>
      <c r="D188" s="1"/>
      <c r="E188" s="1"/>
      <c r="F188" s="1"/>
    </row>
    <row r="189" spans="1:6" ht="16.5">
      <c r="A189" s="1"/>
      <c r="B189" s="1"/>
      <c r="C189" s="1"/>
      <c r="D189" s="1"/>
      <c r="E189" s="1"/>
      <c r="F189" s="1"/>
    </row>
    <row r="190" spans="1:6" ht="16.5">
      <c r="A190" s="1"/>
      <c r="B190" s="1"/>
      <c r="C190" s="1"/>
      <c r="D190" s="1"/>
      <c r="E190" s="1"/>
      <c r="F190" s="1"/>
    </row>
    <row r="191" spans="1:6" ht="16.5">
      <c r="A191" s="1"/>
      <c r="B191" s="1"/>
      <c r="C191" s="1"/>
      <c r="D191" s="1"/>
      <c r="E191" s="1"/>
      <c r="F191" s="1"/>
    </row>
    <row r="192" spans="1:6" ht="16.5">
      <c r="A192" s="1"/>
      <c r="B192" s="1"/>
      <c r="C192" s="1"/>
      <c r="D192" s="1"/>
      <c r="E192" s="1"/>
      <c r="F192" s="1"/>
    </row>
    <row r="193" spans="1:6" ht="16.5">
      <c r="A193" s="1"/>
      <c r="B193" s="1"/>
      <c r="C193" s="1"/>
      <c r="D193" s="1"/>
      <c r="E193" s="1"/>
      <c r="F193" s="1"/>
    </row>
    <row r="194" spans="1:6" ht="16.5">
      <c r="A194" s="1"/>
      <c r="B194" s="1"/>
      <c r="C194" s="1"/>
      <c r="D194" s="1"/>
      <c r="E194" s="1"/>
      <c r="F194" s="1"/>
    </row>
    <row r="195" spans="1:6" ht="16.5">
      <c r="A195" s="1"/>
      <c r="B195" s="1"/>
      <c r="C195" s="1"/>
      <c r="D195" s="1"/>
      <c r="E195" s="1"/>
      <c r="F195" s="1"/>
    </row>
    <row r="196" spans="1:6" ht="16.5">
      <c r="A196" s="1"/>
      <c r="B196" s="1"/>
      <c r="C196" s="1"/>
      <c r="D196" s="1"/>
      <c r="E196" s="1"/>
      <c r="F196" s="1"/>
    </row>
    <row r="197" spans="1:6" ht="16.5">
      <c r="A197" s="1"/>
      <c r="B197" s="1"/>
      <c r="C197" s="1"/>
      <c r="D197" s="1"/>
      <c r="E197" s="1"/>
      <c r="F197" s="1"/>
    </row>
    <row r="198" spans="1:6" ht="16.5">
      <c r="A198" s="1"/>
      <c r="B198" s="1"/>
      <c r="C198" s="1"/>
      <c r="D198" s="1"/>
      <c r="E198" s="1"/>
      <c r="F198" s="1"/>
    </row>
    <row r="199" spans="1:6" ht="16.5">
      <c r="A199" s="1"/>
      <c r="B199" s="1"/>
      <c r="C199" s="1"/>
      <c r="D199" s="1"/>
      <c r="E199" s="1"/>
      <c r="F199" s="1"/>
    </row>
    <row r="200" spans="1:6" ht="16.5">
      <c r="A200" s="1"/>
      <c r="B200" s="1"/>
      <c r="C200" s="1"/>
      <c r="D200" s="1"/>
      <c r="E200" s="1"/>
      <c r="F200" s="1"/>
    </row>
    <row r="201" spans="1:6" ht="16.5">
      <c r="A201" s="1"/>
      <c r="B201" s="1"/>
      <c r="C201" s="1"/>
      <c r="D201" s="1"/>
      <c r="E201" s="1"/>
      <c r="F201" s="1"/>
    </row>
    <row r="202" spans="1:6" ht="16.5">
      <c r="A202" s="1"/>
      <c r="B202" s="1"/>
      <c r="C202" s="1"/>
      <c r="D202" s="1"/>
      <c r="E202" s="1"/>
      <c r="F202" s="1"/>
    </row>
    <row r="203" spans="1:6" ht="16.5">
      <c r="A203" s="1"/>
      <c r="B203" s="1"/>
      <c r="C203" s="1"/>
      <c r="D203" s="1"/>
      <c r="E203" s="1"/>
      <c r="F203" s="1"/>
    </row>
    <row r="204" spans="1:6" ht="16.5">
      <c r="A204" s="1"/>
      <c r="B204" s="1"/>
      <c r="C204" s="1"/>
      <c r="D204" s="1"/>
      <c r="E204" s="1"/>
      <c r="F204" s="1"/>
    </row>
    <row r="205" spans="1:6" ht="16.5">
      <c r="A205" s="1"/>
      <c r="B205" s="1"/>
      <c r="C205" s="1"/>
      <c r="D205" s="1"/>
      <c r="E205" s="1"/>
      <c r="F205" s="1"/>
    </row>
    <row r="206" spans="1:6" ht="16.5">
      <c r="A206" s="1"/>
      <c r="B206" s="1"/>
      <c r="C206" s="1"/>
      <c r="D206" s="1"/>
      <c r="E206" s="1"/>
      <c r="F206" s="1"/>
    </row>
    <row r="207" spans="1:6" ht="16.5">
      <c r="A207" s="1"/>
      <c r="B207" s="1"/>
      <c r="C207" s="1"/>
      <c r="D207" s="1"/>
      <c r="E207" s="1"/>
      <c r="F207" s="1"/>
    </row>
    <row r="208" spans="1:6" ht="16.5">
      <c r="A208" s="1"/>
      <c r="B208" s="1"/>
      <c r="C208" s="1"/>
      <c r="D208" s="1"/>
      <c r="E208" s="1"/>
      <c r="F208" s="1"/>
    </row>
    <row r="209" spans="1:6" ht="16.5">
      <c r="A209" s="1"/>
      <c r="B209" s="1"/>
      <c r="C209" s="1"/>
      <c r="D209" s="1"/>
      <c r="E209" s="1"/>
      <c r="F209" s="1"/>
    </row>
    <row r="210" spans="1:6" ht="16.5">
      <c r="A210" s="1"/>
      <c r="B210" s="1"/>
      <c r="C210" s="1"/>
      <c r="D210" s="1"/>
      <c r="E210" s="1"/>
      <c r="F210" s="1"/>
    </row>
  </sheetData>
  <mergeCells count="5">
    <mergeCell ref="C2:D2"/>
    <mergeCell ref="A25:E25"/>
    <mergeCell ref="A2:A3"/>
    <mergeCell ref="B2:B3"/>
    <mergeCell ref="E2:E3"/>
  </mergeCells>
  <pageMargins left="0.69930555555555596" right="0.69930555555555596"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3:D26"/>
  <sheetViews>
    <sheetView workbookViewId="0">
      <selection activeCell="F5" sqref="F5"/>
    </sheetView>
  </sheetViews>
  <sheetFormatPr defaultColWidth="9" defaultRowHeight="15"/>
  <cols>
    <col min="1" max="1" width="5.7109375" customWidth="1"/>
    <col min="2" max="2" width="29.7109375" customWidth="1"/>
    <col min="3" max="3" width="14.5703125" customWidth="1"/>
    <col min="4" max="4" width="11.28515625" customWidth="1"/>
  </cols>
  <sheetData>
    <row r="3" spans="1:4">
      <c r="A3" s="1355" t="s">
        <v>0</v>
      </c>
      <c r="B3" s="1357" t="s">
        <v>1</v>
      </c>
      <c r="C3" s="1352" t="s">
        <v>172</v>
      </c>
      <c r="D3" s="1426"/>
    </row>
    <row r="4" spans="1:4" ht="31.9" customHeight="1">
      <c r="A4" s="1356"/>
      <c r="B4" s="1358"/>
      <c r="C4" s="537" t="s">
        <v>273</v>
      </c>
      <c r="D4" s="538" t="s">
        <v>573</v>
      </c>
    </row>
    <row r="5" spans="1:4" ht="12" customHeight="1">
      <c r="A5" s="539">
        <v>1</v>
      </c>
      <c r="B5" s="42" t="s">
        <v>6</v>
      </c>
      <c r="C5" s="82">
        <v>531083.5</v>
      </c>
      <c r="D5" s="540">
        <v>3001</v>
      </c>
    </row>
    <row r="6" spans="1:4" ht="12" customHeight="1">
      <c r="A6" s="541">
        <v>2</v>
      </c>
      <c r="B6" s="47" t="s">
        <v>7</v>
      </c>
      <c r="C6" s="84">
        <v>410749.5</v>
      </c>
      <c r="D6" s="542">
        <v>2811</v>
      </c>
    </row>
    <row r="7" spans="1:4" ht="12" customHeight="1">
      <c r="A7" s="543">
        <v>3</v>
      </c>
      <c r="B7" s="52" t="s">
        <v>8</v>
      </c>
      <c r="C7" s="82">
        <v>245832.5</v>
      </c>
      <c r="D7" s="540">
        <v>1287</v>
      </c>
    </row>
    <row r="8" spans="1:4" ht="12" customHeight="1">
      <c r="A8" s="541">
        <v>4</v>
      </c>
      <c r="B8" s="47" t="s">
        <v>9</v>
      </c>
      <c r="C8" s="84">
        <v>381701</v>
      </c>
      <c r="D8" s="542">
        <v>3370</v>
      </c>
    </row>
    <row r="9" spans="1:4" ht="12" customHeight="1">
      <c r="A9" s="543">
        <v>5</v>
      </c>
      <c r="B9" s="52" t="s">
        <v>10</v>
      </c>
      <c r="C9" s="82">
        <v>456764</v>
      </c>
      <c r="D9" s="540">
        <v>2953</v>
      </c>
    </row>
    <row r="10" spans="1:4" ht="12" customHeight="1">
      <c r="A10" s="541">
        <v>6</v>
      </c>
      <c r="B10" s="47" t="s">
        <v>11</v>
      </c>
      <c r="C10" s="84">
        <v>531689</v>
      </c>
      <c r="D10" s="542">
        <v>3972</v>
      </c>
    </row>
    <row r="11" spans="1:4" ht="12" customHeight="1">
      <c r="A11" s="543">
        <v>7</v>
      </c>
      <c r="B11" s="52" t="s">
        <v>12</v>
      </c>
      <c r="C11" s="82">
        <v>400236</v>
      </c>
      <c r="D11" s="540">
        <v>3238</v>
      </c>
    </row>
    <row r="12" spans="1:4" ht="12" customHeight="1">
      <c r="A12" s="541">
        <v>8</v>
      </c>
      <c r="B12" s="47" t="s">
        <v>13</v>
      </c>
      <c r="C12" s="84">
        <v>311520</v>
      </c>
      <c r="D12" s="542">
        <v>2376</v>
      </c>
    </row>
    <row r="13" spans="1:4" ht="12" customHeight="1">
      <c r="A13" s="543">
        <v>9</v>
      </c>
      <c r="B13" s="52" t="s">
        <v>14</v>
      </c>
      <c r="C13" s="82">
        <v>96453</v>
      </c>
      <c r="D13" s="540">
        <v>377</v>
      </c>
    </row>
    <row r="14" spans="1:4" ht="12" customHeight="1">
      <c r="A14" s="541">
        <v>10</v>
      </c>
      <c r="B14" s="47" t="s">
        <v>15</v>
      </c>
      <c r="C14" s="84">
        <v>239958</v>
      </c>
      <c r="D14" s="542">
        <v>1592</v>
      </c>
    </row>
    <row r="15" spans="1:4" ht="12" customHeight="1">
      <c r="A15" s="543">
        <v>11</v>
      </c>
      <c r="B15" s="52" t="s">
        <v>16</v>
      </c>
      <c r="C15" s="82">
        <v>182049</v>
      </c>
      <c r="D15" s="540">
        <v>1563</v>
      </c>
    </row>
    <row r="16" spans="1:4" ht="12" customHeight="1">
      <c r="A16" s="541">
        <v>12</v>
      </c>
      <c r="B16" s="47" t="s">
        <v>17</v>
      </c>
      <c r="C16" s="84">
        <v>449746</v>
      </c>
      <c r="D16" s="542">
        <v>2509</v>
      </c>
    </row>
    <row r="17" spans="1:4" ht="12" customHeight="1">
      <c r="A17" s="543">
        <v>13</v>
      </c>
      <c r="B17" s="52" t="s">
        <v>18</v>
      </c>
      <c r="C17" s="82">
        <v>940915</v>
      </c>
      <c r="D17" s="540">
        <v>5630</v>
      </c>
    </row>
    <row r="18" spans="1:4" ht="12" customHeight="1">
      <c r="A18" s="541">
        <v>14</v>
      </c>
      <c r="B18" s="47" t="s">
        <v>19</v>
      </c>
      <c r="C18" s="84">
        <v>84016</v>
      </c>
      <c r="D18" s="542">
        <v>421</v>
      </c>
    </row>
    <row r="19" spans="1:4" ht="12" customHeight="1">
      <c r="A19" s="543">
        <v>15</v>
      </c>
      <c r="B19" s="52" t="s">
        <v>20</v>
      </c>
      <c r="C19" s="82">
        <v>68471</v>
      </c>
      <c r="D19" s="540">
        <v>419</v>
      </c>
    </row>
    <row r="20" spans="1:4" ht="12" customHeight="1">
      <c r="A20" s="541">
        <v>16</v>
      </c>
      <c r="B20" s="47" t="s">
        <v>21</v>
      </c>
      <c r="C20" s="84">
        <v>63313</v>
      </c>
      <c r="D20" s="542">
        <v>395</v>
      </c>
    </row>
    <row r="21" spans="1:4" ht="12" customHeight="1">
      <c r="A21" s="543">
        <v>17</v>
      </c>
      <c r="B21" s="52" t="s">
        <v>22</v>
      </c>
      <c r="C21" s="82">
        <v>140169</v>
      </c>
      <c r="D21" s="540">
        <v>990</v>
      </c>
    </row>
    <row r="22" spans="1:4" ht="12" customHeight="1">
      <c r="A22" s="541">
        <v>18</v>
      </c>
      <c r="B22" s="47" t="s">
        <v>23</v>
      </c>
      <c r="C22" s="84">
        <v>147925</v>
      </c>
      <c r="D22" s="542">
        <v>994</v>
      </c>
    </row>
    <row r="23" spans="1:4" ht="12" customHeight="1">
      <c r="A23" s="544">
        <v>19</v>
      </c>
      <c r="B23" s="55" t="s">
        <v>24</v>
      </c>
      <c r="C23" s="88">
        <v>102758</v>
      </c>
      <c r="D23" s="545">
        <v>959</v>
      </c>
    </row>
    <row r="24" spans="1:4" ht="12" customHeight="1">
      <c r="A24" s="546"/>
      <c r="B24" s="547" t="s">
        <v>25</v>
      </c>
      <c r="C24" s="548">
        <f>SUM(C5:C23)</f>
        <v>5785348.5</v>
      </c>
      <c r="D24" s="549">
        <f>SUM(D5:D23)</f>
        <v>38857</v>
      </c>
    </row>
    <row r="25" spans="1:4" ht="5.25" customHeight="1">
      <c r="A25" s="107"/>
      <c r="B25" s="107"/>
      <c r="C25" s="107"/>
      <c r="D25" s="107"/>
    </row>
    <row r="26" spans="1:4" ht="11.25" customHeight="1">
      <c r="A26" s="1354" t="s">
        <v>574</v>
      </c>
      <c r="B26" s="1365"/>
      <c r="C26" s="1365"/>
      <c r="D26" s="1365"/>
    </row>
  </sheetData>
  <mergeCells count="4">
    <mergeCell ref="C3:D3"/>
    <mergeCell ref="A26:D26"/>
    <mergeCell ref="A3:A4"/>
    <mergeCell ref="B3:B4"/>
  </mergeCell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K22"/>
  <sheetViews>
    <sheetView workbookViewId="0">
      <selection activeCell="F22" sqref="F22"/>
    </sheetView>
  </sheetViews>
  <sheetFormatPr defaultColWidth="7.85546875" defaultRowHeight="15"/>
  <cols>
    <col min="1" max="1" width="15.28515625" customWidth="1"/>
    <col min="2" max="2" width="10.5703125" customWidth="1"/>
    <col min="3" max="3" width="14.5703125" customWidth="1"/>
    <col min="4" max="4" width="14.42578125" customWidth="1"/>
    <col min="6" max="6" width="9.28515625" customWidth="1"/>
  </cols>
  <sheetData>
    <row r="1" spans="1:11" ht="16.5">
      <c r="A1" s="1427" t="s">
        <v>575</v>
      </c>
      <c r="B1" s="1427"/>
      <c r="C1" s="1427"/>
      <c r="D1" s="1"/>
      <c r="E1" s="1"/>
      <c r="F1" s="1"/>
      <c r="G1" s="1"/>
      <c r="H1" s="1"/>
      <c r="I1" s="1"/>
      <c r="J1" s="1"/>
      <c r="K1" s="1"/>
    </row>
    <row r="2" spans="1:11" ht="16.5">
      <c r="A2" s="1427" t="s">
        <v>576</v>
      </c>
      <c r="B2" s="1427"/>
      <c r="C2" s="1427"/>
      <c r="D2" s="1"/>
      <c r="E2" s="1"/>
      <c r="F2" s="1"/>
      <c r="G2" s="1"/>
      <c r="H2" s="1"/>
      <c r="I2" s="1"/>
      <c r="J2" s="1"/>
      <c r="K2" s="1"/>
    </row>
    <row r="3" spans="1:11" ht="16.5">
      <c r="A3" s="1"/>
      <c r="B3" s="1"/>
      <c r="C3" s="1"/>
      <c r="D3" s="1"/>
      <c r="E3" s="1"/>
      <c r="F3" s="1"/>
      <c r="G3" s="1"/>
      <c r="H3" s="1"/>
      <c r="I3" s="1"/>
      <c r="J3" s="1"/>
      <c r="K3" s="1"/>
    </row>
    <row r="4" spans="1:11" ht="16.5">
      <c r="A4" s="1429" t="s">
        <v>80</v>
      </c>
      <c r="B4" s="1430" t="s">
        <v>577</v>
      </c>
      <c r="C4" s="1430" t="s">
        <v>578</v>
      </c>
      <c r="D4" s="1431" t="s">
        <v>579</v>
      </c>
      <c r="E4" s="1"/>
      <c r="F4" s="1"/>
      <c r="G4" s="1"/>
      <c r="H4" s="1"/>
      <c r="I4" s="1"/>
      <c r="J4" s="1"/>
      <c r="K4" s="1"/>
    </row>
    <row r="5" spans="1:11" ht="23.25" customHeight="1">
      <c r="A5" s="1429"/>
      <c r="B5" s="1430"/>
      <c r="C5" s="1430"/>
      <c r="D5" s="1431"/>
      <c r="E5" s="1"/>
      <c r="F5" s="1"/>
      <c r="G5" s="1"/>
      <c r="H5" s="1"/>
      <c r="I5" s="1"/>
      <c r="J5" s="1"/>
      <c r="K5" s="1"/>
    </row>
    <row r="6" spans="1:11" ht="16.5">
      <c r="A6" s="186" t="s">
        <v>580</v>
      </c>
      <c r="B6" s="524">
        <v>220918</v>
      </c>
      <c r="C6" s="525">
        <v>2518</v>
      </c>
      <c r="D6" s="526">
        <f t="shared" ref="D6:D12" si="0">C6/B6*1000</f>
        <v>11.3978942413022</v>
      </c>
      <c r="E6" s="1"/>
      <c r="F6" s="1"/>
      <c r="G6" s="1"/>
      <c r="H6" s="1"/>
      <c r="I6" s="1"/>
      <c r="J6" s="1"/>
      <c r="K6" s="1"/>
    </row>
    <row r="7" spans="1:11" ht="16.5">
      <c r="A7" s="527" t="s">
        <v>581</v>
      </c>
      <c r="B7" s="528">
        <v>220163</v>
      </c>
      <c r="C7" s="529">
        <v>16886</v>
      </c>
      <c r="D7" s="530">
        <f t="shared" si="0"/>
        <v>76.697719416977407</v>
      </c>
      <c r="E7" s="1"/>
      <c r="F7" s="1"/>
      <c r="G7" s="1"/>
      <c r="H7" s="1"/>
      <c r="I7" s="1"/>
      <c r="J7" s="1"/>
      <c r="K7" s="1"/>
    </row>
    <row r="8" spans="1:11" ht="16.5">
      <c r="A8" s="186" t="s">
        <v>582</v>
      </c>
      <c r="B8" s="524">
        <v>183200</v>
      </c>
      <c r="C8" s="525">
        <v>275716</v>
      </c>
      <c r="D8" s="531">
        <v>150.5</v>
      </c>
      <c r="E8" s="65"/>
      <c r="F8" s="1"/>
      <c r="G8" s="1"/>
      <c r="H8" s="1"/>
      <c r="I8" s="1"/>
      <c r="J8" s="1"/>
      <c r="K8" s="1"/>
    </row>
    <row r="9" spans="1:11" ht="16.5">
      <c r="A9" s="527" t="s">
        <v>583</v>
      </c>
      <c r="B9" s="528">
        <v>159912</v>
      </c>
      <c r="C9" s="529">
        <v>19269</v>
      </c>
      <c r="D9" s="530">
        <f t="shared" si="0"/>
        <v>120.497523638001</v>
      </c>
      <c r="E9" s="1"/>
      <c r="F9" s="1"/>
      <c r="G9" s="1"/>
      <c r="H9" s="1"/>
      <c r="I9" s="1"/>
      <c r="J9" s="1"/>
      <c r="K9" s="1"/>
    </row>
    <row r="10" spans="1:11" ht="16.5">
      <c r="A10" s="186" t="s">
        <v>584</v>
      </c>
      <c r="B10" s="524">
        <v>168180</v>
      </c>
      <c r="C10" s="525">
        <v>13353</v>
      </c>
      <c r="D10" s="531">
        <f t="shared" si="0"/>
        <v>79.397074562968299</v>
      </c>
      <c r="E10" s="1"/>
      <c r="F10" s="1"/>
      <c r="G10" s="1"/>
      <c r="H10" s="1"/>
      <c r="I10" s="1"/>
      <c r="J10" s="1"/>
      <c r="K10" s="1"/>
    </row>
    <row r="11" spans="1:11" ht="16.5">
      <c r="A11" s="527" t="s">
        <v>585</v>
      </c>
      <c r="B11" s="528">
        <v>177118</v>
      </c>
      <c r="C11" s="529">
        <v>4817</v>
      </c>
      <c r="D11" s="530">
        <f t="shared" si="0"/>
        <v>27.196558226718899</v>
      </c>
      <c r="E11" s="1"/>
      <c r="F11" s="1"/>
      <c r="G11" s="1"/>
      <c r="H11" s="1"/>
      <c r="I11" s="1"/>
      <c r="J11" s="1"/>
      <c r="K11" s="1"/>
    </row>
    <row r="12" spans="1:11" ht="16.5">
      <c r="A12" s="186" t="s">
        <v>586</v>
      </c>
      <c r="B12" s="524">
        <v>160861</v>
      </c>
      <c r="C12" s="525">
        <v>434</v>
      </c>
      <c r="D12" s="532">
        <f t="shared" si="0"/>
        <v>2.6979814871224201</v>
      </c>
      <c r="E12" s="1"/>
      <c r="F12" s="1"/>
      <c r="G12" s="1"/>
      <c r="H12" s="1"/>
      <c r="I12" s="1"/>
      <c r="J12" s="1"/>
      <c r="K12" s="1"/>
    </row>
    <row r="13" spans="1:11" ht="6.75" customHeight="1">
      <c r="A13" s="533"/>
      <c r="B13" s="534"/>
      <c r="C13" s="535"/>
      <c r="D13" s="536"/>
      <c r="E13" s="1"/>
      <c r="F13" s="1"/>
      <c r="G13" s="1"/>
      <c r="H13" s="1"/>
      <c r="I13" s="1"/>
      <c r="J13" s="1"/>
      <c r="K13" s="1"/>
    </row>
    <row r="14" spans="1:11" ht="12" customHeight="1">
      <c r="A14" s="1428" t="s">
        <v>587</v>
      </c>
      <c r="B14" s="1428"/>
      <c r="C14" s="1428"/>
      <c r="D14" s="1428"/>
      <c r="E14" s="1"/>
      <c r="F14" s="1"/>
      <c r="G14" s="1"/>
      <c r="H14" s="1"/>
      <c r="I14" s="1"/>
      <c r="J14" s="1"/>
      <c r="K14" s="1"/>
    </row>
    <row r="15" spans="1:11" ht="16.5">
      <c r="A15" s="322"/>
      <c r="B15" s="1"/>
      <c r="C15" s="1"/>
      <c r="D15" s="1"/>
      <c r="E15" s="1"/>
      <c r="F15" s="1"/>
      <c r="G15" s="1"/>
      <c r="H15" s="1"/>
      <c r="I15" s="1"/>
      <c r="J15" s="1"/>
      <c r="K15" s="1"/>
    </row>
    <row r="16" spans="1:11" ht="16.5">
      <c r="A16" s="1"/>
      <c r="B16" s="1"/>
      <c r="C16" s="1"/>
      <c r="D16" s="1"/>
      <c r="E16" s="1"/>
      <c r="F16" s="1"/>
      <c r="G16" s="1"/>
      <c r="H16" s="1"/>
      <c r="I16" s="1"/>
      <c r="J16" s="1"/>
      <c r="K16" s="1"/>
    </row>
    <row r="17" spans="1:11" ht="16.5">
      <c r="A17" s="1"/>
      <c r="B17" s="1"/>
      <c r="C17" s="1"/>
      <c r="D17" s="1"/>
      <c r="E17" s="1"/>
      <c r="F17" s="1"/>
      <c r="G17" s="1"/>
      <c r="H17" s="1"/>
      <c r="I17" s="1"/>
      <c r="J17" s="1"/>
      <c r="K17" s="1"/>
    </row>
    <row r="18" spans="1:11" ht="16.5">
      <c r="B18" s="1"/>
    </row>
    <row r="19" spans="1:11" ht="16.5">
      <c r="B19" s="1"/>
    </row>
    <row r="22" spans="1:11" ht="16.5">
      <c r="B22" s="1"/>
    </row>
  </sheetData>
  <mergeCells count="7">
    <mergeCell ref="A1:C1"/>
    <mergeCell ref="A2:C2"/>
    <mergeCell ref="A14:D14"/>
    <mergeCell ref="A4:A5"/>
    <mergeCell ref="B4:B5"/>
    <mergeCell ref="C4:C5"/>
    <mergeCell ref="D4:D5"/>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P29"/>
  <sheetViews>
    <sheetView workbookViewId="0">
      <selection activeCell="M7" sqref="M7"/>
    </sheetView>
  </sheetViews>
  <sheetFormatPr defaultColWidth="9" defaultRowHeight="15"/>
  <cols>
    <col min="1" max="1" width="4.7109375" customWidth="1"/>
    <col min="2" max="2" width="27.42578125" customWidth="1"/>
    <col min="3" max="9" width="9.42578125" customWidth="1"/>
  </cols>
  <sheetData>
    <row r="1" spans="1:16" ht="16.5">
      <c r="A1" s="1427" t="s">
        <v>588</v>
      </c>
      <c r="B1" s="1427"/>
      <c r="C1" s="1427"/>
      <c r="D1" s="1427"/>
      <c r="E1" s="1427"/>
      <c r="F1" s="1427"/>
      <c r="G1" s="1427"/>
      <c r="H1" s="1427"/>
      <c r="I1" s="1427"/>
      <c r="J1" s="1"/>
      <c r="K1" s="1"/>
      <c r="L1" s="1"/>
      <c r="M1" s="1"/>
      <c r="N1" s="1"/>
      <c r="O1" s="1"/>
      <c r="P1" s="1"/>
    </row>
    <row r="2" spans="1:16" ht="16.5">
      <c r="A2" s="1"/>
      <c r="B2" s="1"/>
      <c r="C2" s="1"/>
      <c r="D2" s="1"/>
      <c r="E2" s="1"/>
      <c r="F2" s="1"/>
      <c r="G2" s="1"/>
      <c r="H2" s="1"/>
      <c r="I2" s="1"/>
      <c r="J2" s="1"/>
      <c r="K2" s="1"/>
      <c r="L2" s="1"/>
      <c r="M2" s="1"/>
      <c r="N2" s="1"/>
      <c r="O2" s="1"/>
      <c r="P2" s="1"/>
    </row>
    <row r="3" spans="1:16" s="495" customFormat="1" ht="19.149999999999999" customHeight="1">
      <c r="A3" s="1435" t="s">
        <v>0</v>
      </c>
      <c r="B3" s="1437" t="s">
        <v>1</v>
      </c>
      <c r="C3" s="1432" t="s">
        <v>589</v>
      </c>
      <c r="D3" s="1433"/>
      <c r="E3" s="1433"/>
      <c r="F3" s="1433"/>
      <c r="G3" s="1433"/>
      <c r="H3" s="1433"/>
      <c r="I3" s="1434"/>
      <c r="J3" s="518"/>
      <c r="K3" s="518"/>
      <c r="L3" s="518"/>
      <c r="M3" s="518"/>
      <c r="N3" s="518"/>
      <c r="O3" s="518"/>
      <c r="P3" s="518"/>
    </row>
    <row r="4" spans="1:16" s="495" customFormat="1" ht="32.450000000000003" customHeight="1">
      <c r="A4" s="1436"/>
      <c r="B4" s="1438"/>
      <c r="C4" s="496" t="s">
        <v>580</v>
      </c>
      <c r="D4" s="497" t="s">
        <v>581</v>
      </c>
      <c r="E4" s="497" t="s">
        <v>590</v>
      </c>
      <c r="F4" s="497" t="s">
        <v>583</v>
      </c>
      <c r="G4" s="497" t="s">
        <v>584</v>
      </c>
      <c r="H4" s="497" t="s">
        <v>591</v>
      </c>
      <c r="I4" s="519" t="s">
        <v>586</v>
      </c>
      <c r="J4" s="518"/>
      <c r="K4" s="518"/>
      <c r="L4" s="518"/>
      <c r="M4" s="518"/>
      <c r="N4" s="518"/>
      <c r="O4" s="518"/>
      <c r="P4" s="518"/>
    </row>
    <row r="5" spans="1:16" ht="15" customHeight="1">
      <c r="A5" s="498">
        <v>1</v>
      </c>
      <c r="B5" s="499" t="s">
        <v>6</v>
      </c>
      <c r="C5" s="500">
        <v>10.4</v>
      </c>
      <c r="D5" s="500">
        <v>84.8</v>
      </c>
      <c r="E5" s="500">
        <v>154.9</v>
      </c>
      <c r="F5" s="500">
        <v>132.1</v>
      </c>
      <c r="G5" s="500">
        <v>83.3</v>
      </c>
      <c r="H5" s="500">
        <v>27.4</v>
      </c>
      <c r="I5" s="520">
        <v>3</v>
      </c>
      <c r="J5" s="1"/>
      <c r="K5" s="1"/>
      <c r="L5" s="1"/>
      <c r="M5" s="1"/>
      <c r="N5" s="1"/>
      <c r="O5" s="1"/>
      <c r="P5" s="1"/>
    </row>
    <row r="6" spans="1:16" ht="15" customHeight="1">
      <c r="A6" s="501">
        <v>2</v>
      </c>
      <c r="B6" s="502" t="s">
        <v>7</v>
      </c>
      <c r="C6" s="503">
        <v>11.4</v>
      </c>
      <c r="D6" s="503">
        <v>81.5</v>
      </c>
      <c r="E6" s="503">
        <v>153.80000000000001</v>
      </c>
      <c r="F6" s="503">
        <v>113.4</v>
      </c>
      <c r="G6" s="503">
        <v>72.900000000000006</v>
      </c>
      <c r="H6" s="503">
        <v>26.4</v>
      </c>
      <c r="I6" s="521">
        <v>3.4</v>
      </c>
      <c r="J6" s="1"/>
      <c r="K6" s="1"/>
      <c r="L6" s="1"/>
      <c r="M6" s="1"/>
      <c r="N6" s="1"/>
      <c r="O6" s="1"/>
      <c r="P6" s="1"/>
    </row>
    <row r="7" spans="1:16" ht="15" customHeight="1">
      <c r="A7" s="504">
        <v>3</v>
      </c>
      <c r="B7" s="505" t="s">
        <v>8</v>
      </c>
      <c r="C7" s="500">
        <v>19.100000000000001</v>
      </c>
      <c r="D7" s="500">
        <v>99.4</v>
      </c>
      <c r="E7" s="500">
        <v>155.6</v>
      </c>
      <c r="F7" s="500">
        <v>115.5</v>
      </c>
      <c r="G7" s="500">
        <v>73.900000000000006</v>
      </c>
      <c r="H7" s="500">
        <v>25.6</v>
      </c>
      <c r="I7" s="520">
        <v>2.4</v>
      </c>
      <c r="J7" s="1"/>
      <c r="K7" s="1"/>
      <c r="L7" s="1"/>
      <c r="M7" s="1"/>
      <c r="N7" s="1"/>
      <c r="O7" s="1"/>
      <c r="P7" s="1"/>
    </row>
    <row r="8" spans="1:16" ht="15" customHeight="1">
      <c r="A8" s="501">
        <v>4</v>
      </c>
      <c r="B8" s="502" t="s">
        <v>9</v>
      </c>
      <c r="C8" s="503">
        <v>8.9</v>
      </c>
      <c r="D8" s="503">
        <v>61.7</v>
      </c>
      <c r="E8" s="503">
        <v>146.4</v>
      </c>
      <c r="F8" s="503">
        <v>122.2</v>
      </c>
      <c r="G8" s="503">
        <v>87.1</v>
      </c>
      <c r="H8" s="503">
        <v>29.6</v>
      </c>
      <c r="I8" s="521">
        <v>2.5</v>
      </c>
      <c r="J8" s="1"/>
      <c r="K8" s="1"/>
      <c r="L8" s="1"/>
      <c r="M8" s="1"/>
      <c r="N8" s="1"/>
      <c r="O8" s="1"/>
      <c r="P8" s="1"/>
    </row>
    <row r="9" spans="1:16" ht="15" customHeight="1">
      <c r="A9" s="504">
        <v>5</v>
      </c>
      <c r="B9" s="505" t="s">
        <v>10</v>
      </c>
      <c r="C9" s="500">
        <v>6.5</v>
      </c>
      <c r="D9" s="500">
        <v>66.5</v>
      </c>
      <c r="E9" s="500">
        <v>149.19999999999999</v>
      </c>
      <c r="F9" s="500">
        <v>128.6</v>
      </c>
      <c r="G9" s="500">
        <v>96.3</v>
      </c>
      <c r="H9" s="500">
        <v>30.8</v>
      </c>
      <c r="I9" s="520">
        <v>2.9</v>
      </c>
      <c r="J9" s="1"/>
      <c r="K9" s="1"/>
      <c r="L9" s="1"/>
      <c r="M9" s="1"/>
      <c r="N9" s="1"/>
      <c r="O9" s="1"/>
      <c r="P9" s="1"/>
    </row>
    <row r="10" spans="1:16" ht="15" customHeight="1">
      <c r="A10" s="501">
        <v>6</v>
      </c>
      <c r="B10" s="502" t="s">
        <v>11</v>
      </c>
      <c r="C10" s="503">
        <v>5.2</v>
      </c>
      <c r="D10" s="503">
        <v>56.5</v>
      </c>
      <c r="E10" s="503">
        <v>156.19999999999999</v>
      </c>
      <c r="F10" s="503">
        <v>137.1</v>
      </c>
      <c r="G10" s="503">
        <v>95.8</v>
      </c>
      <c r="H10" s="503">
        <v>32.5</v>
      </c>
      <c r="I10" s="521">
        <v>3.9</v>
      </c>
      <c r="J10" s="1"/>
      <c r="K10" s="1"/>
      <c r="L10" s="1"/>
      <c r="M10" s="1"/>
      <c r="N10" s="1"/>
      <c r="O10" s="1"/>
      <c r="P10" s="1"/>
    </row>
    <row r="11" spans="1:16" ht="15" customHeight="1">
      <c r="A11" s="504">
        <v>7</v>
      </c>
      <c r="B11" s="505" t="s">
        <v>12</v>
      </c>
      <c r="C11" s="500">
        <v>15.3</v>
      </c>
      <c r="D11" s="500">
        <v>90.5</v>
      </c>
      <c r="E11" s="500">
        <v>145.6</v>
      </c>
      <c r="F11" s="500">
        <v>115.6</v>
      </c>
      <c r="G11" s="500">
        <v>76.5</v>
      </c>
      <c r="H11" s="500">
        <v>26.5</v>
      </c>
      <c r="I11" s="520">
        <v>2</v>
      </c>
      <c r="J11" s="1"/>
      <c r="K11" s="1"/>
      <c r="L11" s="1"/>
      <c r="M11" s="1"/>
      <c r="N11" s="1"/>
      <c r="O11" s="1"/>
      <c r="P11" s="1"/>
    </row>
    <row r="12" spans="1:16" ht="15" customHeight="1">
      <c r="A12" s="501">
        <v>8</v>
      </c>
      <c r="B12" s="502" t="s">
        <v>13</v>
      </c>
      <c r="C12" s="503">
        <v>12.2</v>
      </c>
      <c r="D12" s="503">
        <v>84.1</v>
      </c>
      <c r="E12" s="503">
        <v>166.1</v>
      </c>
      <c r="F12" s="503">
        <v>127.6</v>
      </c>
      <c r="G12" s="503">
        <v>76.099999999999994</v>
      </c>
      <c r="H12" s="503">
        <v>22.7</v>
      </c>
      <c r="I12" s="521">
        <v>2.5</v>
      </c>
      <c r="J12" s="1"/>
      <c r="K12" s="1"/>
      <c r="L12" s="1"/>
      <c r="M12" s="1"/>
      <c r="N12" s="1"/>
      <c r="O12" s="1"/>
      <c r="P12" s="1"/>
    </row>
    <row r="13" spans="1:16" ht="15" customHeight="1">
      <c r="A13" s="504">
        <v>9</v>
      </c>
      <c r="B13" s="505" t="s">
        <v>14</v>
      </c>
      <c r="C13" s="500">
        <v>44.5</v>
      </c>
      <c r="D13" s="500">
        <v>130.4</v>
      </c>
      <c r="E13" s="500">
        <v>142.1</v>
      </c>
      <c r="F13" s="500">
        <v>113.1</v>
      </c>
      <c r="G13" s="500">
        <v>72.3</v>
      </c>
      <c r="H13" s="500">
        <v>25.9</v>
      </c>
      <c r="I13" s="520">
        <v>7.9</v>
      </c>
      <c r="J13" s="1"/>
      <c r="K13" s="1"/>
      <c r="L13" s="1"/>
      <c r="M13" s="1"/>
      <c r="N13" s="1"/>
      <c r="O13" s="1"/>
      <c r="P13" s="1"/>
    </row>
    <row r="14" spans="1:16" ht="15" customHeight="1">
      <c r="A14" s="501">
        <v>10</v>
      </c>
      <c r="B14" s="502" t="s">
        <v>15</v>
      </c>
      <c r="C14" s="503">
        <v>17.2</v>
      </c>
      <c r="D14" s="503">
        <v>96.7</v>
      </c>
      <c r="E14" s="503">
        <v>146.4</v>
      </c>
      <c r="F14" s="503">
        <v>108.4</v>
      </c>
      <c r="G14" s="503">
        <v>64.5</v>
      </c>
      <c r="H14" s="503">
        <v>19.399999999999999</v>
      </c>
      <c r="I14" s="521">
        <v>2.1</v>
      </c>
      <c r="J14" s="1"/>
      <c r="K14" s="1"/>
      <c r="L14" s="1"/>
      <c r="M14" s="1"/>
      <c r="N14" s="1"/>
      <c r="O14" s="1"/>
      <c r="P14" s="1"/>
    </row>
    <row r="15" spans="1:16" ht="15" customHeight="1">
      <c r="A15" s="504">
        <v>11</v>
      </c>
      <c r="B15" s="505" t="s">
        <v>16</v>
      </c>
      <c r="C15" s="500">
        <v>25.8</v>
      </c>
      <c r="D15" s="500">
        <v>98.3</v>
      </c>
      <c r="E15" s="500">
        <v>147.9</v>
      </c>
      <c r="F15" s="500">
        <v>113.8</v>
      </c>
      <c r="G15" s="500">
        <v>75.599999999999994</v>
      </c>
      <c r="H15" s="500">
        <v>26.8</v>
      </c>
      <c r="I15" s="520">
        <v>2.8</v>
      </c>
      <c r="J15" s="1"/>
      <c r="K15" s="1"/>
      <c r="L15" s="1"/>
      <c r="M15" s="1"/>
      <c r="N15" s="1"/>
      <c r="O15" s="1"/>
      <c r="P15" s="1"/>
    </row>
    <row r="16" spans="1:16" ht="15" customHeight="1">
      <c r="A16" s="501">
        <v>12</v>
      </c>
      <c r="B16" s="502" t="s">
        <v>17</v>
      </c>
      <c r="C16" s="503">
        <v>15.6</v>
      </c>
      <c r="D16" s="503">
        <v>90.4</v>
      </c>
      <c r="E16" s="503">
        <v>147.4</v>
      </c>
      <c r="F16" s="503">
        <v>112.7</v>
      </c>
      <c r="G16" s="503">
        <v>76.900000000000006</v>
      </c>
      <c r="H16" s="503">
        <v>30.7</v>
      </c>
      <c r="I16" s="521">
        <v>4.8</v>
      </c>
      <c r="J16" s="1"/>
      <c r="K16" s="1"/>
      <c r="L16" s="1"/>
      <c r="M16" s="1"/>
      <c r="N16" s="1"/>
      <c r="O16" s="1"/>
      <c r="P16" s="1"/>
    </row>
    <row r="17" spans="1:16" ht="15" customHeight="1">
      <c r="A17" s="504">
        <v>13</v>
      </c>
      <c r="B17" s="505" t="s">
        <v>18</v>
      </c>
      <c r="C17" s="500">
        <v>5.9</v>
      </c>
      <c r="D17" s="500">
        <v>61.9</v>
      </c>
      <c r="E17" s="500">
        <v>155.30000000000001</v>
      </c>
      <c r="F17" s="500">
        <v>119.4</v>
      </c>
      <c r="G17" s="500">
        <v>73.099999999999994</v>
      </c>
      <c r="H17" s="500">
        <v>23.4</v>
      </c>
      <c r="I17" s="520">
        <v>1.8</v>
      </c>
      <c r="J17" s="1"/>
      <c r="K17" s="1"/>
      <c r="L17" s="1"/>
      <c r="M17" s="1"/>
      <c r="N17" s="1"/>
      <c r="O17" s="1"/>
      <c r="P17" s="1"/>
    </row>
    <row r="18" spans="1:16" ht="15" customHeight="1">
      <c r="A18" s="501">
        <v>14</v>
      </c>
      <c r="B18" s="502" t="s">
        <v>19</v>
      </c>
      <c r="C18" s="503">
        <v>9.6</v>
      </c>
      <c r="D18" s="503">
        <v>74.5</v>
      </c>
      <c r="E18" s="503">
        <v>160.4</v>
      </c>
      <c r="F18" s="503">
        <v>123</v>
      </c>
      <c r="G18" s="503">
        <v>70.5</v>
      </c>
      <c r="H18" s="503">
        <v>23.8</v>
      </c>
      <c r="I18" s="521">
        <v>1.7</v>
      </c>
      <c r="J18" s="1"/>
      <c r="K18" s="1"/>
      <c r="L18" s="1"/>
      <c r="M18" s="1"/>
      <c r="N18" s="1"/>
      <c r="O18" s="1"/>
      <c r="P18" s="1"/>
    </row>
    <row r="19" spans="1:16" ht="15" customHeight="1">
      <c r="A19" s="504">
        <v>15</v>
      </c>
      <c r="B19" s="505" t="s">
        <v>20</v>
      </c>
      <c r="C19" s="500">
        <v>14.6</v>
      </c>
      <c r="D19" s="500">
        <v>88.9</v>
      </c>
      <c r="E19" s="500">
        <v>158.19999999999999</v>
      </c>
      <c r="F19" s="500">
        <v>114</v>
      </c>
      <c r="G19" s="500">
        <v>70.599999999999994</v>
      </c>
      <c r="H19" s="500">
        <v>25.1</v>
      </c>
      <c r="I19" s="520">
        <v>2.2000000000000002</v>
      </c>
      <c r="J19" s="1"/>
      <c r="K19" s="1"/>
      <c r="L19" s="1"/>
      <c r="M19" s="1"/>
      <c r="N19" s="1"/>
      <c r="O19" s="1"/>
      <c r="P19" s="1"/>
    </row>
    <row r="20" spans="1:16" ht="15" customHeight="1">
      <c r="A20" s="501">
        <v>16</v>
      </c>
      <c r="B20" s="502" t="s">
        <v>21</v>
      </c>
      <c r="C20" s="503">
        <v>6.2</v>
      </c>
      <c r="D20" s="503">
        <v>54.1</v>
      </c>
      <c r="E20" s="503">
        <v>176.5</v>
      </c>
      <c r="F20" s="503">
        <v>144.19999999999999</v>
      </c>
      <c r="G20" s="503">
        <v>78.3</v>
      </c>
      <c r="H20" s="503">
        <v>21.7</v>
      </c>
      <c r="I20" s="521">
        <v>1.7</v>
      </c>
      <c r="J20" s="1"/>
      <c r="K20" s="1"/>
      <c r="L20" s="1"/>
      <c r="M20" s="1"/>
      <c r="N20" s="1"/>
      <c r="O20" s="1"/>
      <c r="P20" s="1"/>
    </row>
    <row r="21" spans="1:16" ht="15" customHeight="1">
      <c r="A21" s="504">
        <v>17</v>
      </c>
      <c r="B21" s="505" t="s">
        <v>22</v>
      </c>
      <c r="C21" s="500">
        <v>5.2</v>
      </c>
      <c r="D21" s="500">
        <v>57.9</v>
      </c>
      <c r="E21" s="500">
        <v>155</v>
      </c>
      <c r="F21" s="500">
        <v>133.9</v>
      </c>
      <c r="G21" s="500">
        <v>80</v>
      </c>
      <c r="H21" s="500">
        <v>24.8</v>
      </c>
      <c r="I21" s="520">
        <v>1.3</v>
      </c>
      <c r="J21" s="1"/>
      <c r="K21" s="1"/>
      <c r="L21" s="1"/>
      <c r="M21" s="1"/>
      <c r="N21" s="1"/>
      <c r="O21" s="1"/>
      <c r="P21" s="1"/>
    </row>
    <row r="22" spans="1:16" ht="15" customHeight="1">
      <c r="A22" s="501">
        <v>18</v>
      </c>
      <c r="B22" s="502" t="s">
        <v>23</v>
      </c>
      <c r="C22" s="503">
        <v>8.5</v>
      </c>
      <c r="D22" s="503">
        <v>70.5</v>
      </c>
      <c r="E22" s="503">
        <v>158</v>
      </c>
      <c r="F22" s="503">
        <v>113.1</v>
      </c>
      <c r="G22" s="503">
        <v>81.7</v>
      </c>
      <c r="H22" s="503">
        <v>29.7</v>
      </c>
      <c r="I22" s="521">
        <v>2.4</v>
      </c>
      <c r="J22" s="1"/>
      <c r="K22" s="1"/>
      <c r="L22" s="1"/>
      <c r="M22" s="1"/>
      <c r="N22" s="1"/>
      <c r="O22" s="1"/>
      <c r="P22" s="1"/>
    </row>
    <row r="23" spans="1:16" ht="15" customHeight="1">
      <c r="A23" s="506">
        <v>19</v>
      </c>
      <c r="B23" s="507" t="s">
        <v>24</v>
      </c>
      <c r="C23" s="508">
        <v>2.9</v>
      </c>
      <c r="D23" s="508">
        <v>45.3</v>
      </c>
      <c r="E23" s="508">
        <v>167.3</v>
      </c>
      <c r="F23" s="508">
        <v>145.69999999999999</v>
      </c>
      <c r="G23" s="508">
        <v>79.2</v>
      </c>
      <c r="H23" s="508">
        <v>25.3</v>
      </c>
      <c r="I23" s="522">
        <v>1.5</v>
      </c>
      <c r="J23" s="1"/>
      <c r="K23" s="1"/>
      <c r="L23" s="1"/>
      <c r="M23" s="1"/>
      <c r="N23" s="1"/>
      <c r="O23" s="1"/>
      <c r="P23" s="1"/>
    </row>
    <row r="24" spans="1:16" ht="16.5">
      <c r="A24" s="509"/>
      <c r="B24" s="510" t="s">
        <v>32</v>
      </c>
      <c r="C24" s="511">
        <v>11.4</v>
      </c>
      <c r="D24" s="511">
        <v>76.7</v>
      </c>
      <c r="E24" s="511">
        <v>150.5</v>
      </c>
      <c r="F24" s="511">
        <v>120.5</v>
      </c>
      <c r="G24" s="511">
        <v>79.400000000000006</v>
      </c>
      <c r="H24" s="511">
        <v>27.2</v>
      </c>
      <c r="I24" s="523">
        <v>2.7</v>
      </c>
      <c r="J24" s="1"/>
      <c r="K24" s="1"/>
      <c r="L24" s="1"/>
      <c r="M24" s="1"/>
      <c r="N24" s="1"/>
      <c r="O24" s="1"/>
      <c r="P24" s="1"/>
    </row>
    <row r="25" spans="1:16" ht="5.25" customHeight="1">
      <c r="A25" s="512"/>
      <c r="B25" s="513"/>
      <c r="C25" s="514"/>
      <c r="D25" s="514"/>
      <c r="E25" s="514"/>
      <c r="F25" s="514"/>
      <c r="G25" s="514"/>
      <c r="H25" s="514"/>
      <c r="I25" s="514"/>
      <c r="J25" s="1"/>
      <c r="K25" s="1"/>
      <c r="L25" s="1"/>
      <c r="M25" s="1"/>
      <c r="N25" s="1"/>
      <c r="O25" s="1"/>
      <c r="P25" s="1"/>
    </row>
    <row r="26" spans="1:16" ht="16.5">
      <c r="A26" s="515" t="s">
        <v>587</v>
      </c>
      <c r="B26" s="516"/>
      <c r="C26" s="516"/>
      <c r="D26" s="516"/>
      <c r="E26" s="516"/>
      <c r="F26" s="516"/>
      <c r="G26" s="2"/>
      <c r="H26" s="2"/>
      <c r="I26" s="2"/>
      <c r="J26" s="1"/>
      <c r="K26" s="1"/>
      <c r="L26" s="1"/>
      <c r="M26" s="1"/>
      <c r="N26" s="1"/>
      <c r="O26" s="1"/>
      <c r="P26" s="1"/>
    </row>
    <row r="27" spans="1:16" ht="16.5">
      <c r="A27" s="322" t="s">
        <v>592</v>
      </c>
      <c r="B27" s="1"/>
      <c r="C27" s="1"/>
      <c r="D27" s="1"/>
      <c r="E27" s="1"/>
      <c r="F27" s="1"/>
      <c r="G27" s="1"/>
      <c r="H27" s="1"/>
      <c r="I27" s="1"/>
      <c r="J27" s="1"/>
      <c r="K27" s="1"/>
      <c r="L27" s="1"/>
      <c r="M27" s="1"/>
      <c r="N27" s="1"/>
      <c r="O27" s="1"/>
      <c r="P27" s="1"/>
    </row>
    <row r="28" spans="1:16" ht="16.5">
      <c r="A28" s="1"/>
      <c r="B28" s="1"/>
      <c r="C28" s="1"/>
      <c r="D28" s="1"/>
      <c r="E28" s="1"/>
      <c r="F28" s="1"/>
      <c r="G28" s="1"/>
      <c r="H28" s="1"/>
      <c r="I28" s="1"/>
      <c r="J28" s="1"/>
      <c r="K28" s="1"/>
      <c r="L28" s="1"/>
      <c r="M28" s="1"/>
      <c r="N28" s="1"/>
      <c r="O28" s="1"/>
      <c r="P28" s="1"/>
    </row>
    <row r="29" spans="1:16">
      <c r="C29" s="517"/>
    </row>
  </sheetData>
  <mergeCells count="4">
    <mergeCell ref="A1:I1"/>
    <mergeCell ref="C3:I3"/>
    <mergeCell ref="A3:A4"/>
    <mergeCell ref="B3:B4"/>
  </mergeCells>
  <pageMargins left="0.7" right="0.7" top="0.75" bottom="0.75" header="0.3" footer="0.3"/>
  <pageSetup paperSize="9" scale="85"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sheetPr>
  <dimension ref="A2:O444"/>
  <sheetViews>
    <sheetView workbookViewId="0">
      <selection activeCell="V14" sqref="V14"/>
    </sheetView>
  </sheetViews>
  <sheetFormatPr defaultColWidth="9.140625" defaultRowHeight="15"/>
  <cols>
    <col min="1" max="1" width="5.85546875" customWidth="1"/>
    <col min="2" max="2" width="36.28515625" customWidth="1"/>
    <col min="3" max="5" width="20.7109375" customWidth="1"/>
  </cols>
  <sheetData>
    <row r="2" spans="2:3" ht="16.5">
      <c r="B2" s="1124" t="s">
        <v>6</v>
      </c>
      <c r="C2" s="197">
        <f>'2. Kepadatan Pddk'!E4</f>
        <v>88.292588603804106</v>
      </c>
    </row>
    <row r="3" spans="2:3" ht="16.5">
      <c r="B3" s="1125" t="s">
        <v>36</v>
      </c>
      <c r="C3" s="197">
        <f>'2. Kepadatan Pddk'!E5</f>
        <v>115.049726994511</v>
      </c>
    </row>
    <row r="4" spans="2:3" ht="16.5">
      <c r="B4" s="1126" t="s">
        <v>37</v>
      </c>
      <c r="C4" s="197">
        <f>'2. Kepadatan Pddk'!E6</f>
        <v>78.500783982631802</v>
      </c>
    </row>
    <row r="5" spans="2:3" ht="16.5">
      <c r="B5" s="1125" t="s">
        <v>9</v>
      </c>
      <c r="C5" s="197">
        <f>'2. Kepadatan Pddk'!E7</f>
        <v>277.86660625362202</v>
      </c>
    </row>
    <row r="6" spans="2:3" ht="16.5">
      <c r="B6" s="1126" t="s">
        <v>10</v>
      </c>
      <c r="C6" s="197">
        <f>'2. Kepadatan Pddk'!E8</f>
        <v>341.44498929422298</v>
      </c>
    </row>
    <row r="7" spans="2:3" ht="16.5">
      <c r="B7" s="1125" t="s">
        <v>11</v>
      </c>
      <c r="C7" s="197">
        <f>'2. Kepadatan Pddk'!E9</f>
        <v>239.527999748458</v>
      </c>
    </row>
    <row r="8" spans="2:3" ht="16.5">
      <c r="B8" s="1126" t="s">
        <v>12</v>
      </c>
      <c r="C8" s="197">
        <f>'2. Kepadatan Pddk'!E10</f>
        <v>123.048629790692</v>
      </c>
    </row>
    <row r="9" spans="2:3" ht="16.5">
      <c r="B9" s="1125" t="s">
        <v>13</v>
      </c>
      <c r="C9" s="197">
        <f>'2. Kepadatan Pddk'!E11</f>
        <v>80.420628713698406</v>
      </c>
    </row>
    <row r="10" spans="2:3" ht="16.5">
      <c r="B10" s="1126" t="s">
        <v>31</v>
      </c>
      <c r="C10" s="197">
        <f>'2. Kepadatan Pddk'!E12</f>
        <v>16.3518920073499</v>
      </c>
    </row>
    <row r="11" spans="2:3" ht="16.5">
      <c r="B11" s="1125" t="s">
        <v>15</v>
      </c>
      <c r="C11" s="197">
        <f>'2. Kepadatan Pddk'!E13</f>
        <v>82.9161994915994</v>
      </c>
    </row>
    <row r="12" spans="2:3" ht="16.5">
      <c r="B12" s="1126" t="s">
        <v>16</v>
      </c>
      <c r="C12" s="197">
        <f>'2. Kepadatan Pddk'!E14</f>
        <v>55.306836019382501</v>
      </c>
    </row>
    <row r="13" spans="2:3" ht="16.5">
      <c r="B13" s="1125" t="s">
        <v>17</v>
      </c>
      <c r="C13" s="197">
        <f>'2. Kepadatan Pddk'!E15</f>
        <v>117.844231743997</v>
      </c>
    </row>
    <row r="14" spans="2:3" ht="16.5">
      <c r="B14" s="1126" t="s">
        <v>18</v>
      </c>
      <c r="C14" s="197">
        <f>'2. Kepadatan Pddk'!E16</f>
        <v>1363.8650972078401</v>
      </c>
    </row>
    <row r="15" spans="2:3" ht="16.5">
      <c r="B15" s="1125" t="s">
        <v>19</v>
      </c>
      <c r="C15" s="197">
        <f>'2. Kepadatan Pddk'!E17</f>
        <v>1456.96525885559</v>
      </c>
    </row>
    <row r="16" spans="2:3" ht="16.5">
      <c r="B16" s="1126" t="s">
        <v>20</v>
      </c>
      <c r="C16" s="197">
        <f>'2. Kepadatan Pddk'!E18</f>
        <v>295.58300459160603</v>
      </c>
    </row>
    <row r="17" spans="1:15" ht="16.5">
      <c r="B17" s="1125" t="s">
        <v>21</v>
      </c>
      <c r="C17" s="197">
        <f>'2. Kepadatan Pddk'!E19</f>
        <v>2712.0118845500901</v>
      </c>
    </row>
    <row r="18" spans="1:15" ht="16.5">
      <c r="B18" s="1126" t="s">
        <v>22</v>
      </c>
      <c r="C18" s="197">
        <f>'2. Kepadatan Pddk'!E20</f>
        <v>5866.2143714061103</v>
      </c>
    </row>
    <row r="19" spans="1:15" ht="16.5">
      <c r="B19" s="1125" t="s">
        <v>23</v>
      </c>
      <c r="C19" s="197">
        <f>'2. Kepadatan Pddk'!E21</f>
        <v>1999.6378366777501</v>
      </c>
    </row>
    <row r="20" spans="1:15" ht="16.5">
      <c r="B20" s="1127" t="s">
        <v>24</v>
      </c>
      <c r="C20" s="197">
        <f>'2. Kepadatan Pddk'!E22</f>
        <v>1603.20842404311</v>
      </c>
    </row>
    <row r="30" spans="1:15" ht="16.5">
      <c r="A30" s="1"/>
      <c r="B30" s="1"/>
      <c r="C30" s="1"/>
      <c r="D30" s="1"/>
      <c r="E30" s="1"/>
      <c r="F30" s="1"/>
      <c r="G30" s="1"/>
      <c r="H30" s="1"/>
      <c r="I30" s="1"/>
      <c r="J30" s="1"/>
      <c r="K30" s="1"/>
      <c r="L30" s="1"/>
      <c r="M30" s="1"/>
      <c r="N30" s="1"/>
      <c r="O30" s="1"/>
    </row>
    <row r="31" spans="1:15" ht="16.5">
      <c r="A31" s="1"/>
      <c r="B31" s="1"/>
      <c r="C31" s="1"/>
      <c r="D31" s="1"/>
      <c r="E31" s="1"/>
      <c r="F31" s="1"/>
      <c r="G31" s="1"/>
      <c r="H31" s="1"/>
      <c r="I31" s="1"/>
      <c r="J31" s="1"/>
      <c r="K31" s="1"/>
      <c r="L31" s="1"/>
      <c r="M31" s="1"/>
      <c r="N31" s="1"/>
      <c r="O31" s="1"/>
    </row>
    <row r="32" spans="1:15" ht="16.5">
      <c r="A32" s="1"/>
      <c r="B32" s="1"/>
      <c r="C32" s="1"/>
      <c r="D32" s="1"/>
      <c r="E32" s="1"/>
      <c r="F32" s="1"/>
      <c r="G32" s="1"/>
      <c r="H32" s="1"/>
      <c r="I32" s="1"/>
      <c r="J32" s="1"/>
      <c r="K32" s="1"/>
      <c r="L32" s="1"/>
      <c r="M32" s="1"/>
      <c r="N32" s="1"/>
      <c r="O32" s="1"/>
    </row>
    <row r="33" spans="1:15" ht="16.5">
      <c r="A33" s="1"/>
      <c r="B33" s="1"/>
      <c r="C33" s="1"/>
      <c r="D33" s="1"/>
      <c r="E33" s="1"/>
      <c r="F33" s="1"/>
      <c r="G33" s="1"/>
      <c r="H33" s="1"/>
      <c r="I33" s="1"/>
      <c r="J33" s="1"/>
      <c r="K33" s="1"/>
      <c r="L33" s="1"/>
      <c r="M33" s="1"/>
      <c r="N33" s="1"/>
      <c r="O33" s="1"/>
    </row>
    <row r="34" spans="1:15" ht="16.5">
      <c r="A34" s="1"/>
      <c r="B34" s="1"/>
      <c r="C34" s="1"/>
      <c r="D34" s="1"/>
      <c r="E34" s="1"/>
      <c r="F34" s="1"/>
      <c r="G34" s="1"/>
      <c r="H34" s="1"/>
      <c r="I34" s="1"/>
      <c r="J34" s="1"/>
      <c r="K34" s="1"/>
      <c r="L34" s="1"/>
      <c r="M34" s="1"/>
      <c r="N34" s="1"/>
      <c r="O34" s="1"/>
    </row>
    <row r="35" spans="1:15" ht="16.5">
      <c r="A35" s="1"/>
      <c r="B35" s="1"/>
      <c r="C35" s="1"/>
      <c r="D35" s="1"/>
      <c r="E35" s="1"/>
      <c r="F35" s="1"/>
      <c r="G35" s="1"/>
      <c r="H35" s="1"/>
      <c r="I35" s="1"/>
      <c r="J35" s="1"/>
      <c r="K35" s="1"/>
      <c r="L35" s="1"/>
      <c r="M35" s="1"/>
      <c r="N35" s="1"/>
      <c r="O35" s="1"/>
    </row>
    <row r="36" spans="1:15" ht="16.5">
      <c r="A36" s="1"/>
      <c r="B36" s="1"/>
      <c r="C36" s="1"/>
      <c r="D36" s="1"/>
      <c r="E36" s="1"/>
      <c r="F36" s="1"/>
      <c r="G36" s="1"/>
      <c r="H36" s="1"/>
      <c r="I36" s="1"/>
      <c r="J36" s="1"/>
      <c r="K36" s="1"/>
      <c r="L36" s="1"/>
      <c r="M36" s="1"/>
      <c r="N36" s="1"/>
      <c r="O36" s="1"/>
    </row>
    <row r="37" spans="1:15" ht="16.5">
      <c r="A37" s="1"/>
      <c r="B37" s="1"/>
      <c r="C37" s="1"/>
      <c r="D37" s="1"/>
      <c r="E37" s="1"/>
      <c r="F37" s="1"/>
      <c r="G37" s="1"/>
      <c r="H37" s="1"/>
      <c r="I37" s="1"/>
      <c r="J37" s="1"/>
      <c r="K37" s="1"/>
      <c r="L37" s="1"/>
      <c r="M37" s="1"/>
      <c r="N37" s="1"/>
      <c r="O37" s="1"/>
    </row>
    <row r="38" spans="1:15" ht="16.5">
      <c r="A38" s="1"/>
      <c r="B38" s="1"/>
      <c r="C38" s="1"/>
      <c r="D38" s="1"/>
      <c r="E38" s="1"/>
      <c r="F38" s="1"/>
      <c r="G38" s="1"/>
      <c r="H38" s="1"/>
      <c r="I38" s="1"/>
      <c r="J38" s="1"/>
      <c r="K38" s="1"/>
      <c r="L38" s="1"/>
      <c r="M38" s="1"/>
      <c r="N38" s="1"/>
      <c r="O38" s="1"/>
    </row>
    <row r="39" spans="1:15" ht="16.5">
      <c r="A39" s="1"/>
      <c r="B39" s="1"/>
      <c r="C39" s="1"/>
      <c r="D39" s="1"/>
      <c r="E39" s="1"/>
      <c r="F39" s="1"/>
      <c r="G39" s="1"/>
      <c r="H39" s="1"/>
      <c r="I39" s="1"/>
      <c r="J39" s="1"/>
      <c r="K39" s="1"/>
      <c r="L39" s="1"/>
      <c r="M39" s="1"/>
      <c r="N39" s="1"/>
      <c r="O39" s="1"/>
    </row>
    <row r="40" spans="1:15" ht="16.5">
      <c r="A40" s="1"/>
      <c r="B40" s="1"/>
      <c r="C40" s="1"/>
      <c r="D40" s="1"/>
      <c r="E40" s="1"/>
      <c r="F40" s="1"/>
      <c r="G40" s="1"/>
      <c r="H40" s="1"/>
      <c r="I40" s="1"/>
      <c r="J40" s="1"/>
      <c r="K40" s="1"/>
      <c r="L40" s="1"/>
      <c r="M40" s="1"/>
      <c r="N40" s="1"/>
      <c r="O40" s="1"/>
    </row>
    <row r="41" spans="1:15" ht="16.5">
      <c r="A41" s="1"/>
      <c r="B41" s="1"/>
      <c r="C41" s="1"/>
      <c r="D41" s="1"/>
      <c r="E41" s="1"/>
      <c r="F41" s="1"/>
      <c r="G41" s="1"/>
      <c r="H41" s="1"/>
      <c r="I41" s="1"/>
      <c r="J41" s="1"/>
      <c r="K41" s="1"/>
      <c r="L41" s="1"/>
      <c r="M41" s="1"/>
      <c r="N41" s="1"/>
      <c r="O41" s="1"/>
    </row>
    <row r="42" spans="1:15" ht="16.5">
      <c r="A42" s="1"/>
      <c r="B42" s="1"/>
      <c r="C42" s="1"/>
      <c r="D42" s="1"/>
      <c r="E42" s="1"/>
      <c r="F42" s="1"/>
      <c r="G42" s="1"/>
      <c r="H42" s="1"/>
      <c r="I42" s="1"/>
      <c r="J42" s="1"/>
      <c r="K42" s="1"/>
      <c r="L42" s="1"/>
      <c r="M42" s="1"/>
      <c r="N42" s="1"/>
      <c r="O42" s="1"/>
    </row>
    <row r="43" spans="1:15" ht="16.5">
      <c r="A43" s="1"/>
      <c r="B43" s="1"/>
      <c r="C43" s="1"/>
      <c r="D43" s="1"/>
      <c r="E43" s="1"/>
      <c r="F43" s="1"/>
      <c r="G43" s="1"/>
      <c r="H43" s="1"/>
      <c r="I43" s="1"/>
      <c r="J43" s="1"/>
      <c r="K43" s="1"/>
      <c r="L43" s="1"/>
      <c r="M43" s="1"/>
      <c r="N43" s="1"/>
      <c r="O43" s="1"/>
    </row>
    <row r="44" spans="1:15" ht="16.5">
      <c r="A44" s="1"/>
      <c r="B44" s="1"/>
      <c r="C44" s="1"/>
      <c r="D44" s="1"/>
      <c r="E44" s="1"/>
      <c r="F44" s="1"/>
      <c r="G44" s="1"/>
      <c r="H44" s="1"/>
      <c r="I44" s="1"/>
      <c r="J44" s="1"/>
      <c r="K44" s="1"/>
      <c r="L44" s="1"/>
      <c r="M44" s="1"/>
      <c r="N44" s="1"/>
      <c r="O44" s="1"/>
    </row>
    <row r="45" spans="1:15" ht="16.5">
      <c r="A45" s="1"/>
      <c r="B45" s="1"/>
      <c r="C45" s="1"/>
      <c r="D45" s="1"/>
      <c r="E45" s="1"/>
      <c r="F45" s="1"/>
      <c r="G45" s="1"/>
      <c r="H45" s="1"/>
      <c r="I45" s="1"/>
      <c r="J45" s="1"/>
      <c r="K45" s="1"/>
      <c r="L45" s="1"/>
      <c r="M45" s="1"/>
      <c r="N45" s="1"/>
      <c r="O45" s="1"/>
    </row>
    <row r="46" spans="1:15" ht="16.5">
      <c r="A46" s="1"/>
      <c r="B46" s="1"/>
      <c r="C46" s="1"/>
      <c r="D46" s="1"/>
      <c r="E46" s="1"/>
      <c r="F46" s="1"/>
      <c r="G46" s="1"/>
      <c r="H46" s="1"/>
      <c r="I46" s="1"/>
      <c r="J46" s="1"/>
      <c r="K46" s="1"/>
      <c r="L46" s="1"/>
      <c r="M46" s="1"/>
      <c r="N46" s="1"/>
      <c r="O46" s="1"/>
    </row>
    <row r="47" spans="1:15" ht="16.5">
      <c r="A47" s="1"/>
      <c r="B47" s="1"/>
      <c r="C47" s="1"/>
      <c r="D47" s="1"/>
      <c r="E47" s="1"/>
      <c r="F47" s="1"/>
      <c r="G47" s="1"/>
      <c r="H47" s="1"/>
      <c r="I47" s="1"/>
      <c r="J47" s="1"/>
      <c r="K47" s="1"/>
      <c r="L47" s="1"/>
      <c r="M47" s="1"/>
      <c r="N47" s="1"/>
      <c r="O47" s="1"/>
    </row>
    <row r="48" spans="1:15" ht="16.5">
      <c r="A48" s="1"/>
      <c r="B48" s="1"/>
      <c r="C48" s="1"/>
      <c r="D48" s="1"/>
      <c r="E48" s="1"/>
      <c r="F48" s="1"/>
      <c r="G48" s="1"/>
      <c r="H48" s="1"/>
      <c r="I48" s="1"/>
      <c r="J48" s="1"/>
      <c r="K48" s="1"/>
      <c r="L48" s="1"/>
      <c r="M48" s="1"/>
      <c r="N48" s="1"/>
      <c r="O48" s="1"/>
    </row>
    <row r="49" spans="1:15" ht="16.5">
      <c r="A49" s="1"/>
      <c r="B49" s="1"/>
      <c r="C49" s="1"/>
      <c r="D49" s="1"/>
      <c r="E49" s="1"/>
      <c r="F49" s="1"/>
      <c r="G49" s="1"/>
      <c r="H49" s="1"/>
      <c r="I49" s="1"/>
      <c r="J49" s="1"/>
      <c r="K49" s="1"/>
      <c r="L49" s="1"/>
      <c r="M49" s="1"/>
      <c r="N49" s="1"/>
      <c r="O49" s="1"/>
    </row>
    <row r="50" spans="1:15" ht="16.5">
      <c r="A50" s="1"/>
      <c r="B50" s="1"/>
      <c r="C50" s="1"/>
      <c r="D50" s="1"/>
      <c r="E50" s="1"/>
      <c r="F50" s="1"/>
      <c r="G50" s="1"/>
      <c r="H50" s="1"/>
      <c r="I50" s="1"/>
      <c r="J50" s="1"/>
      <c r="K50" s="1"/>
      <c r="L50" s="1"/>
      <c r="M50" s="1"/>
      <c r="N50" s="1"/>
      <c r="O50" s="1"/>
    </row>
    <row r="51" spans="1:15" ht="16.5">
      <c r="A51" s="1"/>
      <c r="B51" s="1"/>
      <c r="C51" s="1"/>
      <c r="D51" s="1"/>
      <c r="E51" s="1"/>
      <c r="F51" s="1"/>
      <c r="G51" s="1"/>
      <c r="H51" s="1"/>
      <c r="I51" s="1"/>
      <c r="J51" s="1"/>
      <c r="K51" s="1"/>
      <c r="L51" s="1"/>
      <c r="M51" s="1"/>
      <c r="N51" s="1"/>
      <c r="O51" s="1"/>
    </row>
    <row r="52" spans="1:15" ht="16.5">
      <c r="A52" s="1"/>
      <c r="B52" s="1"/>
      <c r="C52" s="1"/>
      <c r="D52" s="1"/>
      <c r="E52" s="1"/>
      <c r="F52" s="1"/>
      <c r="G52" s="1"/>
      <c r="H52" s="1"/>
      <c r="I52" s="1"/>
      <c r="J52" s="1"/>
      <c r="K52" s="1"/>
      <c r="L52" s="1"/>
      <c r="M52" s="1"/>
      <c r="N52" s="1"/>
      <c r="O52" s="1"/>
    </row>
    <row r="53" spans="1:15" ht="16.5">
      <c r="A53" s="1"/>
      <c r="B53" s="1"/>
      <c r="C53" s="1"/>
      <c r="D53" s="1"/>
      <c r="E53" s="1"/>
      <c r="F53" s="1"/>
      <c r="G53" s="1"/>
      <c r="H53" s="1"/>
      <c r="I53" s="1"/>
      <c r="J53" s="1"/>
      <c r="K53" s="1"/>
      <c r="L53" s="1"/>
      <c r="M53" s="1"/>
      <c r="N53" s="1"/>
      <c r="O53" s="1"/>
    </row>
    <row r="54" spans="1:15" ht="16.5">
      <c r="A54" s="1"/>
      <c r="B54" s="1"/>
      <c r="C54" s="1"/>
      <c r="D54" s="1"/>
      <c r="E54" s="1"/>
      <c r="F54" s="1"/>
      <c r="G54" s="1"/>
      <c r="H54" s="1"/>
      <c r="I54" s="1"/>
      <c r="J54" s="1"/>
      <c r="K54" s="1"/>
      <c r="L54" s="1"/>
      <c r="M54" s="1"/>
      <c r="N54" s="1"/>
      <c r="O54" s="1"/>
    </row>
    <row r="55" spans="1:15" ht="16.5">
      <c r="A55" s="1"/>
      <c r="B55" s="1"/>
      <c r="C55" s="1"/>
      <c r="D55" s="1"/>
      <c r="E55" s="1"/>
      <c r="F55" s="1"/>
      <c r="G55" s="1"/>
      <c r="H55" s="1"/>
      <c r="I55" s="1"/>
      <c r="J55" s="1"/>
      <c r="K55" s="1"/>
      <c r="L55" s="1"/>
      <c r="M55" s="1"/>
      <c r="N55" s="1"/>
      <c r="O55" s="1"/>
    </row>
    <row r="56" spans="1:15" ht="16.5">
      <c r="A56" s="1"/>
      <c r="B56" s="1"/>
      <c r="C56" s="1"/>
      <c r="D56" s="1"/>
      <c r="E56" s="1"/>
      <c r="F56" s="1"/>
      <c r="G56" s="1"/>
      <c r="H56" s="1"/>
      <c r="I56" s="1"/>
      <c r="J56" s="1"/>
      <c r="K56" s="1"/>
      <c r="L56" s="1"/>
      <c r="M56" s="1"/>
      <c r="N56" s="1"/>
      <c r="O56" s="1"/>
    </row>
    <row r="57" spans="1:15" ht="16.5">
      <c r="A57" s="1"/>
      <c r="B57" s="1"/>
      <c r="C57" s="1"/>
      <c r="D57" s="1"/>
      <c r="E57" s="1"/>
      <c r="F57" s="1"/>
      <c r="G57" s="1"/>
      <c r="H57" s="1"/>
      <c r="I57" s="1"/>
      <c r="J57" s="1"/>
      <c r="K57" s="1"/>
      <c r="L57" s="1"/>
      <c r="M57" s="1"/>
      <c r="N57" s="1"/>
      <c r="O57" s="1"/>
    </row>
    <row r="58" spans="1:15" ht="16.5">
      <c r="A58" s="1"/>
      <c r="B58" s="1"/>
      <c r="C58" s="1"/>
      <c r="D58" s="1"/>
      <c r="E58" s="1"/>
      <c r="F58" s="1"/>
      <c r="G58" s="1"/>
      <c r="H58" s="1"/>
      <c r="I58" s="1"/>
      <c r="J58" s="1"/>
      <c r="K58" s="1"/>
      <c r="L58" s="1"/>
      <c r="M58" s="1"/>
      <c r="N58" s="1"/>
      <c r="O58" s="1"/>
    </row>
    <row r="59" spans="1:15" ht="16.5">
      <c r="A59" s="1"/>
      <c r="B59" s="1"/>
      <c r="C59" s="1"/>
      <c r="D59" s="1"/>
      <c r="E59" s="1"/>
      <c r="F59" s="1"/>
      <c r="G59" s="1"/>
      <c r="H59" s="1"/>
      <c r="I59" s="1"/>
      <c r="J59" s="1"/>
      <c r="K59" s="1"/>
      <c r="L59" s="1"/>
      <c r="M59" s="1"/>
      <c r="N59" s="1"/>
      <c r="O59" s="1"/>
    </row>
    <row r="60" spans="1:15" ht="16.5">
      <c r="A60" s="1"/>
      <c r="B60" s="1"/>
      <c r="C60" s="1"/>
      <c r="D60" s="1"/>
      <c r="E60" s="1"/>
      <c r="F60" s="1"/>
      <c r="G60" s="1"/>
      <c r="H60" s="1"/>
      <c r="I60" s="1"/>
      <c r="J60" s="1"/>
      <c r="K60" s="1"/>
      <c r="L60" s="1"/>
      <c r="M60" s="1"/>
      <c r="N60" s="1"/>
      <c r="O60" s="1"/>
    </row>
    <row r="61" spans="1:15" ht="16.5">
      <c r="A61" s="1"/>
      <c r="B61" s="1"/>
      <c r="C61" s="1"/>
      <c r="D61" s="1"/>
      <c r="E61" s="1"/>
      <c r="F61" s="1"/>
      <c r="G61" s="1"/>
      <c r="H61" s="1"/>
      <c r="I61" s="1"/>
      <c r="J61" s="1"/>
      <c r="K61" s="1"/>
      <c r="L61" s="1"/>
      <c r="M61" s="1"/>
      <c r="N61" s="1"/>
      <c r="O61" s="1"/>
    </row>
    <row r="62" spans="1:15" ht="16.5">
      <c r="A62" s="1"/>
      <c r="B62" s="1"/>
      <c r="C62" s="1"/>
      <c r="D62" s="1"/>
      <c r="E62" s="1"/>
      <c r="F62" s="1"/>
      <c r="G62" s="1"/>
      <c r="H62" s="1"/>
      <c r="I62" s="1"/>
      <c r="J62" s="1"/>
      <c r="K62" s="1"/>
      <c r="L62" s="1"/>
      <c r="M62" s="1"/>
      <c r="N62" s="1"/>
      <c r="O62" s="1"/>
    </row>
    <row r="63" spans="1:15" ht="16.5">
      <c r="A63" s="1"/>
      <c r="B63" s="1"/>
      <c r="C63" s="1"/>
      <c r="D63" s="1"/>
      <c r="E63" s="1"/>
      <c r="F63" s="1"/>
      <c r="G63" s="1"/>
      <c r="H63" s="1"/>
      <c r="I63" s="1"/>
      <c r="J63" s="1"/>
      <c r="K63" s="1"/>
      <c r="L63" s="1"/>
      <c r="M63" s="1"/>
      <c r="N63" s="1"/>
      <c r="O63" s="1"/>
    </row>
    <row r="64" spans="1:15" ht="16.5">
      <c r="A64" s="1"/>
      <c r="B64" s="1"/>
      <c r="C64" s="1"/>
      <c r="D64" s="1"/>
      <c r="E64" s="1"/>
      <c r="F64" s="1"/>
      <c r="G64" s="1"/>
      <c r="H64" s="1"/>
      <c r="I64" s="1"/>
      <c r="J64" s="1"/>
      <c r="K64" s="1"/>
      <c r="L64" s="1"/>
      <c r="M64" s="1"/>
      <c r="N64" s="1"/>
      <c r="O64" s="1"/>
    </row>
    <row r="65" spans="1:15" ht="16.5">
      <c r="A65" s="1"/>
      <c r="B65" s="1"/>
      <c r="C65" s="1"/>
      <c r="D65" s="1"/>
      <c r="E65" s="1"/>
      <c r="F65" s="1"/>
      <c r="G65" s="1"/>
      <c r="H65" s="1"/>
      <c r="I65" s="1"/>
      <c r="J65" s="1"/>
      <c r="K65" s="1"/>
      <c r="L65" s="1"/>
      <c r="M65" s="1"/>
      <c r="N65" s="1"/>
      <c r="O65" s="1"/>
    </row>
    <row r="66" spans="1:15" ht="16.5">
      <c r="A66" s="1"/>
      <c r="B66" s="1"/>
      <c r="C66" s="1"/>
      <c r="D66" s="1"/>
      <c r="E66" s="1"/>
      <c r="F66" s="1"/>
      <c r="G66" s="1"/>
      <c r="H66" s="1"/>
      <c r="I66" s="1"/>
      <c r="J66" s="1"/>
      <c r="K66" s="1"/>
      <c r="L66" s="1"/>
      <c r="M66" s="1"/>
      <c r="N66" s="1"/>
      <c r="O66" s="1"/>
    </row>
    <row r="67" spans="1:15" ht="16.5">
      <c r="A67" s="1"/>
      <c r="B67" s="1"/>
      <c r="C67" s="1"/>
      <c r="D67" s="1"/>
      <c r="E67" s="1"/>
      <c r="F67" s="1"/>
      <c r="G67" s="1"/>
      <c r="H67" s="1"/>
      <c r="I67" s="1"/>
      <c r="J67" s="1"/>
      <c r="K67" s="1"/>
      <c r="L67" s="1"/>
      <c r="M67" s="1"/>
      <c r="N67" s="1"/>
      <c r="O67" s="1"/>
    </row>
    <row r="68" spans="1:15" ht="16.5">
      <c r="A68" s="1"/>
      <c r="B68" s="1"/>
      <c r="C68" s="1"/>
      <c r="D68" s="1"/>
      <c r="E68" s="1"/>
      <c r="F68" s="1"/>
      <c r="G68" s="1"/>
      <c r="H68" s="1"/>
      <c r="I68" s="1"/>
      <c r="J68" s="1"/>
      <c r="K68" s="1"/>
      <c r="L68" s="1"/>
      <c r="M68" s="1"/>
      <c r="N68" s="1"/>
      <c r="O68" s="1"/>
    </row>
    <row r="69" spans="1:15" ht="16.5">
      <c r="A69" s="1"/>
      <c r="B69" s="1"/>
      <c r="C69" s="1"/>
      <c r="D69" s="1"/>
      <c r="E69" s="1"/>
      <c r="F69" s="1"/>
      <c r="G69" s="1"/>
      <c r="H69" s="1"/>
      <c r="I69" s="1"/>
      <c r="J69" s="1"/>
      <c r="K69" s="1"/>
      <c r="L69" s="1"/>
      <c r="M69" s="1"/>
      <c r="N69" s="1"/>
      <c r="O69" s="1"/>
    </row>
    <row r="70" spans="1:15" ht="16.5">
      <c r="A70" s="1"/>
      <c r="B70" s="1"/>
      <c r="C70" s="1"/>
      <c r="D70" s="1"/>
      <c r="E70" s="1"/>
      <c r="F70" s="1"/>
      <c r="G70" s="1"/>
      <c r="H70" s="1"/>
      <c r="I70" s="1"/>
      <c r="J70" s="1"/>
      <c r="K70" s="1"/>
      <c r="L70" s="1"/>
      <c r="M70" s="1"/>
      <c r="N70" s="1"/>
      <c r="O70" s="1"/>
    </row>
    <row r="71" spans="1:15" ht="16.5">
      <c r="A71" s="1"/>
      <c r="B71" s="1"/>
      <c r="C71" s="1"/>
      <c r="D71" s="1"/>
      <c r="E71" s="1"/>
      <c r="F71" s="1"/>
      <c r="G71" s="1"/>
      <c r="H71" s="1"/>
      <c r="I71" s="1"/>
      <c r="J71" s="1"/>
      <c r="K71" s="1"/>
      <c r="L71" s="1"/>
      <c r="M71" s="1"/>
      <c r="N71" s="1"/>
      <c r="O71" s="1"/>
    </row>
    <row r="72" spans="1:15" ht="16.5">
      <c r="A72" s="1"/>
      <c r="B72" s="1"/>
      <c r="C72" s="1"/>
      <c r="D72" s="1"/>
      <c r="E72" s="1"/>
      <c r="F72" s="1"/>
      <c r="G72" s="1"/>
      <c r="H72" s="1"/>
      <c r="I72" s="1"/>
      <c r="J72" s="1"/>
      <c r="K72" s="1"/>
      <c r="L72" s="1"/>
      <c r="M72" s="1"/>
      <c r="N72" s="1"/>
      <c r="O72" s="1"/>
    </row>
    <row r="73" spans="1:15" ht="16.5">
      <c r="A73" s="1"/>
      <c r="B73" s="1"/>
      <c r="C73" s="1"/>
      <c r="D73" s="1"/>
      <c r="E73" s="1"/>
      <c r="F73" s="1"/>
      <c r="G73" s="1"/>
      <c r="H73" s="1"/>
      <c r="I73" s="1"/>
      <c r="J73" s="1"/>
      <c r="K73" s="1"/>
      <c r="L73" s="1"/>
      <c r="M73" s="1"/>
      <c r="N73" s="1"/>
      <c r="O73" s="1"/>
    </row>
    <row r="74" spans="1:15" ht="16.5">
      <c r="A74" s="1"/>
      <c r="B74" s="1"/>
      <c r="C74" s="1"/>
      <c r="D74" s="1"/>
      <c r="E74" s="1"/>
      <c r="F74" s="1"/>
      <c r="G74" s="1"/>
      <c r="H74" s="1"/>
      <c r="I74" s="1"/>
      <c r="J74" s="1"/>
      <c r="K74" s="1"/>
      <c r="L74" s="1"/>
      <c r="M74" s="1"/>
      <c r="N74" s="1"/>
      <c r="O74" s="1"/>
    </row>
    <row r="75" spans="1:15" ht="16.5">
      <c r="A75" s="1"/>
      <c r="B75" s="1"/>
      <c r="C75" s="1"/>
      <c r="D75" s="1"/>
      <c r="E75" s="1"/>
      <c r="F75" s="1"/>
      <c r="G75" s="1"/>
      <c r="H75" s="1"/>
      <c r="I75" s="1"/>
      <c r="J75" s="1"/>
      <c r="K75" s="1"/>
      <c r="L75" s="1"/>
      <c r="M75" s="1"/>
      <c r="N75" s="1"/>
      <c r="O75" s="1"/>
    </row>
    <row r="76" spans="1:15" ht="16.5">
      <c r="A76" s="1"/>
      <c r="B76" s="1"/>
      <c r="C76" s="1"/>
      <c r="D76" s="1"/>
      <c r="E76" s="1"/>
      <c r="F76" s="1"/>
      <c r="G76" s="1"/>
      <c r="H76" s="1"/>
      <c r="I76" s="1"/>
      <c r="J76" s="1"/>
      <c r="K76" s="1"/>
      <c r="L76" s="1"/>
      <c r="M76" s="1"/>
      <c r="N76" s="1"/>
      <c r="O76" s="1"/>
    </row>
    <row r="77" spans="1:15" ht="16.5">
      <c r="A77" s="1"/>
      <c r="B77" s="1"/>
      <c r="C77" s="1"/>
      <c r="D77" s="1"/>
      <c r="E77" s="1"/>
      <c r="F77" s="1"/>
      <c r="G77" s="1"/>
      <c r="H77" s="1"/>
      <c r="I77" s="1"/>
      <c r="J77" s="1"/>
      <c r="K77" s="1"/>
      <c r="L77" s="1"/>
      <c r="M77" s="1"/>
      <c r="N77" s="1"/>
      <c r="O77" s="1"/>
    </row>
    <row r="78" spans="1:15" ht="16.5">
      <c r="A78" s="1"/>
      <c r="B78" s="1"/>
      <c r="C78" s="1"/>
      <c r="D78" s="1"/>
      <c r="E78" s="1"/>
      <c r="F78" s="1"/>
      <c r="G78" s="1"/>
      <c r="H78" s="1"/>
      <c r="I78" s="1"/>
      <c r="J78" s="1"/>
      <c r="K78" s="1"/>
      <c r="L78" s="1"/>
      <c r="M78" s="1"/>
      <c r="N78" s="1"/>
      <c r="O78" s="1"/>
    </row>
    <row r="79" spans="1:15" ht="16.5">
      <c r="A79" s="1"/>
      <c r="B79" s="1"/>
      <c r="C79" s="1"/>
      <c r="D79" s="1"/>
      <c r="E79" s="1"/>
      <c r="F79" s="1"/>
      <c r="G79" s="1"/>
      <c r="H79" s="1"/>
      <c r="I79" s="1"/>
      <c r="J79" s="1"/>
      <c r="K79" s="1"/>
      <c r="L79" s="1"/>
      <c r="M79" s="1"/>
      <c r="N79" s="1"/>
      <c r="O79" s="1"/>
    </row>
    <row r="80" spans="1:15" ht="16.5">
      <c r="A80" s="1"/>
      <c r="B80" s="1"/>
      <c r="C80" s="1"/>
      <c r="D80" s="1"/>
      <c r="E80" s="1"/>
      <c r="F80" s="1"/>
      <c r="G80" s="1"/>
      <c r="H80" s="1"/>
      <c r="I80" s="1"/>
      <c r="J80" s="1"/>
      <c r="K80" s="1"/>
      <c r="L80" s="1"/>
      <c r="M80" s="1"/>
      <c r="N80" s="1"/>
      <c r="O80" s="1"/>
    </row>
    <row r="81" spans="1:15" ht="16.5">
      <c r="A81" s="1"/>
      <c r="B81" s="1"/>
      <c r="C81" s="1"/>
      <c r="D81" s="1"/>
      <c r="E81" s="1"/>
      <c r="F81" s="1"/>
      <c r="G81" s="1"/>
      <c r="H81" s="1"/>
      <c r="I81" s="1"/>
      <c r="J81" s="1"/>
      <c r="K81" s="1"/>
      <c r="L81" s="1"/>
      <c r="M81" s="1"/>
      <c r="N81" s="1"/>
      <c r="O81" s="1"/>
    </row>
    <row r="82" spans="1:15" ht="16.5">
      <c r="A82" s="1"/>
      <c r="B82" s="1"/>
      <c r="C82" s="1"/>
      <c r="D82" s="1"/>
      <c r="E82" s="1"/>
      <c r="F82" s="1"/>
      <c r="G82" s="1"/>
      <c r="H82" s="1"/>
      <c r="I82" s="1"/>
      <c r="J82" s="1"/>
      <c r="K82" s="1"/>
      <c r="L82" s="1"/>
      <c r="M82" s="1"/>
      <c r="N82" s="1"/>
      <c r="O82" s="1"/>
    </row>
    <row r="83" spans="1:15" ht="16.5">
      <c r="A83" s="1"/>
      <c r="B83" s="1"/>
      <c r="C83" s="1"/>
      <c r="D83" s="1"/>
      <c r="E83" s="1"/>
      <c r="F83" s="1"/>
      <c r="G83" s="1"/>
      <c r="H83" s="1"/>
      <c r="I83" s="1"/>
      <c r="J83" s="1"/>
      <c r="K83" s="1"/>
      <c r="L83" s="1"/>
      <c r="M83" s="1"/>
      <c r="N83" s="1"/>
      <c r="O83" s="1"/>
    </row>
    <row r="84" spans="1:15" ht="16.5">
      <c r="A84" s="1"/>
      <c r="B84" s="1"/>
      <c r="C84" s="1"/>
      <c r="D84" s="1"/>
      <c r="E84" s="1"/>
      <c r="F84" s="1"/>
      <c r="G84" s="1"/>
      <c r="H84" s="1"/>
      <c r="I84" s="1"/>
      <c r="J84" s="1"/>
      <c r="K84" s="1"/>
      <c r="L84" s="1"/>
      <c r="M84" s="1"/>
      <c r="N84" s="1"/>
      <c r="O84" s="1"/>
    </row>
    <row r="85" spans="1:15" ht="16.5">
      <c r="A85" s="1"/>
      <c r="B85" s="1"/>
      <c r="C85" s="1"/>
      <c r="D85" s="1"/>
      <c r="E85" s="1"/>
      <c r="F85" s="1"/>
      <c r="G85" s="1"/>
      <c r="H85" s="1"/>
      <c r="I85" s="1"/>
      <c r="J85" s="1"/>
      <c r="K85" s="1"/>
      <c r="L85" s="1"/>
      <c r="M85" s="1"/>
      <c r="N85" s="1"/>
      <c r="O85" s="1"/>
    </row>
    <row r="86" spans="1:15" ht="16.5">
      <c r="A86" s="1"/>
      <c r="B86" s="1"/>
      <c r="C86" s="1"/>
      <c r="D86" s="1"/>
      <c r="E86" s="1"/>
      <c r="F86" s="1"/>
      <c r="G86" s="1"/>
      <c r="H86" s="1"/>
      <c r="I86" s="1"/>
      <c r="J86" s="1"/>
      <c r="K86" s="1"/>
      <c r="L86" s="1"/>
      <c r="M86" s="1"/>
      <c r="N86" s="1"/>
      <c r="O86" s="1"/>
    </row>
    <row r="87" spans="1:15" ht="16.5">
      <c r="A87" s="1"/>
      <c r="B87" s="1"/>
      <c r="C87" s="1"/>
      <c r="D87" s="1"/>
      <c r="E87" s="1"/>
      <c r="F87" s="1"/>
      <c r="G87" s="1"/>
      <c r="H87" s="1"/>
      <c r="I87" s="1"/>
      <c r="J87" s="1"/>
      <c r="K87" s="1"/>
      <c r="L87" s="1"/>
      <c r="M87" s="1"/>
      <c r="N87" s="1"/>
      <c r="O87" s="1"/>
    </row>
    <row r="88" spans="1:15" ht="16.5">
      <c r="A88" s="1"/>
      <c r="B88" s="1"/>
      <c r="C88" s="1"/>
      <c r="D88" s="1"/>
      <c r="E88" s="1"/>
      <c r="F88" s="1"/>
      <c r="G88" s="1"/>
      <c r="H88" s="1"/>
      <c r="I88" s="1"/>
      <c r="J88" s="1"/>
      <c r="K88" s="1"/>
      <c r="L88" s="1"/>
      <c r="M88" s="1"/>
      <c r="N88" s="1"/>
      <c r="O88" s="1"/>
    </row>
    <row r="89" spans="1:15" ht="16.5">
      <c r="A89" s="1"/>
      <c r="B89" s="1"/>
      <c r="C89" s="1"/>
      <c r="D89" s="1"/>
      <c r="E89" s="1"/>
      <c r="F89" s="1"/>
      <c r="G89" s="1"/>
      <c r="H89" s="1"/>
      <c r="I89" s="1"/>
      <c r="J89" s="1"/>
      <c r="K89" s="1"/>
      <c r="L89" s="1"/>
      <c r="M89" s="1"/>
      <c r="N89" s="1"/>
      <c r="O89" s="1"/>
    </row>
    <row r="90" spans="1:15" ht="16.5">
      <c r="A90" s="1"/>
      <c r="B90" s="1"/>
      <c r="C90" s="1"/>
      <c r="D90" s="1"/>
      <c r="E90" s="1"/>
      <c r="F90" s="1"/>
      <c r="G90" s="1"/>
      <c r="H90" s="1"/>
      <c r="I90" s="1"/>
      <c r="J90" s="1"/>
      <c r="K90" s="1"/>
      <c r="L90" s="1"/>
      <c r="M90" s="1"/>
      <c r="N90" s="1"/>
      <c r="O90" s="1"/>
    </row>
    <row r="91" spans="1:15" ht="16.5">
      <c r="A91" s="1"/>
      <c r="B91" s="1"/>
      <c r="C91" s="1"/>
      <c r="D91" s="1"/>
      <c r="E91" s="1"/>
      <c r="F91" s="1"/>
      <c r="G91" s="1"/>
      <c r="H91" s="1"/>
      <c r="I91" s="1"/>
      <c r="J91" s="1"/>
      <c r="K91" s="1"/>
      <c r="L91" s="1"/>
      <c r="M91" s="1"/>
      <c r="N91" s="1"/>
      <c r="O91" s="1"/>
    </row>
    <row r="92" spans="1:15" ht="16.5">
      <c r="A92" s="1"/>
      <c r="B92" s="1"/>
      <c r="C92" s="1"/>
      <c r="D92" s="1"/>
      <c r="E92" s="1"/>
      <c r="F92" s="1"/>
      <c r="G92" s="1"/>
      <c r="H92" s="1"/>
      <c r="I92" s="1"/>
      <c r="J92" s="1"/>
      <c r="K92" s="1"/>
      <c r="L92" s="1"/>
      <c r="M92" s="1"/>
      <c r="N92" s="1"/>
      <c r="O92" s="1"/>
    </row>
    <row r="93" spans="1:15" ht="16.5">
      <c r="A93" s="1"/>
      <c r="B93" s="1"/>
      <c r="C93" s="1"/>
      <c r="D93" s="1"/>
      <c r="E93" s="1"/>
      <c r="F93" s="1"/>
      <c r="G93" s="1"/>
      <c r="H93" s="1"/>
      <c r="I93" s="1"/>
      <c r="J93" s="1"/>
      <c r="K93" s="1"/>
      <c r="L93" s="1"/>
      <c r="M93" s="1"/>
      <c r="N93" s="1"/>
      <c r="O93" s="1"/>
    </row>
    <row r="94" spans="1:15" ht="16.5">
      <c r="A94" s="1"/>
      <c r="B94" s="1"/>
      <c r="C94" s="1"/>
      <c r="D94" s="1"/>
      <c r="E94" s="1"/>
      <c r="F94" s="1"/>
      <c r="G94" s="1"/>
      <c r="H94" s="1"/>
      <c r="I94" s="1"/>
      <c r="J94" s="1"/>
      <c r="K94" s="1"/>
      <c r="L94" s="1"/>
      <c r="M94" s="1"/>
      <c r="N94" s="1"/>
      <c r="O94" s="1"/>
    </row>
    <row r="95" spans="1:15" ht="16.5">
      <c r="A95" s="1"/>
      <c r="B95" s="1"/>
      <c r="C95" s="1"/>
      <c r="D95" s="1"/>
      <c r="E95" s="1"/>
      <c r="F95" s="1"/>
      <c r="G95" s="1"/>
      <c r="H95" s="1"/>
      <c r="I95" s="1"/>
      <c r="J95" s="1"/>
      <c r="K95" s="1"/>
      <c r="L95" s="1"/>
      <c r="M95" s="1"/>
      <c r="N95" s="1"/>
      <c r="O95" s="1"/>
    </row>
    <row r="96" spans="1:15" ht="16.5">
      <c r="A96" s="1"/>
      <c r="B96" s="1"/>
      <c r="C96" s="1"/>
      <c r="D96" s="1"/>
      <c r="E96" s="1"/>
      <c r="F96" s="1"/>
      <c r="G96" s="1"/>
      <c r="H96" s="1"/>
      <c r="I96" s="1"/>
      <c r="J96" s="1"/>
      <c r="K96" s="1"/>
      <c r="L96" s="1"/>
      <c r="M96" s="1"/>
      <c r="N96" s="1"/>
      <c r="O96" s="1"/>
    </row>
    <row r="97" spans="1:15" ht="16.5">
      <c r="A97" s="1"/>
      <c r="B97" s="1"/>
      <c r="C97" s="1"/>
      <c r="D97" s="1"/>
      <c r="E97" s="1"/>
      <c r="F97" s="1"/>
      <c r="G97" s="1"/>
      <c r="H97" s="1"/>
      <c r="I97" s="1"/>
      <c r="J97" s="1"/>
      <c r="K97" s="1"/>
      <c r="L97" s="1"/>
      <c r="M97" s="1"/>
      <c r="N97" s="1"/>
      <c r="O97" s="1"/>
    </row>
    <row r="98" spans="1:15" ht="16.5">
      <c r="A98" s="1"/>
      <c r="B98" s="1"/>
      <c r="C98" s="1"/>
      <c r="D98" s="1"/>
      <c r="E98" s="1"/>
      <c r="F98" s="1"/>
      <c r="G98" s="1"/>
      <c r="H98" s="1"/>
      <c r="I98" s="1"/>
      <c r="J98" s="1"/>
      <c r="K98" s="1"/>
      <c r="L98" s="1"/>
      <c r="M98" s="1"/>
      <c r="N98" s="1"/>
      <c r="O98" s="1"/>
    </row>
    <row r="99" spans="1:15" ht="16.5">
      <c r="A99" s="1"/>
      <c r="B99" s="1"/>
      <c r="C99" s="1"/>
      <c r="D99" s="1"/>
      <c r="E99" s="1"/>
      <c r="F99" s="1"/>
      <c r="G99" s="1"/>
      <c r="H99" s="1"/>
      <c r="I99" s="1"/>
      <c r="J99" s="1"/>
      <c r="K99" s="1"/>
      <c r="L99" s="1"/>
      <c r="M99" s="1"/>
      <c r="N99" s="1"/>
      <c r="O99" s="1"/>
    </row>
    <row r="100" spans="1:15" ht="16.5">
      <c r="A100" s="1"/>
      <c r="B100" s="1"/>
      <c r="C100" s="1"/>
      <c r="D100" s="1"/>
      <c r="E100" s="1"/>
      <c r="F100" s="1"/>
      <c r="G100" s="1"/>
      <c r="H100" s="1"/>
      <c r="I100" s="1"/>
      <c r="J100" s="1"/>
      <c r="K100" s="1"/>
      <c r="L100" s="1"/>
      <c r="M100" s="1"/>
      <c r="N100" s="1"/>
      <c r="O100" s="1"/>
    </row>
    <row r="101" spans="1:15" ht="16.5">
      <c r="A101" s="1"/>
      <c r="B101" s="1"/>
      <c r="C101" s="1"/>
      <c r="D101" s="1"/>
      <c r="E101" s="1"/>
      <c r="F101" s="1"/>
      <c r="G101" s="1"/>
      <c r="H101" s="1"/>
      <c r="I101" s="1"/>
      <c r="J101" s="1"/>
      <c r="K101" s="1"/>
      <c r="L101" s="1"/>
      <c r="M101" s="1"/>
      <c r="N101" s="1"/>
      <c r="O101" s="1"/>
    </row>
    <row r="102" spans="1:15" ht="16.5">
      <c r="A102" s="1"/>
      <c r="B102" s="1"/>
      <c r="C102" s="1"/>
      <c r="D102" s="1"/>
      <c r="E102" s="1"/>
      <c r="F102" s="1"/>
      <c r="G102" s="1"/>
      <c r="H102" s="1"/>
      <c r="I102" s="1"/>
      <c r="J102" s="1"/>
      <c r="K102" s="1"/>
      <c r="L102" s="1"/>
      <c r="M102" s="1"/>
      <c r="N102" s="1"/>
      <c r="O102" s="1"/>
    </row>
    <row r="103" spans="1:15" ht="16.5">
      <c r="A103" s="1"/>
      <c r="B103" s="1"/>
      <c r="C103" s="1"/>
      <c r="D103" s="1"/>
      <c r="E103" s="1"/>
      <c r="F103" s="1"/>
      <c r="G103" s="1"/>
      <c r="H103" s="1"/>
      <c r="I103" s="1"/>
      <c r="J103" s="1"/>
      <c r="K103" s="1"/>
      <c r="L103" s="1"/>
      <c r="M103" s="1"/>
      <c r="N103" s="1"/>
      <c r="O103" s="1"/>
    </row>
    <row r="104" spans="1:15" ht="16.5">
      <c r="A104" s="1"/>
      <c r="B104" s="1"/>
      <c r="C104" s="1"/>
      <c r="D104" s="1"/>
      <c r="E104" s="1"/>
      <c r="F104" s="1"/>
      <c r="G104" s="1"/>
      <c r="H104" s="1"/>
      <c r="I104" s="1"/>
      <c r="J104" s="1"/>
      <c r="K104" s="1"/>
      <c r="L104" s="1"/>
      <c r="M104" s="1"/>
      <c r="N104" s="1"/>
      <c r="O104" s="1"/>
    </row>
    <row r="105" spans="1:15" ht="16.5">
      <c r="A105" s="1"/>
      <c r="B105" s="1"/>
      <c r="C105" s="1"/>
      <c r="D105" s="1"/>
      <c r="E105" s="1"/>
      <c r="F105" s="1"/>
      <c r="G105" s="1"/>
      <c r="H105" s="1"/>
      <c r="I105" s="1"/>
      <c r="J105" s="1"/>
      <c r="K105" s="1"/>
      <c r="L105" s="1"/>
      <c r="M105" s="1"/>
      <c r="N105" s="1"/>
      <c r="O105" s="1"/>
    </row>
    <row r="106" spans="1:15" ht="16.5">
      <c r="A106" s="1"/>
      <c r="B106" s="1"/>
      <c r="C106" s="1"/>
      <c r="D106" s="1"/>
      <c r="E106" s="1"/>
      <c r="F106" s="1"/>
      <c r="G106" s="1"/>
      <c r="H106" s="1"/>
      <c r="I106" s="1"/>
      <c r="J106" s="1"/>
      <c r="K106" s="1"/>
      <c r="L106" s="1"/>
      <c r="M106" s="1"/>
      <c r="N106" s="1"/>
      <c r="O106" s="1"/>
    </row>
    <row r="107" spans="1:15" ht="16.5">
      <c r="A107" s="1"/>
      <c r="B107" s="1"/>
      <c r="C107" s="1"/>
      <c r="D107" s="1"/>
      <c r="E107" s="1"/>
      <c r="F107" s="1"/>
      <c r="G107" s="1"/>
      <c r="H107" s="1"/>
      <c r="I107" s="1"/>
      <c r="J107" s="1"/>
      <c r="K107" s="1"/>
      <c r="L107" s="1"/>
      <c r="M107" s="1"/>
      <c r="N107" s="1"/>
      <c r="O107" s="1"/>
    </row>
    <row r="108" spans="1:15" ht="16.5">
      <c r="A108" s="1"/>
      <c r="B108" s="1"/>
      <c r="C108" s="1"/>
      <c r="D108" s="1"/>
      <c r="E108" s="1"/>
      <c r="F108" s="1"/>
      <c r="G108" s="1"/>
      <c r="H108" s="1"/>
      <c r="I108" s="1"/>
      <c r="J108" s="1"/>
      <c r="K108" s="1"/>
      <c r="L108" s="1"/>
      <c r="M108" s="1"/>
      <c r="N108" s="1"/>
      <c r="O108" s="1"/>
    </row>
    <row r="109" spans="1:15" ht="16.5">
      <c r="A109" s="1"/>
      <c r="B109" s="1"/>
      <c r="C109" s="1"/>
      <c r="D109" s="1"/>
      <c r="E109" s="1"/>
      <c r="F109" s="1"/>
      <c r="G109" s="1"/>
      <c r="H109" s="1"/>
      <c r="I109" s="1"/>
      <c r="J109" s="1"/>
      <c r="K109" s="1"/>
      <c r="L109" s="1"/>
      <c r="M109" s="1"/>
      <c r="N109" s="1"/>
      <c r="O109" s="1"/>
    </row>
    <row r="110" spans="1:15" ht="16.5">
      <c r="A110" s="1"/>
      <c r="B110" s="1"/>
      <c r="C110" s="1"/>
      <c r="D110" s="1"/>
      <c r="E110" s="1"/>
      <c r="F110" s="1"/>
      <c r="G110" s="1"/>
      <c r="H110" s="1"/>
      <c r="I110" s="1"/>
      <c r="J110" s="1"/>
      <c r="K110" s="1"/>
      <c r="L110" s="1"/>
      <c r="M110" s="1"/>
      <c r="N110" s="1"/>
      <c r="O110" s="1"/>
    </row>
    <row r="111" spans="1:15" ht="16.5">
      <c r="A111" s="1"/>
      <c r="B111" s="1"/>
      <c r="C111" s="1"/>
      <c r="D111" s="1"/>
      <c r="E111" s="1"/>
      <c r="F111" s="1"/>
      <c r="G111" s="1"/>
      <c r="H111" s="1"/>
      <c r="I111" s="1"/>
      <c r="J111" s="1"/>
      <c r="K111" s="1"/>
      <c r="L111" s="1"/>
      <c r="M111" s="1"/>
      <c r="N111" s="1"/>
      <c r="O111" s="1"/>
    </row>
    <row r="112" spans="1:15" ht="16.5">
      <c r="A112" s="1"/>
      <c r="B112" s="1"/>
      <c r="C112" s="1"/>
      <c r="D112" s="1"/>
      <c r="E112" s="1"/>
      <c r="F112" s="1"/>
      <c r="G112" s="1"/>
      <c r="H112" s="1"/>
      <c r="I112" s="1"/>
      <c r="J112" s="1"/>
      <c r="K112" s="1"/>
      <c r="L112" s="1"/>
      <c r="M112" s="1"/>
      <c r="N112" s="1"/>
      <c r="O112" s="1"/>
    </row>
    <row r="113" spans="1:15" ht="16.5">
      <c r="A113" s="1"/>
      <c r="B113" s="1"/>
      <c r="C113" s="1"/>
      <c r="D113" s="1"/>
      <c r="E113" s="1"/>
      <c r="F113" s="1"/>
      <c r="G113" s="1"/>
      <c r="H113" s="1"/>
      <c r="I113" s="1"/>
      <c r="J113" s="1"/>
      <c r="K113" s="1"/>
      <c r="L113" s="1"/>
      <c r="M113" s="1"/>
      <c r="N113" s="1"/>
      <c r="O113" s="1"/>
    </row>
    <row r="114" spans="1:15" ht="16.5">
      <c r="A114" s="1"/>
      <c r="B114" s="1"/>
      <c r="C114" s="1"/>
      <c r="D114" s="1"/>
      <c r="E114" s="1"/>
      <c r="F114" s="1"/>
      <c r="G114" s="1"/>
      <c r="H114" s="1"/>
      <c r="I114" s="1"/>
      <c r="J114" s="1"/>
      <c r="K114" s="1"/>
      <c r="L114" s="1"/>
      <c r="M114" s="1"/>
      <c r="N114" s="1"/>
      <c r="O114" s="1"/>
    </row>
    <row r="115" spans="1:15" ht="16.5">
      <c r="A115" s="1"/>
      <c r="B115" s="1"/>
      <c r="C115" s="1"/>
      <c r="D115" s="1"/>
      <c r="E115" s="1"/>
      <c r="F115" s="1"/>
      <c r="G115" s="1"/>
      <c r="H115" s="1"/>
      <c r="I115" s="1"/>
      <c r="J115" s="1"/>
      <c r="K115" s="1"/>
      <c r="L115" s="1"/>
      <c r="M115" s="1"/>
      <c r="N115" s="1"/>
      <c r="O115" s="1"/>
    </row>
    <row r="116" spans="1:15" ht="16.5">
      <c r="A116" s="1"/>
      <c r="B116" s="1"/>
      <c r="C116" s="1"/>
      <c r="D116" s="1"/>
      <c r="E116" s="1"/>
      <c r="F116" s="1"/>
      <c r="G116" s="1"/>
      <c r="H116" s="1"/>
      <c r="I116" s="1"/>
      <c r="J116" s="1"/>
      <c r="K116" s="1"/>
      <c r="L116" s="1"/>
      <c r="M116" s="1"/>
      <c r="N116" s="1"/>
      <c r="O116" s="1"/>
    </row>
    <row r="117" spans="1:15" ht="16.5">
      <c r="A117" s="1"/>
      <c r="B117" s="1"/>
      <c r="C117" s="1"/>
      <c r="D117" s="1"/>
      <c r="E117" s="1"/>
      <c r="F117" s="1"/>
      <c r="G117" s="1"/>
      <c r="H117" s="1"/>
      <c r="I117" s="1"/>
      <c r="J117" s="1"/>
      <c r="K117" s="1"/>
      <c r="L117" s="1"/>
      <c r="M117" s="1"/>
      <c r="N117" s="1"/>
      <c r="O117" s="1"/>
    </row>
    <row r="118" spans="1:15" ht="16.5">
      <c r="A118" s="1"/>
      <c r="B118" s="1"/>
      <c r="C118" s="1"/>
      <c r="D118" s="1"/>
      <c r="E118" s="1"/>
      <c r="F118" s="1"/>
      <c r="G118" s="1"/>
      <c r="H118" s="1"/>
      <c r="I118" s="1"/>
      <c r="J118" s="1"/>
      <c r="K118" s="1"/>
      <c r="L118" s="1"/>
      <c r="M118" s="1"/>
      <c r="N118" s="1"/>
      <c r="O118" s="1"/>
    </row>
    <row r="119" spans="1:15" ht="16.5">
      <c r="A119" s="1"/>
      <c r="B119" s="1"/>
      <c r="C119" s="1"/>
      <c r="D119" s="1"/>
      <c r="E119" s="1"/>
      <c r="F119" s="1"/>
      <c r="G119" s="1"/>
      <c r="H119" s="1"/>
      <c r="I119" s="1"/>
      <c r="J119" s="1"/>
      <c r="K119" s="1"/>
      <c r="L119" s="1"/>
      <c r="M119" s="1"/>
      <c r="N119" s="1"/>
      <c r="O119" s="1"/>
    </row>
    <row r="120" spans="1:15" ht="16.5">
      <c r="A120" s="1"/>
      <c r="B120" s="1"/>
      <c r="C120" s="1"/>
      <c r="D120" s="1"/>
      <c r="E120" s="1"/>
      <c r="F120" s="1"/>
      <c r="G120" s="1"/>
      <c r="H120" s="1"/>
      <c r="I120" s="1"/>
      <c r="J120" s="1"/>
      <c r="K120" s="1"/>
      <c r="L120" s="1"/>
      <c r="M120" s="1"/>
      <c r="N120" s="1"/>
      <c r="O120" s="1"/>
    </row>
    <row r="121" spans="1:15" ht="16.5">
      <c r="A121" s="1"/>
      <c r="B121" s="1"/>
      <c r="C121" s="1"/>
      <c r="D121" s="1"/>
      <c r="E121" s="1"/>
      <c r="F121" s="1"/>
      <c r="G121" s="1"/>
      <c r="H121" s="1"/>
      <c r="I121" s="1"/>
      <c r="J121" s="1"/>
      <c r="K121" s="1"/>
      <c r="L121" s="1"/>
      <c r="M121" s="1"/>
      <c r="N121" s="1"/>
      <c r="O121" s="1"/>
    </row>
    <row r="122" spans="1:15" ht="16.5">
      <c r="A122" s="1"/>
      <c r="B122" s="1"/>
      <c r="C122" s="1"/>
      <c r="D122" s="1"/>
      <c r="E122" s="1"/>
      <c r="F122" s="1"/>
      <c r="G122" s="1"/>
      <c r="H122" s="1"/>
      <c r="I122" s="1"/>
      <c r="J122" s="1"/>
      <c r="K122" s="1"/>
      <c r="L122" s="1"/>
      <c r="M122" s="1"/>
      <c r="N122" s="1"/>
      <c r="O122" s="1"/>
    </row>
    <row r="123" spans="1:15" ht="16.5">
      <c r="A123" s="1"/>
      <c r="B123" s="1"/>
      <c r="C123" s="1"/>
      <c r="D123" s="1"/>
      <c r="E123" s="1"/>
      <c r="F123" s="1"/>
      <c r="G123" s="1"/>
      <c r="H123" s="1"/>
      <c r="I123" s="1"/>
      <c r="J123" s="1"/>
      <c r="K123" s="1"/>
      <c r="L123" s="1"/>
      <c r="M123" s="1"/>
      <c r="N123" s="1"/>
      <c r="O123" s="1"/>
    </row>
    <row r="124" spans="1:15" ht="16.5">
      <c r="A124" s="1"/>
      <c r="B124" s="1"/>
      <c r="C124" s="1"/>
      <c r="D124" s="1"/>
      <c r="E124" s="1"/>
      <c r="F124" s="1"/>
      <c r="G124" s="1"/>
      <c r="H124" s="1"/>
      <c r="I124" s="1"/>
      <c r="J124" s="1"/>
      <c r="K124" s="1"/>
      <c r="L124" s="1"/>
      <c r="M124" s="1"/>
      <c r="N124" s="1"/>
      <c r="O124" s="1"/>
    </row>
    <row r="125" spans="1:15" ht="16.5">
      <c r="A125" s="1"/>
      <c r="B125" s="1"/>
      <c r="C125" s="1"/>
      <c r="D125" s="1"/>
      <c r="E125" s="1"/>
      <c r="F125" s="1"/>
      <c r="G125" s="1"/>
      <c r="H125" s="1"/>
      <c r="I125" s="1"/>
      <c r="J125" s="1"/>
      <c r="K125" s="1"/>
      <c r="L125" s="1"/>
      <c r="M125" s="1"/>
      <c r="N125" s="1"/>
      <c r="O125" s="1"/>
    </row>
    <row r="126" spans="1:15" ht="16.5">
      <c r="A126" s="1"/>
      <c r="B126" s="1"/>
      <c r="C126" s="1"/>
      <c r="D126" s="1"/>
      <c r="E126" s="1"/>
      <c r="F126" s="1"/>
      <c r="G126" s="1"/>
      <c r="H126" s="1"/>
      <c r="I126" s="1"/>
      <c r="J126" s="1"/>
      <c r="K126" s="1"/>
      <c r="L126" s="1"/>
      <c r="M126" s="1"/>
      <c r="N126" s="1"/>
      <c r="O126" s="1"/>
    </row>
    <row r="127" spans="1:15" ht="16.5">
      <c r="A127" s="1"/>
      <c r="B127" s="1"/>
      <c r="C127" s="1"/>
      <c r="D127" s="1"/>
      <c r="E127" s="1"/>
      <c r="F127" s="1"/>
      <c r="G127" s="1"/>
      <c r="H127" s="1"/>
      <c r="I127" s="1"/>
      <c r="J127" s="1"/>
      <c r="K127" s="1"/>
      <c r="L127" s="1"/>
      <c r="M127" s="1"/>
      <c r="N127" s="1"/>
      <c r="O127" s="1"/>
    </row>
    <row r="128" spans="1:15" ht="16.5">
      <c r="A128" s="1"/>
      <c r="B128" s="1"/>
      <c r="C128" s="1"/>
      <c r="D128" s="1"/>
      <c r="E128" s="1"/>
      <c r="F128" s="1"/>
      <c r="G128" s="1"/>
      <c r="H128" s="1"/>
      <c r="I128" s="1"/>
      <c r="J128" s="1"/>
      <c r="K128" s="1"/>
      <c r="L128" s="1"/>
      <c r="M128" s="1"/>
      <c r="N128" s="1"/>
      <c r="O128" s="1"/>
    </row>
    <row r="129" spans="1:15" ht="16.5">
      <c r="A129" s="1"/>
      <c r="B129" s="1"/>
      <c r="C129" s="1"/>
      <c r="D129" s="1"/>
      <c r="E129" s="1"/>
      <c r="F129" s="1"/>
      <c r="G129" s="1"/>
      <c r="H129" s="1"/>
      <c r="I129" s="1"/>
      <c r="J129" s="1"/>
      <c r="K129" s="1"/>
      <c r="L129" s="1"/>
      <c r="M129" s="1"/>
      <c r="N129" s="1"/>
      <c r="O129" s="1"/>
    </row>
    <row r="130" spans="1:15" ht="16.5">
      <c r="A130" s="1"/>
      <c r="B130" s="1"/>
      <c r="C130" s="1"/>
      <c r="D130" s="1"/>
      <c r="E130" s="1"/>
      <c r="F130" s="1"/>
      <c r="G130" s="1"/>
      <c r="H130" s="1"/>
      <c r="I130" s="1"/>
      <c r="J130" s="1"/>
      <c r="K130" s="1"/>
      <c r="L130" s="1"/>
      <c r="M130" s="1"/>
      <c r="N130" s="1"/>
      <c r="O130" s="1"/>
    </row>
    <row r="131" spans="1:15" ht="16.5">
      <c r="A131" s="1"/>
      <c r="B131" s="1"/>
      <c r="C131" s="1"/>
      <c r="D131" s="1"/>
      <c r="E131" s="1"/>
      <c r="F131" s="1"/>
      <c r="G131" s="1"/>
      <c r="H131" s="1"/>
      <c r="I131" s="1"/>
      <c r="J131" s="1"/>
      <c r="K131" s="1"/>
      <c r="L131" s="1"/>
      <c r="M131" s="1"/>
      <c r="N131" s="1"/>
      <c r="O131" s="1"/>
    </row>
    <row r="132" spans="1:15" ht="16.5">
      <c r="A132" s="1"/>
      <c r="B132" s="1"/>
      <c r="C132" s="1"/>
      <c r="D132" s="1"/>
      <c r="E132" s="1"/>
      <c r="F132" s="1"/>
      <c r="G132" s="1"/>
      <c r="H132" s="1"/>
      <c r="I132" s="1"/>
      <c r="J132" s="1"/>
      <c r="K132" s="1"/>
      <c r="L132" s="1"/>
      <c r="M132" s="1"/>
      <c r="N132" s="1"/>
      <c r="O132" s="1"/>
    </row>
    <row r="133" spans="1:15" ht="16.5">
      <c r="A133" s="1"/>
      <c r="B133" s="1"/>
      <c r="C133" s="1"/>
      <c r="D133" s="1"/>
      <c r="E133" s="1"/>
      <c r="F133" s="1"/>
      <c r="G133" s="1"/>
      <c r="H133" s="1"/>
      <c r="I133" s="1"/>
      <c r="J133" s="1"/>
      <c r="K133" s="1"/>
      <c r="L133" s="1"/>
      <c r="M133" s="1"/>
      <c r="N133" s="1"/>
      <c r="O133" s="1"/>
    </row>
    <row r="134" spans="1:15" ht="16.5">
      <c r="A134" s="1"/>
      <c r="B134" s="1"/>
      <c r="C134" s="1"/>
      <c r="D134" s="1"/>
      <c r="E134" s="1"/>
      <c r="F134" s="1"/>
      <c r="G134" s="1"/>
      <c r="H134" s="1"/>
      <c r="I134" s="1"/>
      <c r="J134" s="1"/>
      <c r="K134" s="1"/>
      <c r="L134" s="1"/>
      <c r="M134" s="1"/>
      <c r="N134" s="1"/>
      <c r="O134" s="1"/>
    </row>
    <row r="135" spans="1:15" ht="16.5">
      <c r="A135" s="1"/>
      <c r="B135" s="1"/>
      <c r="C135" s="1"/>
      <c r="D135" s="1"/>
      <c r="E135" s="1"/>
      <c r="F135" s="1"/>
      <c r="G135" s="1"/>
      <c r="H135" s="1"/>
      <c r="I135" s="1"/>
      <c r="J135" s="1"/>
      <c r="K135" s="1"/>
      <c r="L135" s="1"/>
      <c r="M135" s="1"/>
      <c r="N135" s="1"/>
      <c r="O135" s="1"/>
    </row>
    <row r="136" spans="1:15" ht="16.5">
      <c r="A136" s="1"/>
      <c r="B136" s="1"/>
      <c r="C136" s="1"/>
      <c r="D136" s="1"/>
      <c r="E136" s="1"/>
      <c r="F136" s="1"/>
      <c r="G136" s="1"/>
      <c r="H136" s="1"/>
      <c r="I136" s="1"/>
      <c r="J136" s="1"/>
      <c r="K136" s="1"/>
      <c r="L136" s="1"/>
      <c r="M136" s="1"/>
      <c r="N136" s="1"/>
      <c r="O136" s="1"/>
    </row>
    <row r="137" spans="1:15" ht="16.5">
      <c r="A137" s="1"/>
      <c r="B137" s="1"/>
      <c r="C137" s="1"/>
      <c r="D137" s="1"/>
      <c r="E137" s="1"/>
      <c r="F137" s="1"/>
      <c r="G137" s="1"/>
      <c r="H137" s="1"/>
      <c r="I137" s="1"/>
      <c r="J137" s="1"/>
      <c r="K137" s="1"/>
      <c r="L137" s="1"/>
      <c r="M137" s="1"/>
      <c r="N137" s="1"/>
      <c r="O137" s="1"/>
    </row>
    <row r="138" spans="1:15" ht="16.5">
      <c r="A138" s="1"/>
      <c r="B138" s="1"/>
      <c r="C138" s="1"/>
      <c r="D138" s="1"/>
      <c r="E138" s="1"/>
      <c r="F138" s="1"/>
      <c r="G138" s="1"/>
      <c r="H138" s="1"/>
      <c r="I138" s="1"/>
      <c r="J138" s="1"/>
      <c r="K138" s="1"/>
      <c r="L138" s="1"/>
      <c r="M138" s="1"/>
      <c r="N138" s="1"/>
      <c r="O138" s="1"/>
    </row>
    <row r="139" spans="1:15" ht="16.5">
      <c r="A139" s="1"/>
      <c r="B139" s="1"/>
      <c r="C139" s="1"/>
      <c r="D139" s="1"/>
      <c r="E139" s="1"/>
      <c r="F139" s="1"/>
      <c r="G139" s="1"/>
      <c r="H139" s="1"/>
      <c r="I139" s="1"/>
      <c r="J139" s="1"/>
      <c r="K139" s="1"/>
      <c r="L139" s="1"/>
      <c r="M139" s="1"/>
      <c r="N139" s="1"/>
      <c r="O139" s="1"/>
    </row>
    <row r="140" spans="1:15" ht="16.5">
      <c r="A140" s="1"/>
      <c r="B140" s="1"/>
      <c r="C140" s="1"/>
      <c r="D140" s="1"/>
      <c r="E140" s="1"/>
      <c r="F140" s="1"/>
      <c r="G140" s="1"/>
      <c r="H140" s="1"/>
      <c r="I140" s="1"/>
      <c r="J140" s="1"/>
      <c r="K140" s="1"/>
      <c r="L140" s="1"/>
      <c r="M140" s="1"/>
      <c r="N140" s="1"/>
      <c r="O140" s="1"/>
    </row>
    <row r="141" spans="1:15" ht="16.5">
      <c r="A141" s="1"/>
      <c r="B141" s="1"/>
      <c r="C141" s="1"/>
      <c r="D141" s="1"/>
      <c r="E141" s="1"/>
      <c r="F141" s="1"/>
      <c r="G141" s="1"/>
      <c r="H141" s="1"/>
      <c r="I141" s="1"/>
      <c r="J141" s="1"/>
      <c r="K141" s="1"/>
      <c r="L141" s="1"/>
      <c r="M141" s="1"/>
      <c r="N141" s="1"/>
      <c r="O141" s="1"/>
    </row>
    <row r="142" spans="1:15" ht="16.5">
      <c r="A142" s="1"/>
      <c r="B142" s="1"/>
      <c r="C142" s="1"/>
      <c r="D142" s="1"/>
      <c r="E142" s="1"/>
      <c r="F142" s="1"/>
      <c r="G142" s="1"/>
      <c r="H142" s="1"/>
      <c r="I142" s="1"/>
      <c r="J142" s="1"/>
      <c r="K142" s="1"/>
      <c r="L142" s="1"/>
      <c r="M142" s="1"/>
      <c r="N142" s="1"/>
      <c r="O142" s="1"/>
    </row>
    <row r="143" spans="1:15" ht="16.5">
      <c r="A143" s="1"/>
      <c r="B143" s="1"/>
      <c r="C143" s="1"/>
      <c r="D143" s="1"/>
      <c r="E143" s="1"/>
      <c r="F143" s="1"/>
      <c r="G143" s="1"/>
      <c r="H143" s="1"/>
      <c r="I143" s="1"/>
      <c r="J143" s="1"/>
      <c r="K143" s="1"/>
      <c r="L143" s="1"/>
      <c r="M143" s="1"/>
      <c r="N143" s="1"/>
      <c r="O143" s="1"/>
    </row>
    <row r="144" spans="1:15" ht="16.5">
      <c r="A144" s="1"/>
      <c r="B144" s="1"/>
      <c r="C144" s="1"/>
      <c r="D144" s="1"/>
      <c r="E144" s="1"/>
      <c r="F144" s="1"/>
      <c r="G144" s="1"/>
      <c r="H144" s="1"/>
      <c r="I144" s="1"/>
      <c r="J144" s="1"/>
      <c r="K144" s="1"/>
      <c r="L144" s="1"/>
      <c r="M144" s="1"/>
      <c r="N144" s="1"/>
      <c r="O144" s="1"/>
    </row>
    <row r="145" spans="1:15" ht="16.5">
      <c r="A145" s="1"/>
      <c r="B145" s="1"/>
      <c r="C145" s="1"/>
      <c r="D145" s="1"/>
      <c r="E145" s="1"/>
      <c r="F145" s="1"/>
      <c r="G145" s="1"/>
      <c r="H145" s="1"/>
      <c r="I145" s="1"/>
      <c r="J145" s="1"/>
      <c r="K145" s="1"/>
      <c r="L145" s="1"/>
      <c r="M145" s="1"/>
      <c r="N145" s="1"/>
      <c r="O145" s="1"/>
    </row>
    <row r="146" spans="1:15" ht="16.5">
      <c r="A146" s="1"/>
      <c r="B146" s="1"/>
      <c r="C146" s="1"/>
      <c r="D146" s="1"/>
      <c r="E146" s="1"/>
      <c r="F146" s="1"/>
      <c r="G146" s="1"/>
      <c r="H146" s="1"/>
      <c r="I146" s="1"/>
      <c r="J146" s="1"/>
      <c r="K146" s="1"/>
      <c r="L146" s="1"/>
      <c r="M146" s="1"/>
      <c r="N146" s="1"/>
      <c r="O146" s="1"/>
    </row>
    <row r="147" spans="1:15" ht="16.5">
      <c r="A147" s="1"/>
      <c r="B147" s="1"/>
      <c r="C147" s="1"/>
      <c r="D147" s="1"/>
      <c r="E147" s="1"/>
      <c r="F147" s="1"/>
      <c r="G147" s="1"/>
      <c r="H147" s="1"/>
      <c r="I147" s="1"/>
      <c r="J147" s="1"/>
      <c r="K147" s="1"/>
      <c r="L147" s="1"/>
      <c r="M147" s="1"/>
      <c r="N147" s="1"/>
      <c r="O147" s="1"/>
    </row>
    <row r="148" spans="1:15" ht="16.5">
      <c r="A148" s="1"/>
      <c r="B148" s="1"/>
      <c r="C148" s="1"/>
      <c r="D148" s="1"/>
      <c r="E148" s="1"/>
      <c r="F148" s="1"/>
      <c r="G148" s="1"/>
      <c r="H148" s="1"/>
      <c r="I148" s="1"/>
      <c r="J148" s="1"/>
      <c r="K148" s="1"/>
      <c r="L148" s="1"/>
      <c r="M148" s="1"/>
      <c r="N148" s="1"/>
      <c r="O148" s="1"/>
    </row>
    <row r="149" spans="1:15" ht="16.5">
      <c r="A149" s="1"/>
      <c r="B149" s="1"/>
      <c r="C149" s="1"/>
      <c r="D149" s="1"/>
      <c r="E149" s="1"/>
      <c r="F149" s="1"/>
      <c r="G149" s="1"/>
      <c r="H149" s="1"/>
      <c r="I149" s="1"/>
      <c r="J149" s="1"/>
      <c r="K149" s="1"/>
      <c r="L149" s="1"/>
      <c r="M149" s="1"/>
      <c r="N149" s="1"/>
      <c r="O149" s="1"/>
    </row>
    <row r="150" spans="1:15" ht="16.5">
      <c r="A150" s="1"/>
      <c r="B150" s="1"/>
      <c r="C150" s="1"/>
      <c r="D150" s="1"/>
      <c r="E150" s="1"/>
      <c r="F150" s="1"/>
      <c r="G150" s="1"/>
      <c r="H150" s="1"/>
      <c r="I150" s="1"/>
      <c r="J150" s="1"/>
      <c r="K150" s="1"/>
      <c r="L150" s="1"/>
      <c r="M150" s="1"/>
      <c r="N150" s="1"/>
      <c r="O150" s="1"/>
    </row>
    <row r="151" spans="1:15" ht="16.5">
      <c r="A151" s="1"/>
      <c r="B151" s="1"/>
      <c r="C151" s="1"/>
      <c r="D151" s="1"/>
      <c r="E151" s="1"/>
      <c r="F151" s="1"/>
      <c r="G151" s="1"/>
      <c r="H151" s="1"/>
      <c r="I151" s="1"/>
      <c r="J151" s="1"/>
      <c r="K151" s="1"/>
      <c r="L151" s="1"/>
      <c r="M151" s="1"/>
      <c r="N151" s="1"/>
      <c r="O151" s="1"/>
    </row>
    <row r="152" spans="1:15" ht="16.5">
      <c r="A152" s="1"/>
      <c r="B152" s="1"/>
      <c r="C152" s="1"/>
      <c r="D152" s="1"/>
      <c r="E152" s="1"/>
      <c r="F152" s="1"/>
      <c r="G152" s="1"/>
      <c r="H152" s="1"/>
      <c r="I152" s="1"/>
      <c r="J152" s="1"/>
      <c r="K152" s="1"/>
      <c r="L152" s="1"/>
      <c r="M152" s="1"/>
      <c r="N152" s="1"/>
      <c r="O152" s="1"/>
    </row>
    <row r="153" spans="1:15" ht="16.5">
      <c r="A153" s="1"/>
      <c r="B153" s="1"/>
      <c r="C153" s="1"/>
      <c r="D153" s="1"/>
      <c r="E153" s="1"/>
      <c r="F153" s="1"/>
      <c r="G153" s="1"/>
      <c r="H153" s="1"/>
      <c r="I153" s="1"/>
      <c r="J153" s="1"/>
      <c r="K153" s="1"/>
      <c r="L153" s="1"/>
      <c r="M153" s="1"/>
      <c r="N153" s="1"/>
      <c r="O153" s="1"/>
    </row>
    <row r="154" spans="1:15" ht="16.5">
      <c r="A154" s="1"/>
      <c r="B154" s="1"/>
      <c r="C154" s="1"/>
      <c r="D154" s="1"/>
      <c r="E154" s="1"/>
      <c r="F154" s="1"/>
      <c r="G154" s="1"/>
      <c r="H154" s="1"/>
      <c r="I154" s="1"/>
      <c r="J154" s="1"/>
      <c r="K154" s="1"/>
      <c r="L154" s="1"/>
      <c r="M154" s="1"/>
      <c r="N154" s="1"/>
      <c r="O154" s="1"/>
    </row>
    <row r="155" spans="1:15" ht="16.5">
      <c r="A155" s="1"/>
      <c r="B155" s="1"/>
      <c r="C155" s="1"/>
      <c r="D155" s="1"/>
      <c r="E155" s="1"/>
      <c r="F155" s="1"/>
      <c r="G155" s="1"/>
      <c r="H155" s="1"/>
      <c r="I155" s="1"/>
      <c r="J155" s="1"/>
      <c r="K155" s="1"/>
      <c r="L155" s="1"/>
      <c r="M155" s="1"/>
      <c r="N155" s="1"/>
      <c r="O155" s="1"/>
    </row>
    <row r="156" spans="1:15" ht="16.5">
      <c r="A156" s="1"/>
      <c r="B156" s="1"/>
      <c r="C156" s="1"/>
      <c r="D156" s="1"/>
      <c r="E156" s="1"/>
      <c r="F156" s="1"/>
      <c r="G156" s="1"/>
      <c r="H156" s="1"/>
      <c r="I156" s="1"/>
      <c r="J156" s="1"/>
      <c r="K156" s="1"/>
      <c r="L156" s="1"/>
      <c r="M156" s="1"/>
      <c r="N156" s="1"/>
      <c r="O156" s="1"/>
    </row>
    <row r="157" spans="1:15" ht="16.5">
      <c r="A157" s="1"/>
      <c r="B157" s="1"/>
      <c r="C157" s="1"/>
      <c r="D157" s="1"/>
      <c r="E157" s="1"/>
      <c r="F157" s="1"/>
      <c r="G157" s="1"/>
      <c r="H157" s="1"/>
      <c r="I157" s="1"/>
      <c r="J157" s="1"/>
      <c r="K157" s="1"/>
      <c r="L157" s="1"/>
      <c r="M157" s="1"/>
      <c r="N157" s="1"/>
      <c r="O157" s="1"/>
    </row>
    <row r="158" spans="1:15" ht="16.5">
      <c r="A158" s="1"/>
      <c r="B158" s="1"/>
      <c r="C158" s="1"/>
      <c r="D158" s="1"/>
      <c r="E158" s="1"/>
      <c r="F158" s="1"/>
      <c r="G158" s="1"/>
      <c r="H158" s="1"/>
      <c r="I158" s="1"/>
      <c r="J158" s="1"/>
      <c r="K158" s="1"/>
      <c r="L158" s="1"/>
      <c r="M158" s="1"/>
      <c r="N158" s="1"/>
      <c r="O158" s="1"/>
    </row>
    <row r="159" spans="1:15" ht="16.5">
      <c r="A159" s="1"/>
      <c r="B159" s="1"/>
      <c r="C159" s="1"/>
      <c r="D159" s="1"/>
      <c r="E159" s="1"/>
      <c r="F159" s="1"/>
      <c r="G159" s="1"/>
      <c r="H159" s="1"/>
      <c r="I159" s="1"/>
      <c r="J159" s="1"/>
      <c r="K159" s="1"/>
      <c r="L159" s="1"/>
      <c r="M159" s="1"/>
      <c r="N159" s="1"/>
      <c r="O159" s="1"/>
    </row>
    <row r="160" spans="1:15" ht="16.5">
      <c r="A160" s="1"/>
      <c r="B160" s="1"/>
      <c r="C160" s="1"/>
      <c r="D160" s="1"/>
      <c r="E160" s="1"/>
      <c r="F160" s="1"/>
      <c r="G160" s="1"/>
      <c r="H160" s="1"/>
      <c r="I160" s="1"/>
      <c r="J160" s="1"/>
      <c r="K160" s="1"/>
      <c r="L160" s="1"/>
      <c r="M160" s="1"/>
      <c r="N160" s="1"/>
      <c r="O160" s="1"/>
    </row>
    <row r="161" spans="1:15" ht="16.5">
      <c r="A161" s="1"/>
      <c r="B161" s="1"/>
      <c r="C161" s="1"/>
      <c r="D161" s="1"/>
      <c r="E161" s="1"/>
      <c r="F161" s="1"/>
      <c r="G161" s="1"/>
      <c r="H161" s="1"/>
      <c r="I161" s="1"/>
      <c r="J161" s="1"/>
      <c r="K161" s="1"/>
      <c r="L161" s="1"/>
      <c r="M161" s="1"/>
      <c r="N161" s="1"/>
      <c r="O161" s="1"/>
    </row>
    <row r="162" spans="1:15" ht="16.5">
      <c r="A162" s="1"/>
      <c r="B162" s="1"/>
      <c r="C162" s="1"/>
      <c r="D162" s="1"/>
      <c r="E162" s="1"/>
      <c r="F162" s="1"/>
      <c r="G162" s="1"/>
      <c r="H162" s="1"/>
      <c r="I162" s="1"/>
      <c r="J162" s="1"/>
      <c r="K162" s="1"/>
      <c r="L162" s="1"/>
      <c r="M162" s="1"/>
      <c r="N162" s="1"/>
      <c r="O162" s="1"/>
    </row>
    <row r="163" spans="1:15" ht="16.5">
      <c r="A163" s="1"/>
      <c r="B163" s="1"/>
      <c r="C163" s="1"/>
      <c r="D163" s="1"/>
      <c r="E163" s="1"/>
      <c r="F163" s="1"/>
      <c r="G163" s="1"/>
      <c r="H163" s="1"/>
      <c r="I163" s="1"/>
      <c r="J163" s="1"/>
      <c r="K163" s="1"/>
      <c r="L163" s="1"/>
      <c r="M163" s="1"/>
      <c r="N163" s="1"/>
      <c r="O163" s="1"/>
    </row>
    <row r="164" spans="1:15" ht="16.5">
      <c r="A164" s="1"/>
      <c r="B164" s="1"/>
      <c r="C164" s="1"/>
      <c r="D164" s="1"/>
      <c r="E164" s="1"/>
      <c r="F164" s="1"/>
      <c r="G164" s="1"/>
      <c r="H164" s="1"/>
      <c r="I164" s="1"/>
      <c r="J164" s="1"/>
      <c r="K164" s="1"/>
      <c r="L164" s="1"/>
      <c r="M164" s="1"/>
      <c r="N164" s="1"/>
      <c r="O164" s="1"/>
    </row>
    <row r="165" spans="1:15" ht="16.5">
      <c r="A165" s="1"/>
      <c r="B165" s="1"/>
      <c r="C165" s="1"/>
      <c r="D165" s="1"/>
      <c r="E165" s="1"/>
      <c r="F165" s="1"/>
      <c r="G165" s="1"/>
      <c r="H165" s="1"/>
      <c r="I165" s="1"/>
      <c r="J165" s="1"/>
      <c r="K165" s="1"/>
      <c r="L165" s="1"/>
      <c r="M165" s="1"/>
      <c r="N165" s="1"/>
      <c r="O165" s="1"/>
    </row>
    <row r="166" spans="1:15" ht="16.5">
      <c r="A166" s="1"/>
      <c r="B166" s="1"/>
      <c r="C166" s="1"/>
      <c r="D166" s="1"/>
      <c r="E166" s="1"/>
      <c r="F166" s="1"/>
      <c r="G166" s="1"/>
      <c r="H166" s="1"/>
      <c r="I166" s="1"/>
      <c r="J166" s="1"/>
      <c r="K166" s="1"/>
      <c r="L166" s="1"/>
      <c r="M166" s="1"/>
      <c r="N166" s="1"/>
      <c r="O166" s="1"/>
    </row>
    <row r="167" spans="1:15" ht="16.5">
      <c r="A167" s="1"/>
      <c r="B167" s="1"/>
      <c r="C167" s="1"/>
      <c r="D167" s="1"/>
      <c r="E167" s="1"/>
      <c r="F167" s="1"/>
      <c r="G167" s="1"/>
      <c r="H167" s="1"/>
      <c r="I167" s="1"/>
      <c r="J167" s="1"/>
      <c r="K167" s="1"/>
      <c r="L167" s="1"/>
      <c r="M167" s="1"/>
      <c r="N167" s="1"/>
      <c r="O167" s="1"/>
    </row>
    <row r="168" spans="1:15" ht="16.5">
      <c r="A168" s="1"/>
      <c r="B168" s="1"/>
      <c r="C168" s="1"/>
      <c r="D168" s="1"/>
      <c r="E168" s="1"/>
      <c r="F168" s="1"/>
      <c r="G168" s="1"/>
      <c r="H168" s="1"/>
      <c r="I168" s="1"/>
      <c r="J168" s="1"/>
      <c r="K168" s="1"/>
      <c r="L168" s="1"/>
      <c r="M168" s="1"/>
      <c r="N168" s="1"/>
      <c r="O168" s="1"/>
    </row>
    <row r="169" spans="1:15" ht="16.5">
      <c r="A169" s="1"/>
      <c r="B169" s="1"/>
      <c r="C169" s="1"/>
      <c r="D169" s="1"/>
      <c r="E169" s="1"/>
      <c r="F169" s="1"/>
      <c r="G169" s="1"/>
      <c r="H169" s="1"/>
      <c r="I169" s="1"/>
      <c r="J169" s="1"/>
      <c r="K169" s="1"/>
      <c r="L169" s="1"/>
      <c r="M169" s="1"/>
      <c r="N169" s="1"/>
      <c r="O169" s="1"/>
    </row>
    <row r="170" spans="1:15" ht="16.5">
      <c r="A170" s="1"/>
      <c r="B170" s="1"/>
      <c r="C170" s="1"/>
      <c r="D170" s="1"/>
      <c r="E170" s="1"/>
      <c r="F170" s="1"/>
      <c r="G170" s="1"/>
      <c r="H170" s="1"/>
      <c r="I170" s="1"/>
      <c r="J170" s="1"/>
      <c r="K170" s="1"/>
      <c r="L170" s="1"/>
      <c r="M170" s="1"/>
      <c r="N170" s="1"/>
      <c r="O170" s="1"/>
    </row>
    <row r="171" spans="1:15" ht="16.5">
      <c r="A171" s="1"/>
      <c r="B171" s="1"/>
      <c r="C171" s="1"/>
      <c r="D171" s="1"/>
      <c r="E171" s="1"/>
      <c r="F171" s="1"/>
      <c r="G171" s="1"/>
      <c r="H171" s="1"/>
      <c r="I171" s="1"/>
      <c r="J171" s="1"/>
      <c r="K171" s="1"/>
      <c r="L171" s="1"/>
      <c r="M171" s="1"/>
      <c r="N171" s="1"/>
      <c r="O171" s="1"/>
    </row>
    <row r="172" spans="1:15" ht="16.5">
      <c r="A172" s="1"/>
      <c r="B172" s="1"/>
      <c r="C172" s="1"/>
      <c r="D172" s="1"/>
      <c r="E172" s="1"/>
      <c r="F172" s="1"/>
      <c r="G172" s="1"/>
      <c r="H172" s="1"/>
      <c r="I172" s="1"/>
      <c r="J172" s="1"/>
      <c r="K172" s="1"/>
      <c r="L172" s="1"/>
      <c r="M172" s="1"/>
      <c r="N172" s="1"/>
      <c r="O172" s="1"/>
    </row>
    <row r="173" spans="1:15" ht="16.5">
      <c r="A173" s="1"/>
      <c r="B173" s="1"/>
      <c r="C173" s="1"/>
      <c r="D173" s="1"/>
      <c r="E173" s="1"/>
      <c r="F173" s="1"/>
      <c r="G173" s="1"/>
      <c r="H173" s="1"/>
      <c r="I173" s="1"/>
      <c r="J173" s="1"/>
      <c r="K173" s="1"/>
      <c r="L173" s="1"/>
      <c r="M173" s="1"/>
      <c r="N173" s="1"/>
      <c r="O173" s="1"/>
    </row>
    <row r="174" spans="1:15" ht="16.5">
      <c r="A174" s="1"/>
      <c r="B174" s="1"/>
      <c r="C174" s="1"/>
      <c r="D174" s="1"/>
      <c r="E174" s="1"/>
      <c r="F174" s="1"/>
      <c r="G174" s="1"/>
      <c r="H174" s="1"/>
      <c r="I174" s="1"/>
      <c r="J174" s="1"/>
      <c r="K174" s="1"/>
      <c r="L174" s="1"/>
      <c r="M174" s="1"/>
      <c r="N174" s="1"/>
      <c r="O174" s="1"/>
    </row>
    <row r="175" spans="1:15" ht="16.5">
      <c r="A175" s="1"/>
      <c r="B175" s="1"/>
      <c r="C175" s="1"/>
      <c r="D175" s="1"/>
      <c r="E175" s="1"/>
      <c r="F175" s="1"/>
      <c r="G175" s="1"/>
      <c r="H175" s="1"/>
      <c r="I175" s="1"/>
      <c r="J175" s="1"/>
      <c r="K175" s="1"/>
      <c r="L175" s="1"/>
      <c r="M175" s="1"/>
      <c r="N175" s="1"/>
      <c r="O175" s="1"/>
    </row>
    <row r="176" spans="1:15" ht="16.5">
      <c r="A176" s="1"/>
      <c r="B176" s="1"/>
      <c r="C176" s="1"/>
      <c r="D176" s="1"/>
      <c r="E176" s="1"/>
      <c r="F176" s="1"/>
      <c r="G176" s="1"/>
      <c r="H176" s="1"/>
      <c r="I176" s="1"/>
      <c r="J176" s="1"/>
      <c r="K176" s="1"/>
      <c r="L176" s="1"/>
      <c r="M176" s="1"/>
      <c r="N176" s="1"/>
      <c r="O176" s="1"/>
    </row>
    <row r="177" spans="1:15" ht="16.5">
      <c r="A177" s="1"/>
      <c r="B177" s="1"/>
      <c r="C177" s="1"/>
      <c r="D177" s="1"/>
      <c r="E177" s="1"/>
      <c r="F177" s="1"/>
      <c r="G177" s="1"/>
      <c r="H177" s="1"/>
      <c r="I177" s="1"/>
      <c r="J177" s="1"/>
      <c r="K177" s="1"/>
      <c r="L177" s="1"/>
      <c r="M177" s="1"/>
      <c r="N177" s="1"/>
      <c r="O177" s="1"/>
    </row>
    <row r="178" spans="1:15" ht="16.5">
      <c r="A178" s="1"/>
      <c r="B178" s="1"/>
      <c r="C178" s="1"/>
      <c r="D178" s="1"/>
      <c r="E178" s="1"/>
      <c r="F178" s="1"/>
      <c r="G178" s="1"/>
      <c r="H178" s="1"/>
      <c r="I178" s="1"/>
      <c r="J178" s="1"/>
      <c r="K178" s="1"/>
      <c r="L178" s="1"/>
      <c r="M178" s="1"/>
      <c r="N178" s="1"/>
      <c r="O178" s="1"/>
    </row>
    <row r="179" spans="1:15" ht="16.5">
      <c r="A179" s="1"/>
      <c r="B179" s="1"/>
      <c r="C179" s="1"/>
      <c r="D179" s="1"/>
      <c r="E179" s="1"/>
      <c r="F179" s="1"/>
      <c r="G179" s="1"/>
      <c r="H179" s="1"/>
      <c r="I179" s="1"/>
      <c r="J179" s="1"/>
      <c r="K179" s="1"/>
      <c r="L179" s="1"/>
      <c r="M179" s="1"/>
      <c r="N179" s="1"/>
      <c r="O179" s="1"/>
    </row>
    <row r="180" spans="1:15" ht="16.5">
      <c r="A180" s="1"/>
      <c r="B180" s="1"/>
      <c r="C180" s="1"/>
      <c r="D180" s="1"/>
      <c r="E180" s="1"/>
      <c r="F180" s="1"/>
      <c r="G180" s="1"/>
      <c r="H180" s="1"/>
      <c r="I180" s="1"/>
      <c r="J180" s="1"/>
      <c r="K180" s="1"/>
      <c r="L180" s="1"/>
      <c r="M180" s="1"/>
      <c r="N180" s="1"/>
      <c r="O180" s="1"/>
    </row>
    <row r="181" spans="1:15" ht="16.5">
      <c r="A181" s="1"/>
      <c r="B181" s="1"/>
      <c r="C181" s="1"/>
      <c r="D181" s="1"/>
      <c r="E181" s="1"/>
      <c r="F181" s="1"/>
      <c r="G181" s="1"/>
      <c r="H181" s="1"/>
      <c r="I181" s="1"/>
      <c r="J181" s="1"/>
      <c r="K181" s="1"/>
      <c r="L181" s="1"/>
      <c r="M181" s="1"/>
      <c r="N181" s="1"/>
      <c r="O181" s="1"/>
    </row>
    <row r="182" spans="1:15" ht="16.5">
      <c r="A182" s="1"/>
      <c r="B182" s="1"/>
      <c r="C182" s="1"/>
      <c r="D182" s="1"/>
      <c r="E182" s="1"/>
      <c r="F182" s="1"/>
      <c r="G182" s="1"/>
      <c r="H182" s="1"/>
      <c r="I182" s="1"/>
      <c r="J182" s="1"/>
      <c r="K182" s="1"/>
      <c r="L182" s="1"/>
      <c r="M182" s="1"/>
      <c r="N182" s="1"/>
      <c r="O182" s="1"/>
    </row>
    <row r="183" spans="1:15" ht="16.5">
      <c r="A183" s="1"/>
      <c r="B183" s="1"/>
      <c r="C183" s="1"/>
      <c r="D183" s="1"/>
      <c r="E183" s="1"/>
      <c r="F183" s="1"/>
      <c r="G183" s="1"/>
      <c r="H183" s="1"/>
      <c r="I183" s="1"/>
      <c r="J183" s="1"/>
      <c r="K183" s="1"/>
      <c r="L183" s="1"/>
      <c r="M183" s="1"/>
      <c r="N183" s="1"/>
      <c r="O183" s="1"/>
    </row>
    <row r="184" spans="1:15" ht="16.5">
      <c r="A184" s="1"/>
      <c r="B184" s="1"/>
      <c r="C184" s="1"/>
      <c r="D184" s="1"/>
      <c r="E184" s="1"/>
      <c r="F184" s="1"/>
      <c r="G184" s="1"/>
      <c r="H184" s="1"/>
      <c r="I184" s="1"/>
      <c r="J184" s="1"/>
      <c r="K184" s="1"/>
      <c r="L184" s="1"/>
      <c r="M184" s="1"/>
      <c r="N184" s="1"/>
      <c r="O184" s="1"/>
    </row>
    <row r="185" spans="1:15" ht="16.5">
      <c r="A185" s="1"/>
      <c r="B185" s="1"/>
      <c r="C185" s="1"/>
      <c r="D185" s="1"/>
      <c r="E185" s="1"/>
      <c r="F185" s="1"/>
      <c r="G185" s="1"/>
      <c r="H185" s="1"/>
      <c r="I185" s="1"/>
      <c r="J185" s="1"/>
      <c r="K185" s="1"/>
      <c r="L185" s="1"/>
      <c r="M185" s="1"/>
      <c r="N185" s="1"/>
      <c r="O185" s="1"/>
    </row>
    <row r="186" spans="1:15" ht="16.5">
      <c r="A186" s="1"/>
      <c r="B186" s="1"/>
      <c r="C186" s="1"/>
      <c r="D186" s="1"/>
      <c r="E186" s="1"/>
      <c r="F186" s="1"/>
      <c r="G186" s="1"/>
      <c r="H186" s="1"/>
      <c r="I186" s="1"/>
      <c r="J186" s="1"/>
      <c r="K186" s="1"/>
      <c r="L186" s="1"/>
      <c r="M186" s="1"/>
      <c r="N186" s="1"/>
      <c r="O186" s="1"/>
    </row>
    <row r="187" spans="1:15" ht="16.5">
      <c r="A187" s="1"/>
      <c r="B187" s="1"/>
      <c r="C187" s="1"/>
      <c r="D187" s="1"/>
      <c r="E187" s="1"/>
      <c r="F187" s="1"/>
      <c r="G187" s="1"/>
      <c r="H187" s="1"/>
      <c r="I187" s="1"/>
      <c r="J187" s="1"/>
      <c r="K187" s="1"/>
      <c r="L187" s="1"/>
      <c r="M187" s="1"/>
      <c r="N187" s="1"/>
      <c r="O187" s="1"/>
    </row>
    <row r="188" spans="1:15" ht="16.5">
      <c r="A188" s="1"/>
      <c r="B188" s="1"/>
      <c r="C188" s="1"/>
      <c r="D188" s="1"/>
      <c r="E188" s="1"/>
      <c r="F188" s="1"/>
      <c r="G188" s="1"/>
      <c r="H188" s="1"/>
      <c r="I188" s="1"/>
      <c r="J188" s="1"/>
      <c r="K188" s="1"/>
      <c r="L188" s="1"/>
      <c r="M188" s="1"/>
      <c r="N188" s="1"/>
      <c r="O188" s="1"/>
    </row>
    <row r="189" spans="1:15" ht="16.5">
      <c r="A189" s="1"/>
      <c r="B189" s="1"/>
      <c r="C189" s="1"/>
      <c r="D189" s="1"/>
      <c r="E189" s="1"/>
      <c r="F189" s="1"/>
      <c r="G189" s="1"/>
      <c r="H189" s="1"/>
      <c r="I189" s="1"/>
      <c r="J189" s="1"/>
      <c r="K189" s="1"/>
      <c r="L189" s="1"/>
      <c r="M189" s="1"/>
      <c r="N189" s="1"/>
      <c r="O189" s="1"/>
    </row>
    <row r="190" spans="1:15" ht="16.5">
      <c r="A190" s="1"/>
      <c r="B190" s="1"/>
      <c r="C190" s="1"/>
      <c r="D190" s="1"/>
      <c r="E190" s="1"/>
      <c r="F190" s="1"/>
      <c r="G190" s="1"/>
      <c r="H190" s="1"/>
      <c r="I190" s="1"/>
      <c r="J190" s="1"/>
      <c r="K190" s="1"/>
      <c r="L190" s="1"/>
      <c r="M190" s="1"/>
      <c r="N190" s="1"/>
      <c r="O190" s="1"/>
    </row>
    <row r="191" spans="1:15" ht="16.5">
      <c r="A191" s="1"/>
      <c r="B191" s="1"/>
      <c r="C191" s="1"/>
      <c r="D191" s="1"/>
      <c r="E191" s="1"/>
      <c r="F191" s="1"/>
      <c r="G191" s="1"/>
      <c r="H191" s="1"/>
      <c r="I191" s="1"/>
      <c r="J191" s="1"/>
      <c r="K191" s="1"/>
      <c r="L191" s="1"/>
      <c r="M191" s="1"/>
      <c r="N191" s="1"/>
      <c r="O191" s="1"/>
    </row>
    <row r="192" spans="1:15" ht="16.5">
      <c r="A192" s="1"/>
      <c r="B192" s="1"/>
      <c r="C192" s="1"/>
      <c r="D192" s="1"/>
      <c r="E192" s="1"/>
      <c r="F192" s="1"/>
      <c r="G192" s="1"/>
      <c r="H192" s="1"/>
      <c r="I192" s="1"/>
      <c r="J192" s="1"/>
      <c r="K192" s="1"/>
      <c r="L192" s="1"/>
      <c r="M192" s="1"/>
      <c r="N192" s="1"/>
      <c r="O192" s="1"/>
    </row>
    <row r="193" spans="1:15" ht="16.5">
      <c r="A193" s="1"/>
      <c r="B193" s="1"/>
      <c r="C193" s="1"/>
      <c r="D193" s="1"/>
      <c r="E193" s="1"/>
      <c r="F193" s="1"/>
      <c r="G193" s="1"/>
      <c r="H193" s="1"/>
      <c r="I193" s="1"/>
      <c r="J193" s="1"/>
      <c r="K193" s="1"/>
      <c r="L193" s="1"/>
      <c r="M193" s="1"/>
      <c r="N193" s="1"/>
      <c r="O193" s="1"/>
    </row>
    <row r="194" spans="1:15" ht="16.5">
      <c r="A194" s="1"/>
      <c r="B194" s="1"/>
      <c r="C194" s="1"/>
      <c r="D194" s="1"/>
      <c r="E194" s="1"/>
      <c r="F194" s="1"/>
      <c r="G194" s="1"/>
      <c r="H194" s="1"/>
      <c r="I194" s="1"/>
      <c r="J194" s="1"/>
      <c r="K194" s="1"/>
      <c r="L194" s="1"/>
      <c r="M194" s="1"/>
      <c r="N194" s="1"/>
      <c r="O194" s="1"/>
    </row>
    <row r="195" spans="1:15" ht="16.5">
      <c r="A195" s="1"/>
      <c r="B195" s="1"/>
      <c r="C195" s="1"/>
      <c r="D195" s="1"/>
      <c r="E195" s="1"/>
      <c r="F195" s="1"/>
      <c r="G195" s="1"/>
      <c r="H195" s="1"/>
      <c r="I195" s="1"/>
      <c r="J195" s="1"/>
      <c r="K195" s="1"/>
      <c r="L195" s="1"/>
      <c r="M195" s="1"/>
      <c r="N195" s="1"/>
      <c r="O195" s="1"/>
    </row>
    <row r="196" spans="1:15" ht="16.5">
      <c r="A196" s="1"/>
      <c r="B196" s="1"/>
      <c r="C196" s="1"/>
      <c r="D196" s="1"/>
      <c r="E196" s="1"/>
      <c r="F196" s="1"/>
      <c r="G196" s="1"/>
      <c r="H196" s="1"/>
      <c r="I196" s="1"/>
      <c r="J196" s="1"/>
      <c r="K196" s="1"/>
      <c r="L196" s="1"/>
      <c r="M196" s="1"/>
      <c r="N196" s="1"/>
      <c r="O196" s="1"/>
    </row>
    <row r="197" spans="1:15" ht="16.5">
      <c r="A197" s="1"/>
      <c r="B197" s="1"/>
      <c r="C197" s="1"/>
      <c r="D197" s="1"/>
      <c r="E197" s="1"/>
      <c r="F197" s="1"/>
      <c r="G197" s="1"/>
      <c r="H197" s="1"/>
      <c r="I197" s="1"/>
      <c r="J197" s="1"/>
      <c r="K197" s="1"/>
      <c r="L197" s="1"/>
      <c r="M197" s="1"/>
      <c r="N197" s="1"/>
      <c r="O197" s="1"/>
    </row>
    <row r="198" spans="1:15" ht="16.5">
      <c r="A198" s="1"/>
      <c r="B198" s="1"/>
      <c r="C198" s="1"/>
      <c r="D198" s="1"/>
      <c r="E198" s="1"/>
      <c r="F198" s="1"/>
      <c r="G198" s="1"/>
      <c r="H198" s="1"/>
      <c r="I198" s="1"/>
      <c r="J198" s="1"/>
      <c r="K198" s="1"/>
      <c r="L198" s="1"/>
      <c r="M198" s="1"/>
      <c r="N198" s="1"/>
      <c r="O198" s="1"/>
    </row>
    <row r="199" spans="1:15" ht="16.5">
      <c r="A199" s="1"/>
      <c r="B199" s="1"/>
      <c r="C199" s="1"/>
      <c r="D199" s="1"/>
      <c r="E199" s="1"/>
      <c r="F199" s="1"/>
      <c r="G199" s="1"/>
      <c r="H199" s="1"/>
      <c r="I199" s="1"/>
      <c r="J199" s="1"/>
      <c r="K199" s="1"/>
      <c r="L199" s="1"/>
      <c r="M199" s="1"/>
      <c r="N199" s="1"/>
      <c r="O199" s="1"/>
    </row>
    <row r="200" spans="1:15" ht="16.5">
      <c r="A200" s="1"/>
      <c r="B200" s="1"/>
      <c r="C200" s="1"/>
      <c r="D200" s="1"/>
      <c r="E200" s="1"/>
      <c r="F200" s="1"/>
      <c r="G200" s="1"/>
      <c r="H200" s="1"/>
      <c r="I200" s="1"/>
      <c r="J200" s="1"/>
      <c r="K200" s="1"/>
      <c r="L200" s="1"/>
      <c r="M200" s="1"/>
      <c r="N200" s="1"/>
      <c r="O200" s="1"/>
    </row>
    <row r="201" spans="1:15" ht="16.5">
      <c r="A201" s="1"/>
      <c r="B201" s="1"/>
      <c r="C201" s="1"/>
      <c r="D201" s="1"/>
      <c r="E201" s="1"/>
      <c r="F201" s="1"/>
      <c r="G201" s="1"/>
      <c r="H201" s="1"/>
      <c r="I201" s="1"/>
      <c r="J201" s="1"/>
      <c r="K201" s="1"/>
      <c r="L201" s="1"/>
      <c r="M201" s="1"/>
      <c r="N201" s="1"/>
      <c r="O201" s="1"/>
    </row>
    <row r="202" spans="1:15" ht="16.5">
      <c r="A202" s="1"/>
      <c r="B202" s="1"/>
      <c r="C202" s="1"/>
      <c r="D202" s="1"/>
      <c r="E202" s="1"/>
      <c r="F202" s="1"/>
      <c r="G202" s="1"/>
      <c r="H202" s="1"/>
      <c r="I202" s="1"/>
      <c r="J202" s="1"/>
      <c r="K202" s="1"/>
      <c r="L202" s="1"/>
      <c r="M202" s="1"/>
      <c r="N202" s="1"/>
      <c r="O202" s="1"/>
    </row>
    <row r="203" spans="1:15" ht="16.5">
      <c r="A203" s="1"/>
      <c r="B203" s="1"/>
      <c r="C203" s="1"/>
      <c r="D203" s="1"/>
      <c r="E203" s="1"/>
      <c r="F203" s="1"/>
      <c r="G203" s="1"/>
      <c r="H203" s="1"/>
      <c r="I203" s="1"/>
      <c r="J203" s="1"/>
      <c r="K203" s="1"/>
      <c r="L203" s="1"/>
      <c r="M203" s="1"/>
      <c r="N203" s="1"/>
      <c r="O203" s="1"/>
    </row>
    <row r="204" spans="1:15" ht="16.5">
      <c r="A204" s="1"/>
      <c r="B204" s="1"/>
      <c r="C204" s="1"/>
      <c r="D204" s="1"/>
      <c r="E204" s="1"/>
      <c r="F204" s="1"/>
      <c r="G204" s="1"/>
      <c r="H204" s="1"/>
      <c r="I204" s="1"/>
      <c r="J204" s="1"/>
      <c r="K204" s="1"/>
      <c r="L204" s="1"/>
      <c r="M204" s="1"/>
      <c r="N204" s="1"/>
      <c r="O204" s="1"/>
    </row>
    <row r="205" spans="1:15" ht="16.5">
      <c r="A205" s="1"/>
      <c r="B205" s="1"/>
      <c r="C205" s="1"/>
      <c r="D205" s="1"/>
      <c r="E205" s="1"/>
      <c r="F205" s="1"/>
      <c r="G205" s="1"/>
      <c r="H205" s="1"/>
      <c r="I205" s="1"/>
      <c r="J205" s="1"/>
      <c r="K205" s="1"/>
      <c r="L205" s="1"/>
      <c r="M205" s="1"/>
      <c r="N205" s="1"/>
      <c r="O205" s="1"/>
    </row>
    <row r="206" spans="1:15" ht="16.5">
      <c r="A206" s="1"/>
      <c r="B206" s="1"/>
      <c r="C206" s="1"/>
      <c r="D206" s="1"/>
      <c r="E206" s="1"/>
      <c r="F206" s="1"/>
      <c r="G206" s="1"/>
      <c r="H206" s="1"/>
      <c r="I206" s="1"/>
      <c r="J206" s="1"/>
      <c r="K206" s="1"/>
      <c r="L206" s="1"/>
      <c r="M206" s="1"/>
      <c r="N206" s="1"/>
      <c r="O206" s="1"/>
    </row>
    <row r="207" spans="1:15" ht="16.5">
      <c r="A207" s="1"/>
      <c r="B207" s="1"/>
      <c r="C207" s="1"/>
      <c r="D207" s="1"/>
      <c r="E207" s="1"/>
      <c r="F207" s="1"/>
      <c r="G207" s="1"/>
      <c r="H207" s="1"/>
      <c r="I207" s="1"/>
      <c r="J207" s="1"/>
      <c r="K207" s="1"/>
      <c r="L207" s="1"/>
      <c r="M207" s="1"/>
      <c r="N207" s="1"/>
      <c r="O207" s="1"/>
    </row>
    <row r="208" spans="1:15" ht="16.5">
      <c r="A208" s="1"/>
      <c r="B208" s="1"/>
      <c r="C208" s="1"/>
      <c r="D208" s="1"/>
      <c r="E208" s="1"/>
      <c r="F208" s="1"/>
      <c r="G208" s="1"/>
      <c r="H208" s="1"/>
      <c r="I208" s="1"/>
      <c r="J208" s="1"/>
      <c r="K208" s="1"/>
      <c r="L208" s="1"/>
      <c r="M208" s="1"/>
      <c r="N208" s="1"/>
      <c r="O208" s="1"/>
    </row>
    <row r="209" spans="1:15" ht="16.5">
      <c r="A209" s="1"/>
      <c r="B209" s="1"/>
      <c r="C209" s="1"/>
      <c r="D209" s="1"/>
      <c r="E209" s="1"/>
      <c r="F209" s="1"/>
      <c r="G209" s="1"/>
      <c r="H209" s="1"/>
      <c r="I209" s="1"/>
      <c r="J209" s="1"/>
      <c r="K209" s="1"/>
      <c r="L209" s="1"/>
      <c r="M209" s="1"/>
      <c r="N209" s="1"/>
      <c r="O209" s="1"/>
    </row>
    <row r="210" spans="1:15" ht="16.5">
      <c r="A210" s="1"/>
      <c r="B210" s="1"/>
      <c r="C210" s="1"/>
      <c r="D210" s="1"/>
      <c r="E210" s="1"/>
      <c r="F210" s="1"/>
      <c r="G210" s="1"/>
      <c r="H210" s="1"/>
      <c r="I210" s="1"/>
      <c r="J210" s="1"/>
      <c r="K210" s="1"/>
      <c r="L210" s="1"/>
      <c r="M210" s="1"/>
      <c r="N210" s="1"/>
      <c r="O210" s="1"/>
    </row>
    <row r="211" spans="1:15" ht="16.5">
      <c r="A211" s="1"/>
      <c r="B211" s="1"/>
      <c r="C211" s="1"/>
      <c r="D211" s="1"/>
      <c r="E211" s="1"/>
      <c r="F211" s="1"/>
      <c r="G211" s="1"/>
      <c r="H211" s="1"/>
      <c r="I211" s="1"/>
      <c r="J211" s="1"/>
      <c r="K211" s="1"/>
      <c r="L211" s="1"/>
      <c r="M211" s="1"/>
      <c r="N211" s="1"/>
      <c r="O211" s="1"/>
    </row>
    <row r="212" spans="1:15" ht="16.5">
      <c r="A212" s="1"/>
      <c r="B212" s="1"/>
      <c r="C212" s="1"/>
      <c r="D212" s="1"/>
      <c r="E212" s="1"/>
      <c r="F212" s="1"/>
      <c r="G212" s="1"/>
      <c r="H212" s="1"/>
      <c r="I212" s="1"/>
      <c r="J212" s="1"/>
      <c r="K212" s="1"/>
      <c r="L212" s="1"/>
      <c r="M212" s="1"/>
      <c r="N212" s="1"/>
      <c r="O212" s="1"/>
    </row>
    <row r="213" spans="1:15" ht="16.5">
      <c r="A213" s="1"/>
      <c r="B213" s="1"/>
      <c r="C213" s="1"/>
      <c r="D213" s="1"/>
      <c r="E213" s="1"/>
      <c r="F213" s="1"/>
      <c r="G213" s="1"/>
      <c r="H213" s="1"/>
      <c r="I213" s="1"/>
      <c r="J213" s="1"/>
      <c r="K213" s="1"/>
      <c r="L213" s="1"/>
      <c r="M213" s="1"/>
      <c r="N213" s="1"/>
      <c r="O213" s="1"/>
    </row>
    <row r="214" spans="1:15" ht="16.5">
      <c r="A214" s="1"/>
      <c r="B214" s="1"/>
      <c r="C214" s="1"/>
      <c r="D214" s="1"/>
      <c r="E214" s="1"/>
      <c r="F214" s="1"/>
      <c r="G214" s="1"/>
      <c r="H214" s="1"/>
      <c r="I214" s="1"/>
      <c r="J214" s="1"/>
      <c r="K214" s="1"/>
      <c r="L214" s="1"/>
      <c r="M214" s="1"/>
      <c r="N214" s="1"/>
      <c r="O214" s="1"/>
    </row>
    <row r="215" spans="1:15" ht="16.5">
      <c r="A215" s="1"/>
      <c r="B215" s="1"/>
      <c r="C215" s="1"/>
      <c r="D215" s="1"/>
      <c r="E215" s="1"/>
      <c r="F215" s="1"/>
      <c r="G215" s="1"/>
      <c r="H215" s="1"/>
      <c r="I215" s="1"/>
      <c r="J215" s="1"/>
      <c r="K215" s="1"/>
      <c r="L215" s="1"/>
      <c r="M215" s="1"/>
      <c r="N215" s="1"/>
      <c r="O215" s="1"/>
    </row>
    <row r="216" spans="1:15" ht="16.5">
      <c r="A216" s="1"/>
      <c r="B216" s="1"/>
      <c r="C216" s="1"/>
      <c r="D216" s="1"/>
      <c r="E216" s="1"/>
      <c r="F216" s="1"/>
      <c r="G216" s="1"/>
      <c r="H216" s="1"/>
      <c r="I216" s="1"/>
      <c r="J216" s="1"/>
      <c r="K216" s="1"/>
      <c r="L216" s="1"/>
      <c r="M216" s="1"/>
      <c r="N216" s="1"/>
      <c r="O216" s="1"/>
    </row>
    <row r="217" spans="1:15" ht="16.5">
      <c r="A217" s="1"/>
      <c r="B217" s="1"/>
      <c r="C217" s="1"/>
      <c r="D217" s="1"/>
      <c r="E217" s="1"/>
      <c r="F217" s="1"/>
      <c r="G217" s="1"/>
      <c r="H217" s="1"/>
      <c r="I217" s="1"/>
      <c r="J217" s="1"/>
      <c r="K217" s="1"/>
      <c r="L217" s="1"/>
      <c r="M217" s="1"/>
      <c r="N217" s="1"/>
      <c r="O217" s="1"/>
    </row>
    <row r="218" spans="1:15" ht="16.5">
      <c r="A218" s="1"/>
      <c r="B218" s="1"/>
      <c r="C218" s="1"/>
      <c r="D218" s="1"/>
      <c r="E218" s="1"/>
      <c r="F218" s="1"/>
      <c r="G218" s="1"/>
      <c r="H218" s="1"/>
      <c r="I218" s="1"/>
      <c r="J218" s="1"/>
      <c r="K218" s="1"/>
      <c r="L218" s="1"/>
      <c r="M218" s="1"/>
      <c r="N218" s="1"/>
      <c r="O218" s="1"/>
    </row>
    <row r="219" spans="1:15" ht="16.5">
      <c r="A219" s="1"/>
      <c r="B219" s="1"/>
      <c r="C219" s="1"/>
      <c r="D219" s="1"/>
      <c r="E219" s="1"/>
      <c r="F219" s="1"/>
      <c r="G219" s="1"/>
      <c r="H219" s="1"/>
      <c r="I219" s="1"/>
      <c r="J219" s="1"/>
      <c r="K219" s="1"/>
      <c r="L219" s="1"/>
      <c r="M219" s="1"/>
      <c r="N219" s="1"/>
      <c r="O219" s="1"/>
    </row>
    <row r="220" spans="1:15" ht="16.5">
      <c r="A220" s="1"/>
      <c r="B220" s="1"/>
      <c r="C220" s="1"/>
      <c r="D220" s="1"/>
      <c r="E220" s="1"/>
      <c r="F220" s="1"/>
      <c r="G220" s="1"/>
      <c r="H220" s="1"/>
      <c r="I220" s="1"/>
      <c r="J220" s="1"/>
      <c r="K220" s="1"/>
      <c r="L220" s="1"/>
      <c r="M220" s="1"/>
      <c r="N220" s="1"/>
      <c r="O220" s="1"/>
    </row>
    <row r="221" spans="1:15" ht="16.5">
      <c r="A221" s="1"/>
      <c r="B221" s="1"/>
      <c r="C221" s="1"/>
      <c r="D221" s="1"/>
      <c r="E221" s="1"/>
      <c r="F221" s="1"/>
      <c r="G221" s="1"/>
      <c r="H221" s="1"/>
      <c r="I221" s="1"/>
      <c r="J221" s="1"/>
      <c r="K221" s="1"/>
      <c r="L221" s="1"/>
      <c r="M221" s="1"/>
      <c r="N221" s="1"/>
      <c r="O221" s="1"/>
    </row>
    <row r="222" spans="1:15" ht="16.5">
      <c r="A222" s="1"/>
      <c r="B222" s="1"/>
      <c r="C222" s="1"/>
      <c r="D222" s="1"/>
      <c r="E222" s="1"/>
      <c r="F222" s="1"/>
      <c r="G222" s="1"/>
      <c r="H222" s="1"/>
      <c r="I222" s="1"/>
      <c r="J222" s="1"/>
      <c r="K222" s="1"/>
      <c r="L222" s="1"/>
      <c r="M222" s="1"/>
      <c r="N222" s="1"/>
      <c r="O222" s="1"/>
    </row>
    <row r="223" spans="1:15" ht="16.5">
      <c r="A223" s="1"/>
      <c r="B223" s="1"/>
      <c r="C223" s="1"/>
      <c r="D223" s="1"/>
      <c r="E223" s="1"/>
      <c r="F223" s="1"/>
      <c r="G223" s="1"/>
      <c r="H223" s="1"/>
      <c r="I223" s="1"/>
      <c r="J223" s="1"/>
      <c r="K223" s="1"/>
      <c r="L223" s="1"/>
      <c r="M223" s="1"/>
      <c r="N223" s="1"/>
      <c r="O223" s="1"/>
    </row>
    <row r="224" spans="1:15" ht="16.5">
      <c r="A224" s="1"/>
      <c r="B224" s="1"/>
      <c r="C224" s="1"/>
      <c r="D224" s="1"/>
      <c r="E224" s="1"/>
      <c r="F224" s="1"/>
      <c r="G224" s="1"/>
      <c r="H224" s="1"/>
      <c r="I224" s="1"/>
      <c r="J224" s="1"/>
      <c r="K224" s="1"/>
      <c r="L224" s="1"/>
      <c r="M224" s="1"/>
      <c r="N224" s="1"/>
      <c r="O224" s="1"/>
    </row>
    <row r="225" spans="1:15" ht="16.5">
      <c r="A225" s="1"/>
      <c r="B225" s="1"/>
      <c r="C225" s="1"/>
      <c r="D225" s="1"/>
      <c r="E225" s="1"/>
      <c r="F225" s="1"/>
      <c r="G225" s="1"/>
      <c r="H225" s="1"/>
      <c r="I225" s="1"/>
      <c r="J225" s="1"/>
      <c r="K225" s="1"/>
      <c r="L225" s="1"/>
      <c r="M225" s="1"/>
      <c r="N225" s="1"/>
      <c r="O225" s="1"/>
    </row>
    <row r="226" spans="1:15" ht="16.5">
      <c r="A226" s="1"/>
      <c r="B226" s="1"/>
      <c r="C226" s="1"/>
      <c r="D226" s="1"/>
      <c r="E226" s="1"/>
      <c r="F226" s="1"/>
      <c r="G226" s="1"/>
      <c r="H226" s="1"/>
      <c r="I226" s="1"/>
      <c r="J226" s="1"/>
      <c r="K226" s="1"/>
      <c r="L226" s="1"/>
      <c r="M226" s="1"/>
      <c r="N226" s="1"/>
      <c r="O226" s="1"/>
    </row>
    <row r="227" spans="1:15" ht="16.5">
      <c r="A227" s="1"/>
      <c r="B227" s="1"/>
      <c r="C227" s="1"/>
      <c r="D227" s="1"/>
      <c r="E227" s="1"/>
      <c r="F227" s="1"/>
      <c r="G227" s="1"/>
      <c r="H227" s="1"/>
      <c r="I227" s="1"/>
      <c r="J227" s="1"/>
      <c r="K227" s="1"/>
      <c r="L227" s="1"/>
      <c r="M227" s="1"/>
      <c r="N227" s="1"/>
      <c r="O227" s="1"/>
    </row>
    <row r="228" spans="1:15" ht="16.5">
      <c r="A228" s="1"/>
      <c r="B228" s="1"/>
      <c r="C228" s="1"/>
      <c r="D228" s="1"/>
      <c r="E228" s="1"/>
      <c r="F228" s="1"/>
      <c r="G228" s="1"/>
      <c r="H228" s="1"/>
      <c r="I228" s="1"/>
      <c r="J228" s="1"/>
      <c r="K228" s="1"/>
      <c r="L228" s="1"/>
      <c r="M228" s="1"/>
      <c r="N228" s="1"/>
      <c r="O228" s="1"/>
    </row>
    <row r="229" spans="1:15" ht="16.5">
      <c r="A229" s="1"/>
      <c r="B229" s="1"/>
      <c r="C229" s="1"/>
      <c r="D229" s="1"/>
      <c r="E229" s="1"/>
      <c r="F229" s="1"/>
      <c r="G229" s="1"/>
      <c r="H229" s="1"/>
      <c r="I229" s="1"/>
      <c r="J229" s="1"/>
      <c r="K229" s="1"/>
      <c r="L229" s="1"/>
      <c r="M229" s="1"/>
      <c r="N229" s="1"/>
      <c r="O229" s="1"/>
    </row>
    <row r="230" spans="1:15" ht="16.5">
      <c r="A230" s="1"/>
      <c r="B230" s="1"/>
      <c r="C230" s="1"/>
      <c r="D230" s="1"/>
      <c r="E230" s="1"/>
      <c r="F230" s="1"/>
      <c r="G230" s="1"/>
      <c r="H230" s="1"/>
      <c r="I230" s="1"/>
      <c r="J230" s="1"/>
      <c r="K230" s="1"/>
      <c r="L230" s="1"/>
      <c r="M230" s="1"/>
      <c r="N230" s="1"/>
      <c r="O230" s="1"/>
    </row>
    <row r="231" spans="1:15" ht="16.5">
      <c r="A231" s="1"/>
      <c r="B231" s="1"/>
      <c r="C231" s="1"/>
      <c r="D231" s="1"/>
      <c r="E231" s="1"/>
      <c r="F231" s="1"/>
      <c r="G231" s="1"/>
      <c r="H231" s="1"/>
      <c r="I231" s="1"/>
      <c r="J231" s="1"/>
      <c r="K231" s="1"/>
      <c r="L231" s="1"/>
      <c r="M231" s="1"/>
      <c r="N231" s="1"/>
      <c r="O231" s="1"/>
    </row>
    <row r="232" spans="1:15" ht="16.5">
      <c r="A232" s="1"/>
      <c r="B232" s="1"/>
      <c r="C232" s="1"/>
      <c r="D232" s="1"/>
      <c r="E232" s="1"/>
      <c r="F232" s="1"/>
      <c r="G232" s="1"/>
      <c r="H232" s="1"/>
      <c r="I232" s="1"/>
      <c r="J232" s="1"/>
      <c r="K232" s="1"/>
      <c r="L232" s="1"/>
      <c r="M232" s="1"/>
      <c r="N232" s="1"/>
      <c r="O232" s="1"/>
    </row>
    <row r="233" spans="1:15" ht="16.5">
      <c r="A233" s="1"/>
      <c r="B233" s="1"/>
      <c r="C233" s="1"/>
      <c r="D233" s="1"/>
      <c r="E233" s="1"/>
      <c r="F233" s="1"/>
      <c r="G233" s="1"/>
      <c r="H233" s="1"/>
      <c r="I233" s="1"/>
      <c r="J233" s="1"/>
      <c r="K233" s="1"/>
      <c r="L233" s="1"/>
      <c r="M233" s="1"/>
      <c r="N233" s="1"/>
      <c r="O233" s="1"/>
    </row>
    <row r="234" spans="1:15" ht="16.5">
      <c r="A234" s="1"/>
      <c r="B234" s="1"/>
      <c r="C234" s="1"/>
      <c r="D234" s="1"/>
      <c r="E234" s="1"/>
      <c r="F234" s="1"/>
      <c r="G234" s="1"/>
      <c r="H234" s="1"/>
      <c r="I234" s="1"/>
      <c r="J234" s="1"/>
      <c r="K234" s="1"/>
      <c r="L234" s="1"/>
      <c r="M234" s="1"/>
      <c r="N234" s="1"/>
      <c r="O234" s="1"/>
    </row>
    <row r="235" spans="1:15" ht="16.5">
      <c r="A235" s="1"/>
      <c r="B235" s="1"/>
      <c r="C235" s="1"/>
      <c r="D235" s="1"/>
      <c r="E235" s="1"/>
      <c r="F235" s="1"/>
      <c r="G235" s="1"/>
      <c r="H235" s="1"/>
      <c r="I235" s="1"/>
      <c r="J235" s="1"/>
      <c r="K235" s="1"/>
      <c r="L235" s="1"/>
      <c r="M235" s="1"/>
      <c r="N235" s="1"/>
      <c r="O235" s="1"/>
    </row>
    <row r="236" spans="1:15" ht="16.5">
      <c r="A236" s="1"/>
      <c r="B236" s="1"/>
      <c r="C236" s="1"/>
      <c r="D236" s="1"/>
      <c r="E236" s="1"/>
      <c r="F236" s="1"/>
      <c r="G236" s="1"/>
      <c r="H236" s="1"/>
      <c r="I236" s="1"/>
      <c r="J236" s="1"/>
      <c r="K236" s="1"/>
      <c r="L236" s="1"/>
      <c r="M236" s="1"/>
      <c r="N236" s="1"/>
      <c r="O236" s="1"/>
    </row>
    <row r="237" spans="1:15" ht="16.5">
      <c r="A237" s="1"/>
      <c r="B237" s="1"/>
      <c r="C237" s="1"/>
      <c r="D237" s="1"/>
      <c r="E237" s="1"/>
      <c r="F237" s="1"/>
      <c r="G237" s="1"/>
      <c r="H237" s="1"/>
      <c r="I237" s="1"/>
      <c r="J237" s="1"/>
      <c r="K237" s="1"/>
      <c r="L237" s="1"/>
      <c r="M237" s="1"/>
      <c r="N237" s="1"/>
      <c r="O237" s="1"/>
    </row>
    <row r="238" spans="1:15" ht="16.5">
      <c r="A238" s="1"/>
      <c r="B238" s="1"/>
      <c r="C238" s="1"/>
      <c r="D238" s="1"/>
      <c r="E238" s="1"/>
      <c r="F238" s="1"/>
      <c r="G238" s="1"/>
      <c r="H238" s="1"/>
      <c r="I238" s="1"/>
      <c r="J238" s="1"/>
      <c r="K238" s="1"/>
      <c r="L238" s="1"/>
      <c r="M238" s="1"/>
      <c r="N238" s="1"/>
      <c r="O238" s="1"/>
    </row>
    <row r="239" spans="1:15" ht="16.5">
      <c r="A239" s="1"/>
      <c r="B239" s="1"/>
      <c r="C239" s="1"/>
      <c r="D239" s="1"/>
      <c r="E239" s="1"/>
      <c r="F239" s="1"/>
      <c r="G239" s="1"/>
      <c r="H239" s="1"/>
      <c r="I239" s="1"/>
      <c r="J239" s="1"/>
      <c r="K239" s="1"/>
      <c r="L239" s="1"/>
      <c r="M239" s="1"/>
      <c r="N239" s="1"/>
      <c r="O239" s="1"/>
    </row>
    <row r="240" spans="1:15" ht="16.5">
      <c r="A240" s="1"/>
      <c r="B240" s="1"/>
      <c r="C240" s="1"/>
      <c r="D240" s="1"/>
      <c r="E240" s="1"/>
      <c r="F240" s="1"/>
      <c r="G240" s="1"/>
      <c r="H240" s="1"/>
      <c r="I240" s="1"/>
      <c r="J240" s="1"/>
      <c r="K240" s="1"/>
      <c r="L240" s="1"/>
      <c r="M240" s="1"/>
      <c r="N240" s="1"/>
      <c r="O240" s="1"/>
    </row>
    <row r="241" spans="1:15" ht="16.5">
      <c r="A241" s="1"/>
      <c r="B241" s="1"/>
      <c r="C241" s="1"/>
      <c r="D241" s="1"/>
      <c r="E241" s="1"/>
      <c r="F241" s="1"/>
      <c r="G241" s="1"/>
      <c r="H241" s="1"/>
      <c r="I241" s="1"/>
      <c r="J241" s="1"/>
      <c r="K241" s="1"/>
      <c r="L241" s="1"/>
      <c r="M241" s="1"/>
      <c r="N241" s="1"/>
      <c r="O241" s="1"/>
    </row>
    <row r="242" spans="1:15" ht="16.5">
      <c r="A242" s="1"/>
      <c r="B242" s="1"/>
      <c r="C242" s="1"/>
      <c r="D242" s="1"/>
      <c r="E242" s="1"/>
      <c r="F242" s="1"/>
      <c r="G242" s="1"/>
      <c r="H242" s="1"/>
      <c r="I242" s="1"/>
      <c r="J242" s="1"/>
      <c r="K242" s="1"/>
      <c r="L242" s="1"/>
      <c r="M242" s="1"/>
      <c r="N242" s="1"/>
      <c r="O242" s="1"/>
    </row>
    <row r="243" spans="1:15" ht="16.5">
      <c r="A243" s="1"/>
      <c r="B243" s="1"/>
      <c r="C243" s="1"/>
      <c r="D243" s="1"/>
      <c r="E243" s="1"/>
      <c r="F243" s="1"/>
      <c r="G243" s="1"/>
      <c r="H243" s="1"/>
      <c r="I243" s="1"/>
      <c r="J243" s="1"/>
      <c r="K243" s="1"/>
      <c r="L243" s="1"/>
      <c r="M243" s="1"/>
      <c r="N243" s="1"/>
      <c r="O243" s="1"/>
    </row>
    <row r="244" spans="1:15" ht="16.5">
      <c r="A244" s="1"/>
      <c r="B244" s="1"/>
      <c r="C244" s="1"/>
      <c r="D244" s="1"/>
      <c r="E244" s="1"/>
      <c r="F244" s="1"/>
      <c r="G244" s="1"/>
      <c r="H244" s="1"/>
      <c r="I244" s="1"/>
      <c r="J244" s="1"/>
      <c r="K244" s="1"/>
      <c r="L244" s="1"/>
      <c r="M244" s="1"/>
      <c r="N244" s="1"/>
      <c r="O244" s="1"/>
    </row>
    <row r="245" spans="1:15" ht="16.5">
      <c r="A245" s="1"/>
      <c r="B245" s="1"/>
      <c r="C245" s="1"/>
      <c r="D245" s="1"/>
      <c r="E245" s="1"/>
      <c r="F245" s="1"/>
      <c r="G245" s="1"/>
      <c r="H245" s="1"/>
      <c r="I245" s="1"/>
      <c r="J245" s="1"/>
      <c r="K245" s="1"/>
      <c r="L245" s="1"/>
      <c r="M245" s="1"/>
      <c r="N245" s="1"/>
      <c r="O245" s="1"/>
    </row>
    <row r="246" spans="1:15" ht="16.5">
      <c r="A246" s="1"/>
      <c r="B246" s="1"/>
      <c r="C246" s="1"/>
      <c r="D246" s="1"/>
      <c r="E246" s="1"/>
      <c r="F246" s="1"/>
      <c r="G246" s="1"/>
      <c r="H246" s="1"/>
      <c r="I246" s="1"/>
      <c r="J246" s="1"/>
      <c r="K246" s="1"/>
      <c r="L246" s="1"/>
      <c r="M246" s="1"/>
      <c r="N246" s="1"/>
      <c r="O246" s="1"/>
    </row>
    <row r="247" spans="1:15" ht="16.5">
      <c r="A247" s="1"/>
      <c r="B247" s="1"/>
      <c r="C247" s="1"/>
      <c r="D247" s="1"/>
      <c r="E247" s="1"/>
      <c r="F247" s="1"/>
      <c r="G247" s="1"/>
      <c r="H247" s="1"/>
      <c r="I247" s="1"/>
      <c r="J247" s="1"/>
      <c r="K247" s="1"/>
      <c r="L247" s="1"/>
      <c r="M247" s="1"/>
      <c r="N247" s="1"/>
      <c r="O247" s="1"/>
    </row>
    <row r="248" spans="1:15" ht="16.5">
      <c r="A248" s="1"/>
      <c r="B248" s="1"/>
      <c r="C248" s="1"/>
      <c r="D248" s="1"/>
      <c r="E248" s="1"/>
      <c r="F248" s="1"/>
      <c r="G248" s="1"/>
      <c r="H248" s="1"/>
      <c r="I248" s="1"/>
      <c r="J248" s="1"/>
      <c r="K248" s="1"/>
      <c r="L248" s="1"/>
      <c r="M248" s="1"/>
      <c r="N248" s="1"/>
      <c r="O248" s="1"/>
    </row>
    <row r="249" spans="1:15" ht="16.5">
      <c r="A249" s="1"/>
      <c r="B249" s="1"/>
      <c r="C249" s="1"/>
      <c r="D249" s="1"/>
      <c r="E249" s="1"/>
      <c r="F249" s="1"/>
      <c r="G249" s="1"/>
      <c r="H249" s="1"/>
      <c r="I249" s="1"/>
      <c r="J249" s="1"/>
      <c r="K249" s="1"/>
      <c r="L249" s="1"/>
      <c r="M249" s="1"/>
      <c r="N249" s="1"/>
      <c r="O249" s="1"/>
    </row>
    <row r="250" spans="1:15" ht="16.5">
      <c r="A250" s="1"/>
      <c r="B250" s="1"/>
      <c r="C250" s="1"/>
      <c r="D250" s="1"/>
      <c r="E250" s="1"/>
      <c r="F250" s="1"/>
      <c r="G250" s="1"/>
      <c r="H250" s="1"/>
      <c r="I250" s="1"/>
      <c r="J250" s="1"/>
      <c r="K250" s="1"/>
      <c r="L250" s="1"/>
      <c r="M250" s="1"/>
      <c r="N250" s="1"/>
      <c r="O250" s="1"/>
    </row>
    <row r="251" spans="1:15" ht="16.5">
      <c r="A251" s="1"/>
      <c r="B251" s="1"/>
      <c r="C251" s="1"/>
      <c r="D251" s="1"/>
      <c r="E251" s="1"/>
      <c r="F251" s="1"/>
      <c r="G251" s="1"/>
      <c r="H251" s="1"/>
      <c r="I251" s="1"/>
      <c r="J251" s="1"/>
      <c r="K251" s="1"/>
      <c r="L251" s="1"/>
      <c r="M251" s="1"/>
      <c r="N251" s="1"/>
      <c r="O251" s="1"/>
    </row>
    <row r="252" spans="1:15" ht="16.5">
      <c r="A252" s="1"/>
      <c r="B252" s="1"/>
      <c r="C252" s="1"/>
      <c r="D252" s="1"/>
      <c r="E252" s="1"/>
      <c r="F252" s="1"/>
      <c r="G252" s="1"/>
      <c r="H252" s="1"/>
      <c r="I252" s="1"/>
      <c r="J252" s="1"/>
      <c r="K252" s="1"/>
      <c r="L252" s="1"/>
      <c r="M252" s="1"/>
      <c r="N252" s="1"/>
      <c r="O252" s="1"/>
    </row>
    <row r="253" spans="1:15" ht="16.5">
      <c r="A253" s="1"/>
      <c r="B253" s="1"/>
      <c r="C253" s="1"/>
      <c r="D253" s="1"/>
      <c r="E253" s="1"/>
      <c r="F253" s="1"/>
      <c r="G253" s="1"/>
      <c r="H253" s="1"/>
      <c r="I253" s="1"/>
      <c r="J253" s="1"/>
      <c r="K253" s="1"/>
      <c r="L253" s="1"/>
      <c r="M253" s="1"/>
      <c r="N253" s="1"/>
      <c r="O253" s="1"/>
    </row>
    <row r="254" spans="1:15" ht="16.5">
      <c r="A254" s="1"/>
      <c r="B254" s="1"/>
      <c r="C254" s="1"/>
      <c r="D254" s="1"/>
      <c r="E254" s="1"/>
      <c r="F254" s="1"/>
      <c r="G254" s="1"/>
      <c r="H254" s="1"/>
      <c r="I254" s="1"/>
      <c r="J254" s="1"/>
      <c r="K254" s="1"/>
      <c r="L254" s="1"/>
      <c r="M254" s="1"/>
      <c r="N254" s="1"/>
      <c r="O254" s="1"/>
    </row>
    <row r="255" spans="1:15" ht="16.5">
      <c r="A255" s="1"/>
      <c r="B255" s="1"/>
      <c r="C255" s="1"/>
      <c r="D255" s="1"/>
      <c r="E255" s="1"/>
      <c r="F255" s="1"/>
      <c r="G255" s="1"/>
      <c r="H255" s="1"/>
      <c r="I255" s="1"/>
      <c r="J255" s="1"/>
      <c r="K255" s="1"/>
      <c r="L255" s="1"/>
      <c r="M255" s="1"/>
      <c r="N255" s="1"/>
      <c r="O255" s="1"/>
    </row>
    <row r="256" spans="1:15" ht="16.5">
      <c r="A256" s="1"/>
      <c r="B256" s="1"/>
      <c r="C256" s="1"/>
      <c r="D256" s="1"/>
      <c r="E256" s="1"/>
      <c r="F256" s="1"/>
      <c r="G256" s="1"/>
      <c r="H256" s="1"/>
      <c r="I256" s="1"/>
      <c r="J256" s="1"/>
      <c r="K256" s="1"/>
      <c r="L256" s="1"/>
      <c r="M256" s="1"/>
      <c r="N256" s="1"/>
      <c r="O256" s="1"/>
    </row>
    <row r="257" spans="1:15" ht="16.5">
      <c r="A257" s="1"/>
      <c r="B257" s="1"/>
      <c r="C257" s="1"/>
      <c r="D257" s="1"/>
      <c r="E257" s="1"/>
      <c r="F257" s="1"/>
      <c r="G257" s="1"/>
      <c r="H257" s="1"/>
      <c r="I257" s="1"/>
      <c r="J257" s="1"/>
      <c r="K257" s="1"/>
      <c r="L257" s="1"/>
      <c r="M257" s="1"/>
      <c r="N257" s="1"/>
      <c r="O257" s="1"/>
    </row>
    <row r="258" spans="1:15" ht="16.5">
      <c r="A258" s="1"/>
      <c r="B258" s="1"/>
      <c r="C258" s="1"/>
      <c r="D258" s="1"/>
      <c r="E258" s="1"/>
      <c r="F258" s="1"/>
      <c r="G258" s="1"/>
      <c r="H258" s="1"/>
      <c r="I258" s="1"/>
      <c r="J258" s="1"/>
      <c r="K258" s="1"/>
      <c r="L258" s="1"/>
      <c r="M258" s="1"/>
      <c r="N258" s="1"/>
      <c r="O258" s="1"/>
    </row>
    <row r="259" spans="1:15" ht="16.5">
      <c r="A259" s="1"/>
      <c r="B259" s="1"/>
      <c r="C259" s="1"/>
      <c r="D259" s="1"/>
      <c r="E259" s="1"/>
      <c r="F259" s="1"/>
      <c r="G259" s="1"/>
      <c r="H259" s="1"/>
      <c r="I259" s="1"/>
      <c r="J259" s="1"/>
      <c r="K259" s="1"/>
      <c r="L259" s="1"/>
      <c r="M259" s="1"/>
      <c r="N259" s="1"/>
      <c r="O259" s="1"/>
    </row>
    <row r="260" spans="1:15" ht="16.5">
      <c r="A260" s="1"/>
      <c r="B260" s="1"/>
      <c r="C260" s="1"/>
      <c r="D260" s="1"/>
      <c r="E260" s="1"/>
      <c r="F260" s="1"/>
      <c r="G260" s="1"/>
      <c r="H260" s="1"/>
      <c r="I260" s="1"/>
      <c r="J260" s="1"/>
      <c r="K260" s="1"/>
      <c r="L260" s="1"/>
      <c r="M260" s="1"/>
      <c r="N260" s="1"/>
      <c r="O260" s="1"/>
    </row>
    <row r="261" spans="1:15" ht="16.5">
      <c r="A261" s="1"/>
      <c r="B261" s="1"/>
      <c r="C261" s="1"/>
      <c r="D261" s="1"/>
      <c r="E261" s="1"/>
      <c r="F261" s="1"/>
      <c r="G261" s="1"/>
      <c r="H261" s="1"/>
      <c r="I261" s="1"/>
      <c r="J261" s="1"/>
      <c r="K261" s="1"/>
      <c r="L261" s="1"/>
      <c r="M261" s="1"/>
      <c r="N261" s="1"/>
      <c r="O261" s="1"/>
    </row>
    <row r="262" spans="1:15" ht="16.5">
      <c r="A262" s="1"/>
      <c r="B262" s="1"/>
      <c r="C262" s="1"/>
      <c r="D262" s="1"/>
      <c r="E262" s="1"/>
      <c r="F262" s="1"/>
      <c r="G262" s="1"/>
      <c r="H262" s="1"/>
      <c r="I262" s="1"/>
      <c r="J262" s="1"/>
      <c r="K262" s="1"/>
      <c r="L262" s="1"/>
      <c r="M262" s="1"/>
      <c r="N262" s="1"/>
      <c r="O262" s="1"/>
    </row>
    <row r="263" spans="1:15" ht="16.5">
      <c r="A263" s="1"/>
      <c r="B263" s="1"/>
      <c r="C263" s="1"/>
      <c r="D263" s="1"/>
      <c r="E263" s="1"/>
      <c r="F263" s="1"/>
      <c r="G263" s="1"/>
      <c r="H263" s="1"/>
      <c r="I263" s="1"/>
      <c r="J263" s="1"/>
      <c r="K263" s="1"/>
      <c r="L263" s="1"/>
      <c r="M263" s="1"/>
      <c r="N263" s="1"/>
      <c r="O263" s="1"/>
    </row>
    <row r="264" spans="1:15" ht="16.5">
      <c r="A264" s="1"/>
      <c r="B264" s="1"/>
      <c r="C264" s="1"/>
      <c r="D264" s="1"/>
      <c r="E264" s="1"/>
      <c r="F264" s="1"/>
      <c r="G264" s="1"/>
      <c r="H264" s="1"/>
      <c r="I264" s="1"/>
      <c r="J264" s="1"/>
      <c r="K264" s="1"/>
      <c r="L264" s="1"/>
      <c r="M264" s="1"/>
      <c r="N264" s="1"/>
      <c r="O264" s="1"/>
    </row>
    <row r="265" spans="1:15" ht="16.5">
      <c r="A265" s="1"/>
      <c r="B265" s="1"/>
      <c r="C265" s="1"/>
      <c r="D265" s="1"/>
      <c r="E265" s="1"/>
      <c r="F265" s="1"/>
      <c r="G265" s="1"/>
      <c r="H265" s="1"/>
      <c r="I265" s="1"/>
      <c r="J265" s="1"/>
      <c r="K265" s="1"/>
      <c r="L265" s="1"/>
      <c r="M265" s="1"/>
      <c r="N265" s="1"/>
      <c r="O265" s="1"/>
    </row>
    <row r="266" spans="1:15" ht="16.5">
      <c r="A266" s="1"/>
      <c r="B266" s="1"/>
      <c r="C266" s="1"/>
      <c r="D266" s="1"/>
      <c r="E266" s="1"/>
      <c r="F266" s="1"/>
      <c r="G266" s="1"/>
      <c r="H266" s="1"/>
      <c r="I266" s="1"/>
      <c r="J266" s="1"/>
      <c r="K266" s="1"/>
      <c r="L266" s="1"/>
      <c r="M266" s="1"/>
      <c r="N266" s="1"/>
      <c r="O266" s="1"/>
    </row>
    <row r="267" spans="1:15" ht="16.5">
      <c r="A267" s="1"/>
      <c r="B267" s="1"/>
      <c r="C267" s="1"/>
      <c r="D267" s="1"/>
      <c r="E267" s="1"/>
      <c r="F267" s="1"/>
      <c r="G267" s="1"/>
      <c r="H267" s="1"/>
      <c r="I267" s="1"/>
      <c r="J267" s="1"/>
      <c r="K267" s="1"/>
      <c r="L267" s="1"/>
      <c r="M267" s="1"/>
      <c r="N267" s="1"/>
      <c r="O267" s="1"/>
    </row>
    <row r="268" spans="1:15" ht="16.5">
      <c r="A268" s="1"/>
      <c r="B268" s="1"/>
      <c r="C268" s="1"/>
      <c r="D268" s="1"/>
      <c r="E268" s="1"/>
      <c r="F268" s="1"/>
      <c r="G268" s="1"/>
      <c r="H268" s="1"/>
      <c r="I268" s="1"/>
      <c r="J268" s="1"/>
      <c r="K268" s="1"/>
      <c r="L268" s="1"/>
      <c r="M268" s="1"/>
      <c r="N268" s="1"/>
      <c r="O268" s="1"/>
    </row>
    <row r="269" spans="1:15" ht="16.5">
      <c r="A269" s="1"/>
      <c r="B269" s="1"/>
      <c r="C269" s="1"/>
      <c r="D269" s="1"/>
      <c r="E269" s="1"/>
      <c r="F269" s="1"/>
      <c r="G269" s="1"/>
      <c r="H269" s="1"/>
      <c r="I269" s="1"/>
      <c r="J269" s="1"/>
      <c r="K269" s="1"/>
      <c r="L269" s="1"/>
      <c r="M269" s="1"/>
      <c r="N269" s="1"/>
      <c r="O269" s="1"/>
    </row>
    <row r="270" spans="1:15" ht="16.5">
      <c r="A270" s="1"/>
      <c r="B270" s="1"/>
      <c r="C270" s="1"/>
      <c r="D270" s="1"/>
      <c r="E270" s="1"/>
      <c r="F270" s="1"/>
      <c r="G270" s="1"/>
      <c r="H270" s="1"/>
      <c r="I270" s="1"/>
      <c r="J270" s="1"/>
      <c r="K270" s="1"/>
      <c r="L270" s="1"/>
      <c r="M270" s="1"/>
      <c r="N270" s="1"/>
      <c r="O270" s="1"/>
    </row>
    <row r="271" spans="1:15" ht="16.5">
      <c r="A271" s="1"/>
      <c r="B271" s="1"/>
      <c r="C271" s="1"/>
      <c r="D271" s="1"/>
      <c r="E271" s="1"/>
      <c r="F271" s="1"/>
      <c r="G271" s="1"/>
      <c r="H271" s="1"/>
      <c r="I271" s="1"/>
      <c r="J271" s="1"/>
      <c r="K271" s="1"/>
      <c r="L271" s="1"/>
      <c r="M271" s="1"/>
      <c r="N271" s="1"/>
      <c r="O271" s="1"/>
    </row>
    <row r="272" spans="1:15" ht="16.5">
      <c r="A272" s="1"/>
      <c r="B272" s="1"/>
      <c r="C272" s="1"/>
      <c r="D272" s="1"/>
      <c r="E272" s="1"/>
      <c r="F272" s="1"/>
      <c r="G272" s="1"/>
      <c r="H272" s="1"/>
      <c r="I272" s="1"/>
      <c r="J272" s="1"/>
      <c r="K272" s="1"/>
      <c r="L272" s="1"/>
      <c r="M272" s="1"/>
      <c r="N272" s="1"/>
      <c r="O272" s="1"/>
    </row>
    <row r="273" spans="1:15" ht="16.5">
      <c r="A273" s="1"/>
      <c r="B273" s="1"/>
      <c r="C273" s="1"/>
      <c r="D273" s="1"/>
      <c r="E273" s="1"/>
      <c r="F273" s="1"/>
      <c r="G273" s="1"/>
      <c r="H273" s="1"/>
      <c r="I273" s="1"/>
      <c r="J273" s="1"/>
      <c r="K273" s="1"/>
      <c r="L273" s="1"/>
      <c r="M273" s="1"/>
      <c r="N273" s="1"/>
      <c r="O273" s="1"/>
    </row>
    <row r="274" spans="1:15" ht="16.5">
      <c r="A274" s="1"/>
      <c r="B274" s="1"/>
      <c r="C274" s="1"/>
      <c r="D274" s="1"/>
      <c r="E274" s="1"/>
      <c r="F274" s="1"/>
      <c r="G274" s="1"/>
      <c r="H274" s="1"/>
      <c r="I274" s="1"/>
      <c r="J274" s="1"/>
      <c r="K274" s="1"/>
      <c r="L274" s="1"/>
      <c r="M274" s="1"/>
      <c r="N274" s="1"/>
      <c r="O274" s="1"/>
    </row>
    <row r="275" spans="1:15" ht="16.5">
      <c r="A275" s="1"/>
      <c r="B275" s="1"/>
      <c r="C275" s="1"/>
      <c r="D275" s="1"/>
      <c r="E275" s="1"/>
      <c r="F275" s="1"/>
      <c r="G275" s="1"/>
      <c r="H275" s="1"/>
      <c r="I275" s="1"/>
      <c r="J275" s="1"/>
      <c r="K275" s="1"/>
      <c r="L275" s="1"/>
      <c r="M275" s="1"/>
      <c r="N275" s="1"/>
      <c r="O275" s="1"/>
    </row>
    <row r="276" spans="1:15" ht="16.5">
      <c r="A276" s="1"/>
      <c r="B276" s="1"/>
      <c r="C276" s="1"/>
      <c r="D276" s="1"/>
      <c r="E276" s="1"/>
      <c r="F276" s="1"/>
      <c r="G276" s="1"/>
      <c r="H276" s="1"/>
      <c r="I276" s="1"/>
      <c r="J276" s="1"/>
      <c r="K276" s="1"/>
      <c r="L276" s="1"/>
      <c r="M276" s="1"/>
      <c r="N276" s="1"/>
      <c r="O276" s="1"/>
    </row>
    <row r="277" spans="1:15" ht="16.5">
      <c r="A277" s="1"/>
      <c r="B277" s="1"/>
      <c r="C277" s="1"/>
      <c r="D277" s="1"/>
      <c r="E277" s="1"/>
      <c r="F277" s="1"/>
      <c r="G277" s="1"/>
      <c r="H277" s="1"/>
      <c r="I277" s="1"/>
      <c r="J277" s="1"/>
      <c r="K277" s="1"/>
      <c r="L277" s="1"/>
      <c r="M277" s="1"/>
      <c r="N277" s="1"/>
      <c r="O277" s="1"/>
    </row>
    <row r="278" spans="1:15" ht="16.5">
      <c r="A278" s="1"/>
      <c r="B278" s="1"/>
      <c r="C278" s="1"/>
      <c r="D278" s="1"/>
      <c r="E278" s="1"/>
      <c r="F278" s="1"/>
      <c r="G278" s="1"/>
      <c r="H278" s="1"/>
      <c r="I278" s="1"/>
      <c r="J278" s="1"/>
      <c r="K278" s="1"/>
      <c r="L278" s="1"/>
      <c r="M278" s="1"/>
      <c r="N278" s="1"/>
      <c r="O278" s="1"/>
    </row>
    <row r="279" spans="1:15" ht="16.5">
      <c r="A279" s="1"/>
      <c r="B279" s="1"/>
      <c r="C279" s="1"/>
      <c r="D279" s="1"/>
      <c r="E279" s="1"/>
      <c r="F279" s="1"/>
      <c r="G279" s="1"/>
      <c r="H279" s="1"/>
      <c r="I279" s="1"/>
      <c r="J279" s="1"/>
      <c r="K279" s="1"/>
      <c r="L279" s="1"/>
      <c r="M279" s="1"/>
      <c r="N279" s="1"/>
      <c r="O279" s="1"/>
    </row>
    <row r="280" spans="1:15" ht="16.5">
      <c r="A280" s="1"/>
      <c r="B280" s="1"/>
      <c r="C280" s="1"/>
      <c r="D280" s="1"/>
      <c r="E280" s="1"/>
      <c r="F280" s="1"/>
      <c r="G280" s="1"/>
      <c r="H280" s="1"/>
      <c r="I280" s="1"/>
      <c r="J280" s="1"/>
      <c r="K280" s="1"/>
      <c r="L280" s="1"/>
      <c r="M280" s="1"/>
      <c r="N280" s="1"/>
      <c r="O280" s="1"/>
    </row>
    <row r="281" spans="1:15" ht="16.5">
      <c r="A281" s="1"/>
      <c r="B281" s="1"/>
      <c r="C281" s="1"/>
      <c r="D281" s="1"/>
      <c r="E281" s="1"/>
      <c r="F281" s="1"/>
      <c r="G281" s="1"/>
      <c r="H281" s="1"/>
      <c r="I281" s="1"/>
      <c r="J281" s="1"/>
      <c r="K281" s="1"/>
      <c r="L281" s="1"/>
      <c r="M281" s="1"/>
      <c r="N281" s="1"/>
      <c r="O281" s="1"/>
    </row>
    <row r="282" spans="1:15" ht="16.5">
      <c r="A282" s="1"/>
      <c r="B282" s="1"/>
      <c r="C282" s="1"/>
      <c r="D282" s="1"/>
      <c r="E282" s="1"/>
      <c r="F282" s="1"/>
      <c r="G282" s="1"/>
      <c r="H282" s="1"/>
      <c r="I282" s="1"/>
      <c r="J282" s="1"/>
      <c r="K282" s="1"/>
      <c r="L282" s="1"/>
      <c r="M282" s="1"/>
      <c r="N282" s="1"/>
      <c r="O282" s="1"/>
    </row>
    <row r="283" spans="1:15" ht="16.5">
      <c r="A283" s="1"/>
      <c r="B283" s="1"/>
      <c r="C283" s="1"/>
      <c r="D283" s="1"/>
      <c r="E283" s="1"/>
      <c r="F283" s="1"/>
      <c r="G283" s="1"/>
      <c r="H283" s="1"/>
      <c r="I283" s="1"/>
      <c r="J283" s="1"/>
      <c r="K283" s="1"/>
      <c r="L283" s="1"/>
      <c r="M283" s="1"/>
      <c r="N283" s="1"/>
      <c r="O283" s="1"/>
    </row>
    <row r="284" spans="1:15" ht="16.5">
      <c r="A284" s="1"/>
      <c r="B284" s="1"/>
      <c r="C284" s="1"/>
      <c r="D284" s="1"/>
      <c r="E284" s="1"/>
      <c r="F284" s="1"/>
      <c r="G284" s="1"/>
      <c r="H284" s="1"/>
      <c r="I284" s="1"/>
      <c r="J284" s="1"/>
      <c r="K284" s="1"/>
      <c r="L284" s="1"/>
      <c r="M284" s="1"/>
      <c r="N284" s="1"/>
      <c r="O284" s="1"/>
    </row>
    <row r="285" spans="1:15" ht="16.5">
      <c r="A285" s="1"/>
      <c r="B285" s="1"/>
      <c r="C285" s="1"/>
      <c r="D285" s="1"/>
      <c r="E285" s="1"/>
      <c r="F285" s="1"/>
      <c r="G285" s="1"/>
      <c r="H285" s="1"/>
      <c r="I285" s="1"/>
      <c r="J285" s="1"/>
      <c r="K285" s="1"/>
      <c r="L285" s="1"/>
      <c r="M285" s="1"/>
      <c r="N285" s="1"/>
      <c r="O285" s="1"/>
    </row>
    <row r="286" spans="1:15" ht="16.5">
      <c r="A286" s="1"/>
      <c r="B286" s="1"/>
      <c r="C286" s="1"/>
      <c r="D286" s="1"/>
      <c r="E286" s="1"/>
      <c r="F286" s="1"/>
      <c r="G286" s="1"/>
      <c r="H286" s="1"/>
      <c r="I286" s="1"/>
      <c r="J286" s="1"/>
      <c r="K286" s="1"/>
      <c r="L286" s="1"/>
      <c r="M286" s="1"/>
      <c r="N286" s="1"/>
      <c r="O286" s="1"/>
    </row>
    <row r="287" spans="1:15" ht="16.5">
      <c r="A287" s="1"/>
      <c r="B287" s="1"/>
      <c r="C287" s="1"/>
      <c r="D287" s="1"/>
      <c r="E287" s="1"/>
      <c r="F287" s="1"/>
      <c r="G287" s="1"/>
      <c r="H287" s="1"/>
      <c r="I287" s="1"/>
      <c r="J287" s="1"/>
      <c r="K287" s="1"/>
      <c r="L287" s="1"/>
      <c r="M287" s="1"/>
      <c r="N287" s="1"/>
      <c r="O287" s="1"/>
    </row>
    <row r="288" spans="1:15" ht="16.5">
      <c r="A288" s="1"/>
      <c r="B288" s="1"/>
      <c r="C288" s="1"/>
      <c r="D288" s="1"/>
      <c r="E288" s="1"/>
      <c r="F288" s="1"/>
      <c r="G288" s="1"/>
      <c r="H288" s="1"/>
      <c r="I288" s="1"/>
      <c r="J288" s="1"/>
      <c r="K288" s="1"/>
      <c r="L288" s="1"/>
      <c r="M288" s="1"/>
      <c r="N288" s="1"/>
      <c r="O288" s="1"/>
    </row>
    <row r="289" spans="1:15" ht="16.5">
      <c r="A289" s="1"/>
      <c r="B289" s="1"/>
      <c r="C289" s="1"/>
      <c r="D289" s="1"/>
      <c r="E289" s="1"/>
      <c r="F289" s="1"/>
      <c r="G289" s="1"/>
      <c r="H289" s="1"/>
      <c r="I289" s="1"/>
      <c r="J289" s="1"/>
      <c r="K289" s="1"/>
      <c r="L289" s="1"/>
      <c r="M289" s="1"/>
      <c r="N289" s="1"/>
      <c r="O289" s="1"/>
    </row>
    <row r="290" spans="1:15" ht="16.5">
      <c r="A290" s="1"/>
      <c r="B290" s="1"/>
      <c r="C290" s="1"/>
      <c r="D290" s="1"/>
      <c r="E290" s="1"/>
      <c r="F290" s="1"/>
      <c r="G290" s="1"/>
      <c r="H290" s="1"/>
      <c r="I290" s="1"/>
      <c r="J290" s="1"/>
      <c r="K290" s="1"/>
      <c r="L290" s="1"/>
      <c r="M290" s="1"/>
      <c r="N290" s="1"/>
      <c r="O290" s="1"/>
    </row>
    <row r="291" spans="1:15" ht="16.5">
      <c r="A291" s="1"/>
      <c r="B291" s="1"/>
      <c r="C291" s="1"/>
      <c r="D291" s="1"/>
      <c r="E291" s="1"/>
      <c r="F291" s="1"/>
      <c r="G291" s="1"/>
      <c r="H291" s="1"/>
      <c r="I291" s="1"/>
      <c r="J291" s="1"/>
      <c r="K291" s="1"/>
      <c r="L291" s="1"/>
      <c r="M291" s="1"/>
      <c r="N291" s="1"/>
      <c r="O291" s="1"/>
    </row>
    <row r="292" spans="1:15" ht="16.5">
      <c r="A292" s="1"/>
      <c r="B292" s="1"/>
      <c r="C292" s="1"/>
      <c r="D292" s="1"/>
      <c r="E292" s="1"/>
      <c r="F292" s="1"/>
      <c r="G292" s="1"/>
      <c r="H292" s="1"/>
      <c r="I292" s="1"/>
      <c r="J292" s="1"/>
      <c r="K292" s="1"/>
      <c r="L292" s="1"/>
      <c r="M292" s="1"/>
      <c r="N292" s="1"/>
      <c r="O292" s="1"/>
    </row>
    <row r="293" spans="1:15" ht="16.5">
      <c r="A293" s="1"/>
      <c r="B293" s="1"/>
      <c r="C293" s="1"/>
      <c r="D293" s="1"/>
      <c r="E293" s="1"/>
      <c r="F293" s="1"/>
      <c r="G293" s="1"/>
      <c r="H293" s="1"/>
      <c r="I293" s="1"/>
      <c r="J293" s="1"/>
      <c r="K293" s="1"/>
      <c r="L293" s="1"/>
      <c r="M293" s="1"/>
      <c r="N293" s="1"/>
      <c r="O293" s="1"/>
    </row>
    <row r="294" spans="1:15" ht="16.5">
      <c r="A294" s="1"/>
      <c r="B294" s="1"/>
      <c r="C294" s="1"/>
      <c r="D294" s="1"/>
      <c r="E294" s="1"/>
      <c r="F294" s="1"/>
      <c r="G294" s="1"/>
      <c r="H294" s="1"/>
      <c r="I294" s="1"/>
      <c r="J294" s="1"/>
      <c r="K294" s="1"/>
      <c r="L294" s="1"/>
      <c r="M294" s="1"/>
      <c r="N294" s="1"/>
      <c r="O294" s="1"/>
    </row>
    <row r="295" spans="1:15" ht="16.5">
      <c r="A295" s="1"/>
      <c r="B295" s="1"/>
      <c r="C295" s="1"/>
      <c r="D295" s="1"/>
      <c r="E295" s="1"/>
      <c r="F295" s="1"/>
      <c r="G295" s="1"/>
      <c r="H295" s="1"/>
      <c r="I295" s="1"/>
      <c r="J295" s="1"/>
      <c r="K295" s="1"/>
      <c r="L295" s="1"/>
      <c r="M295" s="1"/>
      <c r="N295" s="1"/>
      <c r="O295" s="1"/>
    </row>
    <row r="296" spans="1:15" ht="16.5">
      <c r="A296" s="1"/>
      <c r="B296" s="1"/>
      <c r="C296" s="1"/>
      <c r="D296" s="1"/>
      <c r="E296" s="1"/>
      <c r="F296" s="1"/>
      <c r="G296" s="1"/>
      <c r="H296" s="1"/>
      <c r="I296" s="1"/>
      <c r="J296" s="1"/>
      <c r="K296" s="1"/>
      <c r="L296" s="1"/>
      <c r="M296" s="1"/>
      <c r="N296" s="1"/>
      <c r="O296" s="1"/>
    </row>
    <row r="297" spans="1:15" ht="16.5">
      <c r="A297" s="1"/>
      <c r="B297" s="1"/>
      <c r="C297" s="1"/>
      <c r="D297" s="1"/>
      <c r="E297" s="1"/>
      <c r="F297" s="1"/>
      <c r="G297" s="1"/>
      <c r="H297" s="1"/>
      <c r="I297" s="1"/>
      <c r="J297" s="1"/>
      <c r="K297" s="1"/>
      <c r="L297" s="1"/>
      <c r="M297" s="1"/>
      <c r="N297" s="1"/>
      <c r="O297" s="1"/>
    </row>
    <row r="298" spans="1:15" ht="16.5">
      <c r="A298" s="1"/>
      <c r="B298" s="1"/>
      <c r="C298" s="1"/>
      <c r="D298" s="1"/>
      <c r="E298" s="1"/>
      <c r="F298" s="1"/>
      <c r="G298" s="1"/>
      <c r="H298" s="1"/>
      <c r="I298" s="1"/>
      <c r="J298" s="1"/>
      <c r="K298" s="1"/>
      <c r="L298" s="1"/>
      <c r="M298" s="1"/>
      <c r="N298" s="1"/>
      <c r="O298" s="1"/>
    </row>
    <row r="299" spans="1:15" ht="16.5">
      <c r="A299" s="1"/>
      <c r="B299" s="1"/>
      <c r="C299" s="1"/>
      <c r="D299" s="1"/>
      <c r="E299" s="1"/>
      <c r="F299" s="1"/>
      <c r="G299" s="1"/>
      <c r="H299" s="1"/>
      <c r="I299" s="1"/>
      <c r="J299" s="1"/>
      <c r="K299" s="1"/>
      <c r="L299" s="1"/>
      <c r="M299" s="1"/>
      <c r="N299" s="1"/>
      <c r="O299" s="1"/>
    </row>
    <row r="300" spans="1:15" ht="16.5">
      <c r="A300" s="1"/>
      <c r="B300" s="1"/>
      <c r="C300" s="1"/>
      <c r="D300" s="1"/>
      <c r="E300" s="1"/>
      <c r="F300" s="1"/>
      <c r="G300" s="1"/>
      <c r="H300" s="1"/>
      <c r="I300" s="1"/>
      <c r="J300" s="1"/>
      <c r="K300" s="1"/>
      <c r="L300" s="1"/>
      <c r="M300" s="1"/>
      <c r="N300" s="1"/>
      <c r="O300" s="1"/>
    </row>
    <row r="301" spans="1:15" ht="16.5">
      <c r="A301" s="1"/>
      <c r="B301" s="1"/>
      <c r="C301" s="1"/>
      <c r="D301" s="1"/>
      <c r="E301" s="1"/>
      <c r="F301" s="1"/>
      <c r="G301" s="1"/>
      <c r="H301" s="1"/>
      <c r="I301" s="1"/>
      <c r="J301" s="1"/>
      <c r="K301" s="1"/>
      <c r="L301" s="1"/>
      <c r="M301" s="1"/>
      <c r="N301" s="1"/>
      <c r="O301" s="1"/>
    </row>
    <row r="302" spans="1:15" ht="16.5">
      <c r="A302" s="1"/>
      <c r="B302" s="1"/>
      <c r="C302" s="1"/>
      <c r="D302" s="1"/>
      <c r="E302" s="1"/>
      <c r="F302" s="1"/>
      <c r="G302" s="1"/>
      <c r="H302" s="1"/>
      <c r="I302" s="1"/>
      <c r="J302" s="1"/>
      <c r="K302" s="1"/>
      <c r="L302" s="1"/>
      <c r="M302" s="1"/>
      <c r="N302" s="1"/>
      <c r="O302" s="1"/>
    </row>
    <row r="303" spans="1:15" ht="16.5">
      <c r="A303" s="1"/>
      <c r="B303" s="1"/>
      <c r="C303" s="1"/>
      <c r="D303" s="1"/>
      <c r="E303" s="1"/>
      <c r="F303" s="1"/>
      <c r="G303" s="1"/>
      <c r="H303" s="1"/>
      <c r="I303" s="1"/>
      <c r="J303" s="1"/>
      <c r="K303" s="1"/>
      <c r="L303" s="1"/>
      <c r="M303" s="1"/>
      <c r="N303" s="1"/>
      <c r="O303" s="1"/>
    </row>
    <row r="304" spans="1:15" ht="16.5">
      <c r="A304" s="1"/>
      <c r="B304" s="1"/>
      <c r="C304" s="1"/>
      <c r="D304" s="1"/>
      <c r="E304" s="1"/>
      <c r="F304" s="1"/>
      <c r="G304" s="1"/>
      <c r="H304" s="1"/>
      <c r="I304" s="1"/>
      <c r="J304" s="1"/>
      <c r="K304" s="1"/>
      <c r="L304" s="1"/>
      <c r="M304" s="1"/>
      <c r="N304" s="1"/>
      <c r="O304" s="1"/>
    </row>
    <row r="305" spans="1:15" ht="16.5">
      <c r="A305" s="1"/>
      <c r="B305" s="1"/>
      <c r="C305" s="1"/>
      <c r="D305" s="1"/>
      <c r="E305" s="1"/>
      <c r="F305" s="1"/>
      <c r="G305" s="1"/>
      <c r="H305" s="1"/>
      <c r="I305" s="1"/>
      <c r="J305" s="1"/>
      <c r="K305" s="1"/>
      <c r="L305" s="1"/>
      <c r="M305" s="1"/>
      <c r="N305" s="1"/>
      <c r="O305" s="1"/>
    </row>
    <row r="306" spans="1:15" ht="16.5">
      <c r="A306" s="1"/>
      <c r="B306" s="1"/>
      <c r="C306" s="1"/>
      <c r="D306" s="1"/>
      <c r="E306" s="1"/>
      <c r="F306" s="1"/>
      <c r="G306" s="1"/>
      <c r="H306" s="1"/>
      <c r="I306" s="1"/>
      <c r="J306" s="1"/>
      <c r="K306" s="1"/>
      <c r="L306" s="1"/>
      <c r="M306" s="1"/>
      <c r="N306" s="1"/>
      <c r="O306" s="1"/>
    </row>
    <row r="307" spans="1:15" ht="16.5">
      <c r="A307" s="1"/>
      <c r="B307" s="1"/>
      <c r="C307" s="1"/>
      <c r="D307" s="1"/>
      <c r="E307" s="1"/>
      <c r="F307" s="1"/>
      <c r="G307" s="1"/>
      <c r="H307" s="1"/>
      <c r="I307" s="1"/>
      <c r="J307" s="1"/>
      <c r="K307" s="1"/>
      <c r="L307" s="1"/>
      <c r="M307" s="1"/>
      <c r="N307" s="1"/>
      <c r="O307" s="1"/>
    </row>
    <row r="308" spans="1:15" ht="16.5">
      <c r="A308" s="1"/>
      <c r="B308" s="1"/>
      <c r="C308" s="1"/>
      <c r="D308" s="1"/>
      <c r="E308" s="1"/>
      <c r="F308" s="1"/>
      <c r="G308" s="1"/>
      <c r="H308" s="1"/>
      <c r="I308" s="1"/>
      <c r="J308" s="1"/>
      <c r="K308" s="1"/>
      <c r="L308" s="1"/>
      <c r="M308" s="1"/>
      <c r="N308" s="1"/>
      <c r="O308" s="1"/>
    </row>
    <row r="309" spans="1:15" ht="16.5">
      <c r="A309" s="1"/>
      <c r="B309" s="1"/>
      <c r="C309" s="1"/>
      <c r="D309" s="1"/>
      <c r="E309" s="1"/>
      <c r="F309" s="1"/>
      <c r="G309" s="1"/>
      <c r="H309" s="1"/>
      <c r="I309" s="1"/>
      <c r="J309" s="1"/>
      <c r="K309" s="1"/>
      <c r="L309" s="1"/>
      <c r="M309" s="1"/>
      <c r="N309" s="1"/>
      <c r="O309" s="1"/>
    </row>
    <row r="310" spans="1:15" ht="16.5">
      <c r="A310" s="1"/>
      <c r="B310" s="1"/>
      <c r="C310" s="1"/>
      <c r="D310" s="1"/>
      <c r="E310" s="1"/>
      <c r="F310" s="1"/>
      <c r="G310" s="1"/>
      <c r="H310" s="1"/>
      <c r="I310" s="1"/>
      <c r="J310" s="1"/>
      <c r="K310" s="1"/>
      <c r="L310" s="1"/>
      <c r="M310" s="1"/>
      <c r="N310" s="1"/>
      <c r="O310" s="1"/>
    </row>
    <row r="311" spans="1:15" ht="16.5">
      <c r="A311" s="1"/>
      <c r="B311" s="1"/>
      <c r="C311" s="1"/>
      <c r="D311" s="1"/>
      <c r="E311" s="1"/>
      <c r="F311" s="1"/>
      <c r="G311" s="1"/>
      <c r="H311" s="1"/>
      <c r="I311" s="1"/>
      <c r="J311" s="1"/>
      <c r="K311" s="1"/>
      <c r="L311" s="1"/>
      <c r="M311" s="1"/>
      <c r="N311" s="1"/>
      <c r="O311" s="1"/>
    </row>
    <row r="312" spans="1:15" ht="16.5">
      <c r="A312" s="1"/>
      <c r="B312" s="1"/>
      <c r="C312" s="1"/>
      <c r="D312" s="1"/>
      <c r="E312" s="1"/>
      <c r="F312" s="1"/>
      <c r="G312" s="1"/>
      <c r="H312" s="1"/>
      <c r="I312" s="1"/>
      <c r="J312" s="1"/>
      <c r="K312" s="1"/>
      <c r="L312" s="1"/>
      <c r="M312" s="1"/>
      <c r="N312" s="1"/>
      <c r="O312" s="1"/>
    </row>
    <row r="313" spans="1:15" ht="16.5">
      <c r="A313" s="1"/>
      <c r="B313" s="1"/>
      <c r="C313" s="1"/>
      <c r="D313" s="1"/>
      <c r="E313" s="1"/>
      <c r="F313" s="1"/>
      <c r="G313" s="1"/>
      <c r="H313" s="1"/>
      <c r="I313" s="1"/>
      <c r="J313" s="1"/>
      <c r="K313" s="1"/>
      <c r="L313" s="1"/>
      <c r="M313" s="1"/>
      <c r="N313" s="1"/>
      <c r="O313" s="1"/>
    </row>
    <row r="314" spans="1:15" ht="16.5">
      <c r="A314" s="1"/>
      <c r="B314" s="1"/>
      <c r="C314" s="1"/>
      <c r="D314" s="1"/>
      <c r="E314" s="1"/>
      <c r="F314" s="1"/>
      <c r="G314" s="1"/>
      <c r="H314" s="1"/>
      <c r="I314" s="1"/>
      <c r="J314" s="1"/>
      <c r="K314" s="1"/>
      <c r="L314" s="1"/>
      <c r="M314" s="1"/>
      <c r="N314" s="1"/>
      <c r="O314" s="1"/>
    </row>
    <row r="315" spans="1:15" ht="16.5">
      <c r="A315" s="1"/>
      <c r="B315" s="1"/>
      <c r="C315" s="1"/>
      <c r="D315" s="1"/>
      <c r="E315" s="1"/>
      <c r="F315" s="1"/>
      <c r="G315" s="1"/>
      <c r="H315" s="1"/>
      <c r="I315" s="1"/>
      <c r="J315" s="1"/>
      <c r="K315" s="1"/>
      <c r="L315" s="1"/>
      <c r="M315" s="1"/>
      <c r="N315" s="1"/>
      <c r="O315" s="1"/>
    </row>
    <row r="316" spans="1:15" ht="16.5">
      <c r="A316" s="1"/>
      <c r="B316" s="1"/>
      <c r="C316" s="1"/>
      <c r="D316" s="1"/>
      <c r="E316" s="1"/>
      <c r="F316" s="1"/>
      <c r="G316" s="1"/>
      <c r="H316" s="1"/>
      <c r="I316" s="1"/>
      <c r="J316" s="1"/>
      <c r="K316" s="1"/>
      <c r="L316" s="1"/>
      <c r="M316" s="1"/>
      <c r="N316" s="1"/>
      <c r="O316" s="1"/>
    </row>
    <row r="317" spans="1:15" ht="16.5">
      <c r="A317" s="1"/>
      <c r="B317" s="1"/>
      <c r="C317" s="1"/>
      <c r="D317" s="1"/>
      <c r="E317" s="1"/>
      <c r="F317" s="1"/>
      <c r="G317" s="1"/>
      <c r="H317" s="1"/>
      <c r="I317" s="1"/>
      <c r="J317" s="1"/>
      <c r="K317" s="1"/>
      <c r="L317" s="1"/>
      <c r="M317" s="1"/>
      <c r="N317" s="1"/>
      <c r="O317" s="1"/>
    </row>
    <row r="318" spans="1:15" ht="16.5">
      <c r="A318" s="1"/>
      <c r="B318" s="1"/>
      <c r="C318" s="1"/>
      <c r="D318" s="1"/>
      <c r="E318" s="1"/>
      <c r="F318" s="1"/>
      <c r="G318" s="1"/>
      <c r="H318" s="1"/>
      <c r="I318" s="1"/>
      <c r="J318" s="1"/>
      <c r="K318" s="1"/>
      <c r="L318" s="1"/>
      <c r="M318" s="1"/>
      <c r="N318" s="1"/>
      <c r="O318" s="1"/>
    </row>
    <row r="319" spans="1:15" ht="16.5">
      <c r="A319" s="1"/>
      <c r="B319" s="1"/>
      <c r="C319" s="1"/>
      <c r="D319" s="1"/>
      <c r="E319" s="1"/>
      <c r="F319" s="1"/>
      <c r="G319" s="1"/>
      <c r="H319" s="1"/>
      <c r="I319" s="1"/>
      <c r="J319" s="1"/>
      <c r="K319" s="1"/>
      <c r="L319" s="1"/>
      <c r="M319" s="1"/>
      <c r="N319" s="1"/>
      <c r="O319" s="1"/>
    </row>
    <row r="320" spans="1:15" ht="16.5">
      <c r="A320" s="1"/>
      <c r="B320" s="1"/>
      <c r="C320" s="1"/>
      <c r="D320" s="1"/>
      <c r="E320" s="1"/>
      <c r="F320" s="1"/>
      <c r="G320" s="1"/>
      <c r="H320" s="1"/>
      <c r="I320" s="1"/>
      <c r="J320" s="1"/>
      <c r="K320" s="1"/>
      <c r="L320" s="1"/>
      <c r="M320" s="1"/>
      <c r="N320" s="1"/>
      <c r="O320" s="1"/>
    </row>
    <row r="321" spans="1:15" ht="16.5">
      <c r="A321" s="1"/>
      <c r="B321" s="1"/>
      <c r="C321" s="1"/>
      <c r="D321" s="1"/>
      <c r="E321" s="1"/>
      <c r="F321" s="1"/>
      <c r="G321" s="1"/>
      <c r="H321" s="1"/>
      <c r="I321" s="1"/>
      <c r="J321" s="1"/>
      <c r="K321" s="1"/>
      <c r="L321" s="1"/>
      <c r="M321" s="1"/>
      <c r="N321" s="1"/>
      <c r="O321" s="1"/>
    </row>
    <row r="322" spans="1:15" ht="16.5">
      <c r="A322" s="1"/>
      <c r="B322" s="1"/>
      <c r="C322" s="1"/>
      <c r="D322" s="1"/>
      <c r="E322" s="1"/>
      <c r="F322" s="1"/>
      <c r="G322" s="1"/>
      <c r="H322" s="1"/>
      <c r="I322" s="1"/>
      <c r="J322" s="1"/>
      <c r="K322" s="1"/>
      <c r="L322" s="1"/>
      <c r="M322" s="1"/>
      <c r="N322" s="1"/>
      <c r="O322" s="1"/>
    </row>
    <row r="323" spans="1:15" ht="16.5">
      <c r="A323" s="1"/>
      <c r="B323" s="1"/>
      <c r="C323" s="1"/>
      <c r="D323" s="1"/>
      <c r="E323" s="1"/>
      <c r="F323" s="1"/>
      <c r="G323" s="1"/>
      <c r="H323" s="1"/>
      <c r="I323" s="1"/>
      <c r="J323" s="1"/>
      <c r="K323" s="1"/>
      <c r="L323" s="1"/>
      <c r="M323" s="1"/>
      <c r="N323" s="1"/>
      <c r="O323" s="1"/>
    </row>
    <row r="324" spans="1:15" ht="16.5">
      <c r="A324" s="1"/>
      <c r="B324" s="1"/>
      <c r="C324" s="1"/>
      <c r="D324" s="1"/>
      <c r="E324" s="1"/>
      <c r="F324" s="1"/>
      <c r="G324" s="1"/>
      <c r="H324" s="1"/>
      <c r="I324" s="1"/>
      <c r="J324" s="1"/>
      <c r="K324" s="1"/>
      <c r="L324" s="1"/>
      <c r="M324" s="1"/>
      <c r="N324" s="1"/>
      <c r="O324" s="1"/>
    </row>
    <row r="325" spans="1:15" ht="16.5">
      <c r="A325" s="1"/>
      <c r="B325" s="1"/>
      <c r="C325" s="1"/>
      <c r="D325" s="1"/>
      <c r="E325" s="1"/>
      <c r="F325" s="1"/>
      <c r="G325" s="1"/>
      <c r="H325" s="1"/>
      <c r="I325" s="1"/>
      <c r="J325" s="1"/>
      <c r="K325" s="1"/>
      <c r="L325" s="1"/>
      <c r="M325" s="1"/>
      <c r="N325" s="1"/>
      <c r="O325" s="1"/>
    </row>
    <row r="326" spans="1:15" ht="16.5">
      <c r="A326" s="1"/>
      <c r="B326" s="1"/>
      <c r="C326" s="1"/>
      <c r="D326" s="1"/>
      <c r="E326" s="1"/>
      <c r="F326" s="1"/>
      <c r="G326" s="1"/>
      <c r="H326" s="1"/>
      <c r="I326" s="1"/>
      <c r="J326" s="1"/>
      <c r="K326" s="1"/>
      <c r="L326" s="1"/>
      <c r="M326" s="1"/>
      <c r="N326" s="1"/>
      <c r="O326" s="1"/>
    </row>
    <row r="327" spans="1:15" ht="16.5">
      <c r="A327" s="1"/>
      <c r="B327" s="1"/>
      <c r="C327" s="1"/>
      <c r="D327" s="1"/>
      <c r="E327" s="1"/>
      <c r="F327" s="1"/>
      <c r="G327" s="1"/>
      <c r="H327" s="1"/>
      <c r="I327" s="1"/>
      <c r="J327" s="1"/>
      <c r="K327" s="1"/>
      <c r="L327" s="1"/>
      <c r="M327" s="1"/>
      <c r="N327" s="1"/>
      <c r="O327" s="1"/>
    </row>
    <row r="328" spans="1:15" ht="16.5">
      <c r="A328" s="1"/>
      <c r="B328" s="1"/>
      <c r="C328" s="1"/>
      <c r="D328" s="1"/>
      <c r="E328" s="1"/>
      <c r="F328" s="1"/>
      <c r="G328" s="1"/>
      <c r="H328" s="1"/>
      <c r="I328" s="1"/>
      <c r="J328" s="1"/>
      <c r="K328" s="1"/>
      <c r="L328" s="1"/>
      <c r="M328" s="1"/>
      <c r="N328" s="1"/>
      <c r="O328" s="1"/>
    </row>
    <row r="329" spans="1:15" ht="16.5">
      <c r="A329" s="1"/>
      <c r="B329" s="1"/>
      <c r="C329" s="1"/>
      <c r="D329" s="1"/>
      <c r="E329" s="1"/>
      <c r="F329" s="1"/>
      <c r="G329" s="1"/>
      <c r="H329" s="1"/>
      <c r="I329" s="1"/>
      <c r="J329" s="1"/>
      <c r="K329" s="1"/>
      <c r="L329" s="1"/>
      <c r="M329" s="1"/>
      <c r="N329" s="1"/>
      <c r="O329" s="1"/>
    </row>
    <row r="330" spans="1:15" ht="16.5">
      <c r="A330" s="1"/>
      <c r="B330" s="1"/>
      <c r="C330" s="1"/>
      <c r="D330" s="1"/>
      <c r="E330" s="1"/>
      <c r="F330" s="1"/>
      <c r="G330" s="1"/>
      <c r="H330" s="1"/>
      <c r="I330" s="1"/>
      <c r="J330" s="1"/>
      <c r="K330" s="1"/>
      <c r="L330" s="1"/>
      <c r="M330" s="1"/>
      <c r="N330" s="1"/>
      <c r="O330" s="1"/>
    </row>
    <row r="331" spans="1:15" ht="16.5">
      <c r="A331" s="1"/>
      <c r="B331" s="1"/>
      <c r="C331" s="1"/>
      <c r="D331" s="1"/>
      <c r="E331" s="1"/>
      <c r="F331" s="1"/>
      <c r="G331" s="1"/>
      <c r="H331" s="1"/>
      <c r="I331" s="1"/>
      <c r="J331" s="1"/>
      <c r="K331" s="1"/>
      <c r="L331" s="1"/>
      <c r="M331" s="1"/>
      <c r="N331" s="1"/>
      <c r="O331" s="1"/>
    </row>
    <row r="332" spans="1:15" ht="16.5">
      <c r="A332" s="1"/>
      <c r="B332" s="1"/>
      <c r="C332" s="1"/>
      <c r="D332" s="1"/>
      <c r="E332" s="1"/>
      <c r="F332" s="1"/>
      <c r="G332" s="1"/>
      <c r="H332" s="1"/>
      <c r="I332" s="1"/>
      <c r="J332" s="1"/>
      <c r="K332" s="1"/>
      <c r="L332" s="1"/>
      <c r="M332" s="1"/>
      <c r="N332" s="1"/>
      <c r="O332" s="1"/>
    </row>
    <row r="333" spans="1:15" ht="16.5">
      <c r="A333" s="1"/>
      <c r="B333" s="1"/>
      <c r="C333" s="1"/>
      <c r="D333" s="1"/>
      <c r="E333" s="1"/>
      <c r="F333" s="1"/>
      <c r="G333" s="1"/>
      <c r="H333" s="1"/>
      <c r="I333" s="1"/>
      <c r="J333" s="1"/>
      <c r="K333" s="1"/>
      <c r="L333" s="1"/>
      <c r="M333" s="1"/>
      <c r="N333" s="1"/>
      <c r="O333" s="1"/>
    </row>
    <row r="334" spans="1:15" ht="16.5">
      <c r="A334" s="1"/>
      <c r="B334" s="1"/>
      <c r="C334" s="1"/>
      <c r="D334" s="1"/>
      <c r="E334" s="1"/>
      <c r="F334" s="1"/>
      <c r="G334" s="1"/>
      <c r="H334" s="1"/>
      <c r="I334" s="1"/>
      <c r="J334" s="1"/>
      <c r="K334" s="1"/>
      <c r="L334" s="1"/>
      <c r="M334" s="1"/>
      <c r="N334" s="1"/>
      <c r="O334" s="1"/>
    </row>
    <row r="335" spans="1:15" ht="16.5">
      <c r="A335" s="1"/>
      <c r="B335" s="1"/>
      <c r="C335" s="1"/>
      <c r="D335" s="1"/>
      <c r="E335" s="1"/>
      <c r="F335" s="1"/>
      <c r="G335" s="1"/>
      <c r="H335" s="1"/>
      <c r="I335" s="1"/>
      <c r="J335" s="1"/>
      <c r="K335" s="1"/>
      <c r="L335" s="1"/>
      <c r="M335" s="1"/>
      <c r="N335" s="1"/>
      <c r="O335" s="1"/>
    </row>
    <row r="336" spans="1:15" ht="16.5">
      <c r="A336" s="1"/>
      <c r="B336" s="1"/>
      <c r="C336" s="1"/>
      <c r="D336" s="1"/>
      <c r="E336" s="1"/>
      <c r="F336" s="1"/>
      <c r="G336" s="1"/>
      <c r="H336" s="1"/>
      <c r="I336" s="1"/>
      <c r="J336" s="1"/>
      <c r="K336" s="1"/>
      <c r="L336" s="1"/>
      <c r="M336" s="1"/>
      <c r="N336" s="1"/>
      <c r="O336" s="1"/>
    </row>
    <row r="337" spans="1:15" ht="16.5">
      <c r="A337" s="1"/>
      <c r="B337" s="1"/>
      <c r="C337" s="1"/>
      <c r="D337" s="1"/>
      <c r="E337" s="1"/>
      <c r="F337" s="1"/>
      <c r="G337" s="1"/>
      <c r="H337" s="1"/>
      <c r="I337" s="1"/>
      <c r="J337" s="1"/>
      <c r="K337" s="1"/>
      <c r="L337" s="1"/>
      <c r="M337" s="1"/>
      <c r="N337" s="1"/>
      <c r="O337" s="1"/>
    </row>
    <row r="338" spans="1:15" ht="16.5">
      <c r="A338" s="1"/>
      <c r="B338" s="1"/>
      <c r="C338" s="1"/>
      <c r="D338" s="1"/>
      <c r="E338" s="1"/>
      <c r="F338" s="1"/>
      <c r="G338" s="1"/>
      <c r="H338" s="1"/>
      <c r="I338" s="1"/>
      <c r="J338" s="1"/>
      <c r="K338" s="1"/>
      <c r="L338" s="1"/>
      <c r="M338" s="1"/>
      <c r="N338" s="1"/>
      <c r="O338" s="1"/>
    </row>
    <row r="339" spans="1:15" ht="16.5">
      <c r="A339" s="1"/>
      <c r="B339" s="1"/>
      <c r="C339" s="1"/>
      <c r="D339" s="1"/>
      <c r="E339" s="1"/>
      <c r="F339" s="1"/>
      <c r="G339" s="1"/>
      <c r="H339" s="1"/>
      <c r="I339" s="1"/>
      <c r="J339" s="1"/>
      <c r="K339" s="1"/>
      <c r="L339" s="1"/>
      <c r="M339" s="1"/>
      <c r="N339" s="1"/>
      <c r="O339" s="1"/>
    </row>
    <row r="340" spans="1:15" ht="16.5">
      <c r="A340" s="1"/>
      <c r="B340" s="1"/>
      <c r="C340" s="1"/>
      <c r="D340" s="1"/>
      <c r="E340" s="1"/>
      <c r="F340" s="1"/>
      <c r="G340" s="1"/>
      <c r="H340" s="1"/>
      <c r="I340" s="1"/>
      <c r="J340" s="1"/>
      <c r="K340" s="1"/>
      <c r="L340" s="1"/>
      <c r="M340" s="1"/>
      <c r="N340" s="1"/>
      <c r="O340" s="1"/>
    </row>
    <row r="341" spans="1:15" ht="16.5">
      <c r="A341" s="1"/>
      <c r="B341" s="1"/>
      <c r="C341" s="1"/>
      <c r="D341" s="1"/>
      <c r="E341" s="1"/>
      <c r="F341" s="1"/>
      <c r="G341" s="1"/>
      <c r="H341" s="1"/>
      <c r="I341" s="1"/>
      <c r="J341" s="1"/>
      <c r="K341" s="1"/>
      <c r="L341" s="1"/>
      <c r="M341" s="1"/>
      <c r="N341" s="1"/>
      <c r="O341" s="1"/>
    </row>
    <row r="342" spans="1:15" ht="16.5">
      <c r="A342" s="1"/>
      <c r="B342" s="1"/>
      <c r="C342" s="1"/>
      <c r="D342" s="1"/>
      <c r="E342" s="1"/>
      <c r="F342" s="1"/>
      <c r="G342" s="1"/>
      <c r="H342" s="1"/>
      <c r="I342" s="1"/>
      <c r="J342" s="1"/>
      <c r="K342" s="1"/>
      <c r="L342" s="1"/>
      <c r="M342" s="1"/>
      <c r="N342" s="1"/>
      <c r="O342" s="1"/>
    </row>
    <row r="343" spans="1:15" ht="16.5">
      <c r="A343" s="1"/>
      <c r="B343" s="1"/>
      <c r="C343" s="1"/>
      <c r="D343" s="1"/>
      <c r="E343" s="1"/>
      <c r="F343" s="1"/>
      <c r="G343" s="1"/>
      <c r="H343" s="1"/>
      <c r="I343" s="1"/>
      <c r="J343" s="1"/>
      <c r="K343" s="1"/>
      <c r="L343" s="1"/>
      <c r="M343" s="1"/>
      <c r="N343" s="1"/>
      <c r="O343" s="1"/>
    </row>
    <row r="344" spans="1:15" ht="16.5">
      <c r="A344" s="1"/>
      <c r="B344" s="1"/>
      <c r="C344" s="1"/>
      <c r="D344" s="1"/>
      <c r="E344" s="1"/>
      <c r="F344" s="1"/>
      <c r="G344" s="1"/>
      <c r="H344" s="1"/>
      <c r="I344" s="1"/>
      <c r="J344" s="1"/>
      <c r="K344" s="1"/>
      <c r="L344" s="1"/>
      <c r="M344" s="1"/>
      <c r="N344" s="1"/>
      <c r="O344" s="1"/>
    </row>
    <row r="345" spans="1:15" ht="16.5">
      <c r="A345" s="1"/>
      <c r="B345" s="1"/>
      <c r="C345" s="1"/>
      <c r="D345" s="1"/>
      <c r="E345" s="1"/>
      <c r="F345" s="1"/>
      <c r="G345" s="1"/>
      <c r="H345" s="1"/>
      <c r="I345" s="1"/>
      <c r="J345" s="1"/>
      <c r="K345" s="1"/>
      <c r="L345" s="1"/>
      <c r="M345" s="1"/>
      <c r="N345" s="1"/>
      <c r="O345" s="1"/>
    </row>
    <row r="346" spans="1:15" ht="16.5">
      <c r="A346" s="1"/>
      <c r="B346" s="1"/>
      <c r="C346" s="1"/>
      <c r="D346" s="1"/>
      <c r="E346" s="1"/>
      <c r="F346" s="1"/>
      <c r="G346" s="1"/>
      <c r="H346" s="1"/>
      <c r="I346" s="1"/>
      <c r="J346" s="1"/>
      <c r="K346" s="1"/>
      <c r="L346" s="1"/>
      <c r="M346" s="1"/>
      <c r="N346" s="1"/>
      <c r="O346" s="1"/>
    </row>
    <row r="347" spans="1:15" ht="16.5">
      <c r="A347" s="1"/>
      <c r="B347" s="1"/>
      <c r="C347" s="1"/>
      <c r="D347" s="1"/>
      <c r="E347" s="1"/>
      <c r="F347" s="1"/>
      <c r="G347" s="1"/>
      <c r="H347" s="1"/>
      <c r="I347" s="1"/>
      <c r="J347" s="1"/>
      <c r="K347" s="1"/>
      <c r="L347" s="1"/>
      <c r="M347" s="1"/>
      <c r="N347" s="1"/>
      <c r="O347" s="1"/>
    </row>
    <row r="348" spans="1:15" ht="16.5">
      <c r="A348" s="1"/>
      <c r="B348" s="1"/>
      <c r="C348" s="1"/>
      <c r="D348" s="1"/>
      <c r="E348" s="1"/>
      <c r="F348" s="1"/>
      <c r="G348" s="1"/>
      <c r="H348" s="1"/>
      <c r="I348" s="1"/>
      <c r="J348" s="1"/>
      <c r="K348" s="1"/>
      <c r="L348" s="1"/>
      <c r="M348" s="1"/>
      <c r="N348" s="1"/>
      <c r="O348" s="1"/>
    </row>
    <row r="349" spans="1:15" ht="16.5">
      <c r="A349" s="1"/>
      <c r="B349" s="1"/>
      <c r="C349" s="1"/>
      <c r="D349" s="1"/>
      <c r="E349" s="1"/>
      <c r="F349" s="1"/>
      <c r="G349" s="1"/>
      <c r="H349" s="1"/>
      <c r="I349" s="1"/>
      <c r="J349" s="1"/>
      <c r="K349" s="1"/>
      <c r="L349" s="1"/>
      <c r="M349" s="1"/>
      <c r="N349" s="1"/>
      <c r="O349" s="1"/>
    </row>
    <row r="350" spans="1:15" ht="16.5">
      <c r="A350" s="1"/>
      <c r="B350" s="1"/>
      <c r="C350" s="1"/>
      <c r="D350" s="1"/>
      <c r="E350" s="1"/>
      <c r="F350" s="1"/>
      <c r="G350" s="1"/>
      <c r="H350" s="1"/>
      <c r="I350" s="1"/>
      <c r="J350" s="1"/>
      <c r="K350" s="1"/>
      <c r="L350" s="1"/>
      <c r="M350" s="1"/>
      <c r="N350" s="1"/>
      <c r="O350" s="1"/>
    </row>
    <row r="351" spans="1:15" ht="16.5">
      <c r="A351" s="1"/>
      <c r="B351" s="1"/>
      <c r="C351" s="1"/>
      <c r="D351" s="1"/>
      <c r="E351" s="1"/>
      <c r="F351" s="1"/>
      <c r="G351" s="1"/>
      <c r="H351" s="1"/>
      <c r="I351" s="1"/>
      <c r="J351" s="1"/>
      <c r="K351" s="1"/>
      <c r="L351" s="1"/>
      <c r="M351" s="1"/>
      <c r="N351" s="1"/>
      <c r="O351" s="1"/>
    </row>
    <row r="352" spans="1:15" ht="16.5">
      <c r="A352" s="1"/>
      <c r="B352" s="1"/>
      <c r="C352" s="1"/>
      <c r="D352" s="1"/>
      <c r="E352" s="1"/>
      <c r="F352" s="1"/>
      <c r="G352" s="1"/>
      <c r="H352" s="1"/>
      <c r="I352" s="1"/>
      <c r="J352" s="1"/>
      <c r="K352" s="1"/>
      <c r="L352" s="1"/>
      <c r="M352" s="1"/>
      <c r="N352" s="1"/>
      <c r="O352" s="1"/>
    </row>
    <row r="353" spans="1:15" ht="16.5">
      <c r="A353" s="1"/>
      <c r="B353" s="1"/>
      <c r="C353" s="1"/>
      <c r="D353" s="1"/>
      <c r="E353" s="1"/>
      <c r="F353" s="1"/>
      <c r="G353" s="1"/>
      <c r="H353" s="1"/>
      <c r="I353" s="1"/>
      <c r="J353" s="1"/>
      <c r="K353" s="1"/>
      <c r="L353" s="1"/>
      <c r="M353" s="1"/>
      <c r="N353" s="1"/>
      <c r="O353" s="1"/>
    </row>
    <row r="354" spans="1:15" ht="16.5">
      <c r="A354" s="1"/>
      <c r="B354" s="1"/>
      <c r="C354" s="1"/>
      <c r="D354" s="1"/>
      <c r="E354" s="1"/>
      <c r="F354" s="1"/>
      <c r="G354" s="1"/>
      <c r="H354" s="1"/>
      <c r="I354" s="1"/>
      <c r="J354" s="1"/>
      <c r="K354" s="1"/>
      <c r="L354" s="1"/>
      <c r="M354" s="1"/>
      <c r="N354" s="1"/>
      <c r="O354" s="1"/>
    </row>
    <row r="355" spans="1:15" ht="16.5">
      <c r="A355" s="1"/>
      <c r="B355" s="1"/>
      <c r="C355" s="1"/>
      <c r="D355" s="1"/>
      <c r="E355" s="1"/>
      <c r="F355" s="1"/>
      <c r="G355" s="1"/>
      <c r="H355" s="1"/>
      <c r="I355" s="1"/>
      <c r="J355" s="1"/>
      <c r="K355" s="1"/>
      <c r="L355" s="1"/>
      <c r="M355" s="1"/>
      <c r="N355" s="1"/>
      <c r="O355" s="1"/>
    </row>
    <row r="356" spans="1:15" ht="16.5">
      <c r="A356" s="1"/>
      <c r="B356" s="1"/>
      <c r="C356" s="1"/>
      <c r="D356" s="1"/>
      <c r="E356" s="1"/>
      <c r="F356" s="1"/>
      <c r="G356" s="1"/>
      <c r="H356" s="1"/>
      <c r="I356" s="1"/>
      <c r="J356" s="1"/>
      <c r="K356" s="1"/>
      <c r="L356" s="1"/>
      <c r="M356" s="1"/>
      <c r="N356" s="1"/>
      <c r="O356" s="1"/>
    </row>
    <row r="357" spans="1:15" ht="16.5">
      <c r="A357" s="1"/>
      <c r="B357" s="1"/>
      <c r="C357" s="1"/>
      <c r="D357" s="1"/>
      <c r="E357" s="1"/>
      <c r="F357" s="1"/>
      <c r="G357" s="1"/>
      <c r="H357" s="1"/>
      <c r="I357" s="1"/>
      <c r="J357" s="1"/>
      <c r="K357" s="1"/>
      <c r="L357" s="1"/>
      <c r="M357" s="1"/>
      <c r="N357" s="1"/>
      <c r="O357" s="1"/>
    </row>
    <row r="358" spans="1:15" ht="16.5">
      <c r="A358" s="1"/>
      <c r="B358" s="1"/>
      <c r="C358" s="1"/>
      <c r="D358" s="1"/>
      <c r="E358" s="1"/>
      <c r="F358" s="1"/>
      <c r="G358" s="1"/>
      <c r="H358" s="1"/>
      <c r="I358" s="1"/>
      <c r="J358" s="1"/>
      <c r="K358" s="1"/>
      <c r="L358" s="1"/>
      <c r="M358" s="1"/>
      <c r="N358" s="1"/>
      <c r="O358" s="1"/>
    </row>
    <row r="359" spans="1:15" ht="16.5">
      <c r="A359" s="1"/>
      <c r="B359" s="1"/>
      <c r="C359" s="1"/>
      <c r="D359" s="1"/>
      <c r="E359" s="1"/>
      <c r="F359" s="1"/>
      <c r="G359" s="1"/>
      <c r="H359" s="1"/>
      <c r="I359" s="1"/>
      <c r="J359" s="1"/>
      <c r="K359" s="1"/>
      <c r="L359" s="1"/>
      <c r="M359" s="1"/>
      <c r="N359" s="1"/>
      <c r="O359" s="1"/>
    </row>
    <row r="360" spans="1:15" ht="16.5">
      <c r="A360" s="1"/>
      <c r="B360" s="1"/>
      <c r="C360" s="1"/>
      <c r="D360" s="1"/>
      <c r="E360" s="1"/>
      <c r="F360" s="1"/>
      <c r="G360" s="1"/>
      <c r="H360" s="1"/>
      <c r="I360" s="1"/>
      <c r="J360" s="1"/>
      <c r="K360" s="1"/>
      <c r="L360" s="1"/>
      <c r="M360" s="1"/>
      <c r="N360" s="1"/>
      <c r="O360" s="1"/>
    </row>
    <row r="361" spans="1:15" ht="16.5">
      <c r="A361" s="1"/>
      <c r="B361" s="1"/>
      <c r="C361" s="1"/>
      <c r="D361" s="1"/>
      <c r="E361" s="1"/>
      <c r="F361" s="1"/>
      <c r="G361" s="1"/>
      <c r="H361" s="1"/>
      <c r="I361" s="1"/>
      <c r="J361" s="1"/>
      <c r="K361" s="1"/>
      <c r="L361" s="1"/>
      <c r="M361" s="1"/>
      <c r="N361" s="1"/>
      <c r="O361" s="1"/>
    </row>
    <row r="362" spans="1:15" ht="16.5">
      <c r="A362" s="1"/>
      <c r="B362" s="1"/>
      <c r="C362" s="1"/>
      <c r="D362" s="1"/>
      <c r="E362" s="1"/>
      <c r="F362" s="1"/>
      <c r="G362" s="1"/>
      <c r="H362" s="1"/>
      <c r="I362" s="1"/>
      <c r="J362" s="1"/>
      <c r="K362" s="1"/>
      <c r="L362" s="1"/>
      <c r="M362" s="1"/>
      <c r="N362" s="1"/>
      <c r="O362" s="1"/>
    </row>
    <row r="363" spans="1:15" ht="16.5">
      <c r="A363" s="1"/>
      <c r="B363" s="1"/>
      <c r="C363" s="1"/>
      <c r="D363" s="1"/>
      <c r="E363" s="1"/>
      <c r="F363" s="1"/>
      <c r="G363" s="1"/>
      <c r="H363" s="1"/>
      <c r="I363" s="1"/>
      <c r="J363" s="1"/>
      <c r="K363" s="1"/>
      <c r="L363" s="1"/>
      <c r="M363" s="1"/>
      <c r="N363" s="1"/>
      <c r="O363" s="1"/>
    </row>
    <row r="364" spans="1:15" ht="16.5">
      <c r="A364" s="1"/>
      <c r="B364" s="1"/>
      <c r="C364" s="1"/>
      <c r="D364" s="1"/>
      <c r="E364" s="1"/>
      <c r="F364" s="1"/>
      <c r="G364" s="1"/>
      <c r="H364" s="1"/>
      <c r="I364" s="1"/>
      <c r="J364" s="1"/>
      <c r="K364" s="1"/>
      <c r="L364" s="1"/>
      <c r="M364" s="1"/>
      <c r="N364" s="1"/>
      <c r="O364" s="1"/>
    </row>
    <row r="365" spans="1:15" ht="16.5">
      <c r="A365" s="1"/>
      <c r="B365" s="1"/>
      <c r="C365" s="1"/>
      <c r="D365" s="1"/>
      <c r="E365" s="1"/>
      <c r="F365" s="1"/>
      <c r="G365" s="1"/>
      <c r="H365" s="1"/>
      <c r="I365" s="1"/>
      <c r="J365" s="1"/>
      <c r="K365" s="1"/>
      <c r="L365" s="1"/>
      <c r="M365" s="1"/>
      <c r="N365" s="1"/>
      <c r="O365" s="1"/>
    </row>
    <row r="366" spans="1:15" ht="16.5">
      <c r="A366" s="1"/>
      <c r="B366" s="1"/>
      <c r="C366" s="1"/>
      <c r="D366" s="1"/>
      <c r="E366" s="1"/>
      <c r="F366" s="1"/>
      <c r="G366" s="1"/>
      <c r="H366" s="1"/>
      <c r="I366" s="1"/>
      <c r="J366" s="1"/>
      <c r="K366" s="1"/>
      <c r="L366" s="1"/>
      <c r="M366" s="1"/>
      <c r="N366" s="1"/>
      <c r="O366" s="1"/>
    </row>
    <row r="367" spans="1:15" ht="16.5">
      <c r="A367" s="1"/>
      <c r="B367" s="1"/>
      <c r="C367" s="1"/>
      <c r="D367" s="1"/>
      <c r="E367" s="1"/>
      <c r="F367" s="1"/>
      <c r="G367" s="1"/>
      <c r="H367" s="1"/>
      <c r="I367" s="1"/>
      <c r="J367" s="1"/>
      <c r="K367" s="1"/>
      <c r="L367" s="1"/>
      <c r="M367" s="1"/>
      <c r="N367" s="1"/>
      <c r="O367" s="1"/>
    </row>
    <row r="368" spans="1:15" ht="16.5">
      <c r="A368" s="1"/>
      <c r="B368" s="1"/>
      <c r="C368" s="1"/>
      <c r="D368" s="1"/>
      <c r="E368" s="1"/>
      <c r="F368" s="1"/>
      <c r="G368" s="1"/>
      <c r="H368" s="1"/>
      <c r="I368" s="1"/>
      <c r="J368" s="1"/>
      <c r="K368" s="1"/>
      <c r="L368" s="1"/>
      <c r="M368" s="1"/>
      <c r="N368" s="1"/>
      <c r="O368" s="1"/>
    </row>
    <row r="369" spans="1:15" ht="16.5">
      <c r="A369" s="1"/>
      <c r="B369" s="1"/>
      <c r="C369" s="1"/>
      <c r="D369" s="1"/>
      <c r="E369" s="1"/>
      <c r="F369" s="1"/>
      <c r="G369" s="1"/>
      <c r="H369" s="1"/>
      <c r="I369" s="1"/>
      <c r="J369" s="1"/>
      <c r="K369" s="1"/>
      <c r="L369" s="1"/>
      <c r="M369" s="1"/>
      <c r="N369" s="1"/>
      <c r="O369" s="1"/>
    </row>
    <row r="370" spans="1:15" ht="16.5">
      <c r="A370" s="1"/>
      <c r="B370" s="1"/>
      <c r="C370" s="1"/>
      <c r="D370" s="1"/>
      <c r="E370" s="1"/>
      <c r="F370" s="1"/>
      <c r="G370" s="1"/>
      <c r="H370" s="1"/>
      <c r="I370" s="1"/>
      <c r="J370" s="1"/>
      <c r="K370" s="1"/>
      <c r="L370" s="1"/>
      <c r="M370" s="1"/>
      <c r="N370" s="1"/>
      <c r="O370" s="1"/>
    </row>
    <row r="371" spans="1:15" ht="16.5">
      <c r="A371" s="1"/>
      <c r="B371" s="1"/>
      <c r="C371" s="1"/>
      <c r="D371" s="1"/>
      <c r="E371" s="1"/>
      <c r="F371" s="1"/>
      <c r="G371" s="1"/>
      <c r="H371" s="1"/>
      <c r="I371" s="1"/>
      <c r="J371" s="1"/>
      <c r="K371" s="1"/>
      <c r="L371" s="1"/>
      <c r="M371" s="1"/>
      <c r="N371" s="1"/>
      <c r="O371" s="1"/>
    </row>
    <row r="372" spans="1:15" ht="16.5">
      <c r="A372" s="1"/>
      <c r="B372" s="1"/>
      <c r="C372" s="1"/>
      <c r="D372" s="1"/>
      <c r="E372" s="1"/>
      <c r="F372" s="1"/>
      <c r="G372" s="1"/>
      <c r="H372" s="1"/>
      <c r="I372" s="1"/>
      <c r="J372" s="1"/>
      <c r="K372" s="1"/>
      <c r="L372" s="1"/>
      <c r="M372" s="1"/>
      <c r="N372" s="1"/>
      <c r="O372" s="1"/>
    </row>
    <row r="373" spans="1:15" ht="16.5">
      <c r="A373" s="1"/>
      <c r="B373" s="1"/>
      <c r="C373" s="1"/>
      <c r="D373" s="1"/>
      <c r="E373" s="1"/>
      <c r="F373" s="1"/>
      <c r="G373" s="1"/>
      <c r="H373" s="1"/>
      <c r="I373" s="1"/>
      <c r="J373" s="1"/>
      <c r="K373" s="1"/>
      <c r="L373" s="1"/>
      <c r="M373" s="1"/>
      <c r="N373" s="1"/>
      <c r="O373" s="1"/>
    </row>
    <row r="374" spans="1:15" ht="16.5">
      <c r="A374" s="1"/>
      <c r="B374" s="1"/>
      <c r="C374" s="1"/>
      <c r="D374" s="1"/>
      <c r="E374" s="1"/>
      <c r="F374" s="1"/>
      <c r="G374" s="1"/>
      <c r="H374" s="1"/>
      <c r="I374" s="1"/>
      <c r="J374" s="1"/>
      <c r="K374" s="1"/>
      <c r="L374" s="1"/>
      <c r="M374" s="1"/>
      <c r="N374" s="1"/>
      <c r="O374" s="1"/>
    </row>
    <row r="375" spans="1:15" ht="16.5">
      <c r="A375" s="1"/>
      <c r="B375" s="1"/>
      <c r="C375" s="1"/>
      <c r="D375" s="1"/>
      <c r="E375" s="1"/>
      <c r="F375" s="1"/>
      <c r="G375" s="1"/>
      <c r="H375" s="1"/>
      <c r="I375" s="1"/>
      <c r="J375" s="1"/>
      <c r="K375" s="1"/>
      <c r="L375" s="1"/>
      <c r="M375" s="1"/>
      <c r="N375" s="1"/>
      <c r="O375" s="1"/>
    </row>
    <row r="376" spans="1:15" ht="16.5">
      <c r="A376" s="1"/>
      <c r="B376" s="1"/>
      <c r="C376" s="1"/>
      <c r="D376" s="1"/>
      <c r="E376" s="1"/>
      <c r="F376" s="1"/>
      <c r="G376" s="1"/>
      <c r="H376" s="1"/>
      <c r="I376" s="1"/>
      <c r="J376" s="1"/>
      <c r="K376" s="1"/>
      <c r="L376" s="1"/>
      <c r="M376" s="1"/>
      <c r="N376" s="1"/>
      <c r="O376" s="1"/>
    </row>
    <row r="377" spans="1:15" ht="16.5">
      <c r="A377" s="1"/>
      <c r="B377" s="1"/>
      <c r="C377" s="1"/>
      <c r="D377" s="1"/>
      <c r="E377" s="1"/>
      <c r="F377" s="1"/>
      <c r="G377" s="1"/>
      <c r="H377" s="1"/>
      <c r="I377" s="1"/>
      <c r="J377" s="1"/>
      <c r="K377" s="1"/>
      <c r="L377" s="1"/>
      <c r="M377" s="1"/>
      <c r="N377" s="1"/>
      <c r="O377" s="1"/>
    </row>
    <row r="378" spans="1:15" ht="16.5">
      <c r="A378" s="1"/>
      <c r="B378" s="1"/>
      <c r="C378" s="1"/>
      <c r="D378" s="1"/>
      <c r="E378" s="1"/>
      <c r="F378" s="1"/>
      <c r="G378" s="1"/>
      <c r="H378" s="1"/>
      <c r="I378" s="1"/>
      <c r="J378" s="1"/>
      <c r="K378" s="1"/>
      <c r="L378" s="1"/>
      <c r="M378" s="1"/>
      <c r="N378" s="1"/>
      <c r="O378" s="1"/>
    </row>
    <row r="379" spans="1:15" ht="16.5">
      <c r="A379" s="1"/>
      <c r="B379" s="1"/>
      <c r="C379" s="1"/>
      <c r="D379" s="1"/>
      <c r="E379" s="1"/>
      <c r="F379" s="1"/>
      <c r="G379" s="1"/>
      <c r="H379" s="1"/>
      <c r="I379" s="1"/>
      <c r="J379" s="1"/>
      <c r="K379" s="1"/>
      <c r="L379" s="1"/>
      <c r="M379" s="1"/>
      <c r="N379" s="1"/>
      <c r="O379" s="1"/>
    </row>
    <row r="380" spans="1:15" ht="16.5">
      <c r="A380" s="1"/>
      <c r="B380" s="1"/>
      <c r="C380" s="1"/>
      <c r="D380" s="1"/>
      <c r="E380" s="1"/>
      <c r="F380" s="1"/>
      <c r="G380" s="1"/>
      <c r="H380" s="1"/>
      <c r="I380" s="1"/>
      <c r="J380" s="1"/>
      <c r="K380" s="1"/>
      <c r="L380" s="1"/>
      <c r="M380" s="1"/>
      <c r="N380" s="1"/>
      <c r="O380" s="1"/>
    </row>
    <row r="381" spans="1:15" ht="16.5">
      <c r="A381" s="1"/>
      <c r="B381" s="1"/>
      <c r="C381" s="1"/>
      <c r="D381" s="1"/>
      <c r="E381" s="1"/>
      <c r="F381" s="1"/>
      <c r="G381" s="1"/>
      <c r="H381" s="1"/>
      <c r="I381" s="1"/>
      <c r="J381" s="1"/>
      <c r="K381" s="1"/>
      <c r="L381" s="1"/>
      <c r="M381" s="1"/>
      <c r="N381" s="1"/>
      <c r="O381" s="1"/>
    </row>
    <row r="382" spans="1:15" ht="16.5">
      <c r="A382" s="1"/>
      <c r="B382" s="1"/>
      <c r="C382" s="1"/>
      <c r="D382" s="1"/>
      <c r="E382" s="1"/>
      <c r="F382" s="1"/>
      <c r="G382" s="1"/>
      <c r="H382" s="1"/>
      <c r="I382" s="1"/>
      <c r="J382" s="1"/>
      <c r="K382" s="1"/>
      <c r="L382" s="1"/>
      <c r="M382" s="1"/>
      <c r="N382" s="1"/>
      <c r="O382" s="1"/>
    </row>
    <row r="383" spans="1:15" ht="16.5">
      <c r="A383" s="1"/>
      <c r="B383" s="1"/>
      <c r="C383" s="1"/>
      <c r="D383" s="1"/>
      <c r="E383" s="1"/>
      <c r="F383" s="1"/>
      <c r="G383" s="1"/>
      <c r="H383" s="1"/>
      <c r="I383" s="1"/>
      <c r="J383" s="1"/>
      <c r="K383" s="1"/>
      <c r="L383" s="1"/>
      <c r="M383" s="1"/>
      <c r="N383" s="1"/>
      <c r="O383" s="1"/>
    </row>
    <row r="384" spans="1:15" ht="16.5">
      <c r="A384" s="1"/>
      <c r="B384" s="1"/>
      <c r="C384" s="1"/>
      <c r="D384" s="1"/>
      <c r="E384" s="1"/>
      <c r="F384" s="1"/>
      <c r="G384" s="1"/>
      <c r="H384" s="1"/>
      <c r="I384" s="1"/>
      <c r="J384" s="1"/>
      <c r="K384" s="1"/>
      <c r="L384" s="1"/>
      <c r="M384" s="1"/>
      <c r="N384" s="1"/>
      <c r="O384" s="1"/>
    </row>
    <row r="385" spans="1:15" ht="16.5">
      <c r="A385" s="1"/>
      <c r="B385" s="1"/>
      <c r="C385" s="1"/>
      <c r="D385" s="1"/>
      <c r="E385" s="1"/>
      <c r="F385" s="1"/>
      <c r="G385" s="1"/>
      <c r="H385" s="1"/>
      <c r="I385" s="1"/>
      <c r="J385" s="1"/>
      <c r="K385" s="1"/>
      <c r="L385" s="1"/>
      <c r="M385" s="1"/>
      <c r="N385" s="1"/>
      <c r="O385" s="1"/>
    </row>
    <row r="386" spans="1:15" ht="16.5">
      <c r="A386" s="1"/>
      <c r="B386" s="1"/>
      <c r="C386" s="1"/>
      <c r="D386" s="1"/>
      <c r="E386" s="1"/>
      <c r="F386" s="1"/>
      <c r="G386" s="1"/>
      <c r="H386" s="1"/>
      <c r="I386" s="1"/>
      <c r="J386" s="1"/>
      <c r="K386" s="1"/>
      <c r="L386" s="1"/>
      <c r="M386" s="1"/>
      <c r="N386" s="1"/>
      <c r="O386" s="1"/>
    </row>
    <row r="387" spans="1:15" ht="16.5">
      <c r="A387" s="1"/>
      <c r="B387" s="1"/>
      <c r="C387" s="1"/>
      <c r="D387" s="1"/>
      <c r="E387" s="1"/>
      <c r="F387" s="1"/>
      <c r="G387" s="1"/>
      <c r="H387" s="1"/>
      <c r="I387" s="1"/>
      <c r="J387" s="1"/>
      <c r="K387" s="1"/>
      <c r="L387" s="1"/>
      <c r="M387" s="1"/>
      <c r="N387" s="1"/>
      <c r="O387" s="1"/>
    </row>
    <row r="388" spans="1:15" ht="16.5">
      <c r="A388" s="1"/>
      <c r="B388" s="1"/>
      <c r="C388" s="1"/>
      <c r="D388" s="1"/>
      <c r="E388" s="1"/>
      <c r="F388" s="1"/>
      <c r="G388" s="1"/>
      <c r="H388" s="1"/>
      <c r="I388" s="1"/>
      <c r="J388" s="1"/>
      <c r="K388" s="1"/>
      <c r="L388" s="1"/>
      <c r="M388" s="1"/>
      <c r="N388" s="1"/>
      <c r="O388" s="1"/>
    </row>
    <row r="389" spans="1:15" ht="16.5">
      <c r="A389" s="1"/>
      <c r="B389" s="1"/>
      <c r="C389" s="1"/>
      <c r="D389" s="1"/>
      <c r="E389" s="1"/>
      <c r="F389" s="1"/>
      <c r="G389" s="1"/>
      <c r="H389" s="1"/>
      <c r="I389" s="1"/>
      <c r="J389" s="1"/>
      <c r="K389" s="1"/>
      <c r="L389" s="1"/>
      <c r="M389" s="1"/>
      <c r="N389" s="1"/>
      <c r="O389" s="1"/>
    </row>
    <row r="390" spans="1:15" ht="16.5">
      <c r="A390" s="1"/>
      <c r="B390" s="1"/>
      <c r="C390" s="1"/>
      <c r="D390" s="1"/>
      <c r="E390" s="1"/>
      <c r="F390" s="1"/>
      <c r="G390" s="1"/>
      <c r="H390" s="1"/>
      <c r="I390" s="1"/>
      <c r="J390" s="1"/>
      <c r="K390" s="1"/>
      <c r="L390" s="1"/>
      <c r="M390" s="1"/>
      <c r="N390" s="1"/>
      <c r="O390" s="1"/>
    </row>
    <row r="391" spans="1:15" ht="16.5">
      <c r="A391" s="1"/>
      <c r="B391" s="1"/>
      <c r="C391" s="1"/>
      <c r="D391" s="1"/>
      <c r="E391" s="1"/>
      <c r="F391" s="1"/>
      <c r="G391" s="1"/>
      <c r="H391" s="1"/>
      <c r="I391" s="1"/>
      <c r="J391" s="1"/>
      <c r="K391" s="1"/>
      <c r="L391" s="1"/>
      <c r="M391" s="1"/>
      <c r="N391" s="1"/>
      <c r="O391" s="1"/>
    </row>
    <row r="392" spans="1:15" ht="16.5">
      <c r="A392" s="1"/>
      <c r="B392" s="1"/>
      <c r="C392" s="1"/>
      <c r="D392" s="1"/>
      <c r="E392" s="1"/>
      <c r="F392" s="1"/>
      <c r="G392" s="1"/>
      <c r="H392" s="1"/>
      <c r="I392" s="1"/>
      <c r="J392" s="1"/>
      <c r="K392" s="1"/>
      <c r="L392" s="1"/>
      <c r="M392" s="1"/>
      <c r="N392" s="1"/>
      <c r="O392" s="1"/>
    </row>
    <row r="393" spans="1:15" ht="16.5">
      <c r="A393" s="1"/>
      <c r="B393" s="1"/>
      <c r="C393" s="1"/>
      <c r="D393" s="1"/>
      <c r="E393" s="1"/>
      <c r="F393" s="1"/>
      <c r="G393" s="1"/>
      <c r="H393" s="1"/>
      <c r="I393" s="1"/>
      <c r="J393" s="1"/>
      <c r="K393" s="1"/>
      <c r="L393" s="1"/>
      <c r="M393" s="1"/>
      <c r="N393" s="1"/>
      <c r="O393" s="1"/>
    </row>
    <row r="394" spans="1:15" ht="16.5">
      <c r="A394" s="1"/>
      <c r="B394" s="1"/>
      <c r="C394" s="1"/>
      <c r="D394" s="1"/>
      <c r="E394" s="1"/>
      <c r="F394" s="1"/>
      <c r="G394" s="1"/>
      <c r="H394" s="1"/>
      <c r="I394" s="1"/>
      <c r="J394" s="1"/>
      <c r="K394" s="1"/>
      <c r="L394" s="1"/>
      <c r="M394" s="1"/>
      <c r="N394" s="1"/>
      <c r="O394" s="1"/>
    </row>
    <row r="395" spans="1:15" ht="16.5">
      <c r="A395" s="1"/>
      <c r="B395" s="1"/>
      <c r="C395" s="1"/>
      <c r="D395" s="1"/>
      <c r="E395" s="1"/>
      <c r="F395" s="1"/>
      <c r="G395" s="1"/>
      <c r="H395" s="1"/>
      <c r="I395" s="1"/>
      <c r="J395" s="1"/>
      <c r="K395" s="1"/>
      <c r="L395" s="1"/>
      <c r="M395" s="1"/>
      <c r="N395" s="1"/>
      <c r="O395" s="1"/>
    </row>
    <row r="396" spans="1:15" ht="16.5">
      <c r="A396" s="1"/>
      <c r="B396" s="1"/>
      <c r="C396" s="1"/>
      <c r="D396" s="1"/>
      <c r="E396" s="1"/>
      <c r="F396" s="1"/>
      <c r="G396" s="1"/>
      <c r="H396" s="1"/>
      <c r="I396" s="1"/>
      <c r="J396" s="1"/>
      <c r="K396" s="1"/>
      <c r="L396" s="1"/>
      <c r="M396" s="1"/>
      <c r="N396" s="1"/>
      <c r="O396" s="1"/>
    </row>
    <row r="397" spans="1:15" ht="16.5">
      <c r="A397" s="1"/>
      <c r="B397" s="1"/>
      <c r="C397" s="1"/>
      <c r="D397" s="1"/>
      <c r="E397" s="1"/>
      <c r="F397" s="1"/>
      <c r="G397" s="1"/>
      <c r="H397" s="1"/>
      <c r="I397" s="1"/>
      <c r="J397" s="1"/>
      <c r="K397" s="1"/>
      <c r="L397" s="1"/>
      <c r="M397" s="1"/>
      <c r="N397" s="1"/>
      <c r="O397" s="1"/>
    </row>
    <row r="398" spans="1:15" ht="16.5">
      <c r="A398" s="1"/>
      <c r="B398" s="1"/>
      <c r="C398" s="1"/>
      <c r="D398" s="1"/>
      <c r="E398" s="1"/>
      <c r="F398" s="1"/>
      <c r="G398" s="1"/>
      <c r="H398" s="1"/>
      <c r="I398" s="1"/>
      <c r="J398" s="1"/>
      <c r="K398" s="1"/>
      <c r="L398" s="1"/>
      <c r="M398" s="1"/>
      <c r="N398" s="1"/>
      <c r="O398" s="1"/>
    </row>
    <row r="399" spans="1:15" ht="16.5">
      <c r="A399" s="1"/>
      <c r="B399" s="1"/>
      <c r="C399" s="1"/>
      <c r="D399" s="1"/>
      <c r="E399" s="1"/>
      <c r="F399" s="1"/>
      <c r="G399" s="1"/>
      <c r="H399" s="1"/>
      <c r="I399" s="1"/>
      <c r="J399" s="1"/>
      <c r="K399" s="1"/>
      <c r="L399" s="1"/>
      <c r="M399" s="1"/>
      <c r="N399" s="1"/>
      <c r="O399" s="1"/>
    </row>
    <row r="400" spans="1:15" ht="16.5">
      <c r="A400" s="1"/>
      <c r="B400" s="1"/>
      <c r="C400" s="1"/>
      <c r="D400" s="1"/>
      <c r="E400" s="1"/>
      <c r="F400" s="1"/>
      <c r="G400" s="1"/>
      <c r="H400" s="1"/>
      <c r="I400" s="1"/>
      <c r="J400" s="1"/>
      <c r="K400" s="1"/>
      <c r="L400" s="1"/>
      <c r="M400" s="1"/>
      <c r="N400" s="1"/>
      <c r="O400" s="1"/>
    </row>
    <row r="401" spans="1:15" ht="16.5">
      <c r="A401" s="1"/>
      <c r="B401" s="1"/>
      <c r="C401" s="1"/>
      <c r="D401" s="1"/>
      <c r="E401" s="1"/>
      <c r="F401" s="1"/>
      <c r="G401" s="1"/>
      <c r="H401" s="1"/>
      <c r="I401" s="1"/>
      <c r="J401" s="1"/>
      <c r="K401" s="1"/>
      <c r="L401" s="1"/>
      <c r="M401" s="1"/>
      <c r="N401" s="1"/>
      <c r="O401" s="1"/>
    </row>
    <row r="402" spans="1:15" ht="16.5">
      <c r="A402" s="1"/>
      <c r="B402" s="1"/>
      <c r="C402" s="1"/>
      <c r="D402" s="1"/>
      <c r="E402" s="1"/>
      <c r="F402" s="1"/>
      <c r="G402" s="1"/>
      <c r="H402" s="1"/>
      <c r="I402" s="1"/>
      <c r="J402" s="1"/>
      <c r="K402" s="1"/>
      <c r="L402" s="1"/>
      <c r="M402" s="1"/>
      <c r="N402" s="1"/>
      <c r="O402" s="1"/>
    </row>
    <row r="403" spans="1:15" ht="16.5">
      <c r="A403" s="1"/>
      <c r="B403" s="1"/>
      <c r="C403" s="1"/>
      <c r="D403" s="1"/>
      <c r="E403" s="1"/>
      <c r="F403" s="1"/>
      <c r="G403" s="1"/>
      <c r="H403" s="1"/>
      <c r="I403" s="1"/>
      <c r="J403" s="1"/>
      <c r="K403" s="1"/>
      <c r="L403" s="1"/>
      <c r="M403" s="1"/>
      <c r="N403" s="1"/>
      <c r="O403" s="1"/>
    </row>
    <row r="404" spans="1:15" ht="16.5">
      <c r="A404" s="1"/>
      <c r="B404" s="1"/>
      <c r="C404" s="1"/>
      <c r="D404" s="1"/>
      <c r="E404" s="1"/>
      <c r="F404" s="1"/>
      <c r="G404" s="1"/>
      <c r="H404" s="1"/>
      <c r="I404" s="1"/>
      <c r="J404" s="1"/>
      <c r="K404" s="1"/>
      <c r="L404" s="1"/>
      <c r="M404" s="1"/>
      <c r="N404" s="1"/>
      <c r="O404" s="1"/>
    </row>
    <row r="405" spans="1:15" ht="16.5">
      <c r="A405" s="1"/>
      <c r="B405" s="1"/>
      <c r="C405" s="1"/>
      <c r="D405" s="1"/>
      <c r="E405" s="1"/>
      <c r="F405" s="1"/>
      <c r="G405" s="1"/>
      <c r="H405" s="1"/>
      <c r="I405" s="1"/>
      <c r="J405" s="1"/>
      <c r="K405" s="1"/>
      <c r="L405" s="1"/>
      <c r="M405" s="1"/>
      <c r="N405" s="1"/>
      <c r="O405" s="1"/>
    </row>
    <row r="406" spans="1:15" ht="16.5">
      <c r="A406" s="1"/>
      <c r="B406" s="1"/>
      <c r="C406" s="1"/>
      <c r="D406" s="1"/>
      <c r="E406" s="1"/>
      <c r="F406" s="1"/>
      <c r="G406" s="1"/>
      <c r="H406" s="1"/>
      <c r="I406" s="1"/>
      <c r="J406" s="1"/>
      <c r="K406" s="1"/>
      <c r="L406" s="1"/>
      <c r="M406" s="1"/>
      <c r="N406" s="1"/>
      <c r="O406" s="1"/>
    </row>
    <row r="407" spans="1:15" ht="16.5">
      <c r="A407" s="1"/>
      <c r="B407" s="1"/>
      <c r="C407" s="1"/>
      <c r="D407" s="1"/>
      <c r="E407" s="1"/>
      <c r="F407" s="1"/>
      <c r="G407" s="1"/>
      <c r="H407" s="1"/>
      <c r="I407" s="1"/>
      <c r="J407" s="1"/>
      <c r="K407" s="1"/>
      <c r="L407" s="1"/>
      <c r="M407" s="1"/>
      <c r="N407" s="1"/>
      <c r="O407" s="1"/>
    </row>
    <row r="408" spans="1:15" ht="16.5">
      <c r="A408" s="1"/>
      <c r="B408" s="1"/>
      <c r="C408" s="1"/>
      <c r="D408" s="1"/>
      <c r="E408" s="1"/>
      <c r="F408" s="1"/>
      <c r="G408" s="1"/>
      <c r="H408" s="1"/>
      <c r="I408" s="1"/>
      <c r="J408" s="1"/>
      <c r="K408" s="1"/>
      <c r="L408" s="1"/>
      <c r="M408" s="1"/>
      <c r="N408" s="1"/>
      <c r="O408" s="1"/>
    </row>
    <row r="409" spans="1:15" ht="16.5">
      <c r="A409" s="1"/>
      <c r="B409" s="1"/>
      <c r="C409" s="1"/>
      <c r="D409" s="1"/>
      <c r="E409" s="1"/>
      <c r="F409" s="1"/>
      <c r="G409" s="1"/>
      <c r="H409" s="1"/>
      <c r="I409" s="1"/>
      <c r="J409" s="1"/>
      <c r="K409" s="1"/>
      <c r="L409" s="1"/>
      <c r="M409" s="1"/>
      <c r="N409" s="1"/>
      <c r="O409" s="1"/>
    </row>
    <row r="410" spans="1:15" ht="16.5">
      <c r="A410" s="1"/>
      <c r="B410" s="1"/>
      <c r="C410" s="1"/>
      <c r="D410" s="1"/>
      <c r="E410" s="1"/>
      <c r="F410" s="1"/>
      <c r="G410" s="1"/>
      <c r="H410" s="1"/>
      <c r="I410" s="1"/>
      <c r="J410" s="1"/>
      <c r="K410" s="1"/>
      <c r="L410" s="1"/>
      <c r="M410" s="1"/>
      <c r="N410" s="1"/>
      <c r="O410" s="1"/>
    </row>
    <row r="411" spans="1:15" ht="16.5">
      <c r="A411" s="1"/>
      <c r="B411" s="1"/>
      <c r="C411" s="1"/>
      <c r="D411" s="1"/>
      <c r="E411" s="1"/>
      <c r="F411" s="1"/>
      <c r="G411" s="1"/>
      <c r="H411" s="1"/>
      <c r="I411" s="1"/>
      <c r="J411" s="1"/>
      <c r="K411" s="1"/>
      <c r="L411" s="1"/>
      <c r="M411" s="1"/>
      <c r="N411" s="1"/>
      <c r="O411" s="1"/>
    </row>
    <row r="412" spans="1:15" ht="16.5">
      <c r="A412" s="1"/>
      <c r="B412" s="1"/>
      <c r="C412" s="1"/>
      <c r="D412" s="1"/>
      <c r="E412" s="1"/>
      <c r="F412" s="1"/>
      <c r="G412" s="1"/>
      <c r="H412" s="1"/>
      <c r="I412" s="1"/>
      <c r="J412" s="1"/>
      <c r="K412" s="1"/>
      <c r="L412" s="1"/>
      <c r="M412" s="1"/>
      <c r="N412" s="1"/>
      <c r="O412" s="1"/>
    </row>
    <row r="413" spans="1:15" ht="16.5">
      <c r="A413" s="1"/>
      <c r="B413" s="1"/>
      <c r="C413" s="1"/>
      <c r="D413" s="1"/>
      <c r="E413" s="1"/>
      <c r="F413" s="1"/>
      <c r="G413" s="1"/>
      <c r="H413" s="1"/>
      <c r="I413" s="1"/>
      <c r="J413" s="1"/>
      <c r="K413" s="1"/>
      <c r="L413" s="1"/>
      <c r="M413" s="1"/>
      <c r="N413" s="1"/>
      <c r="O413" s="1"/>
    </row>
    <row r="414" spans="1:15" ht="16.5">
      <c r="A414" s="1"/>
      <c r="B414" s="1"/>
      <c r="C414" s="1"/>
      <c r="D414" s="1"/>
      <c r="E414" s="1"/>
      <c r="F414" s="1"/>
      <c r="G414" s="1"/>
      <c r="H414" s="1"/>
      <c r="I414" s="1"/>
      <c r="J414" s="1"/>
      <c r="K414" s="1"/>
      <c r="L414" s="1"/>
      <c r="M414" s="1"/>
      <c r="N414" s="1"/>
      <c r="O414" s="1"/>
    </row>
    <row r="415" spans="1:15" ht="16.5">
      <c r="A415" s="1"/>
      <c r="B415" s="1"/>
      <c r="C415" s="1"/>
      <c r="D415" s="1"/>
      <c r="E415" s="1"/>
      <c r="F415" s="1"/>
      <c r="G415" s="1"/>
      <c r="H415" s="1"/>
      <c r="I415" s="1"/>
      <c r="J415" s="1"/>
      <c r="K415" s="1"/>
      <c r="L415" s="1"/>
      <c r="M415" s="1"/>
      <c r="N415" s="1"/>
      <c r="O415" s="1"/>
    </row>
    <row r="416" spans="1:15" ht="16.5">
      <c r="A416" s="1"/>
      <c r="B416" s="1"/>
      <c r="C416" s="1"/>
      <c r="D416" s="1"/>
      <c r="E416" s="1"/>
      <c r="F416" s="1"/>
      <c r="G416" s="1"/>
      <c r="H416" s="1"/>
      <c r="I416" s="1"/>
      <c r="J416" s="1"/>
      <c r="K416" s="1"/>
      <c r="L416" s="1"/>
      <c r="M416" s="1"/>
      <c r="N416" s="1"/>
      <c r="O416" s="1"/>
    </row>
    <row r="417" spans="1:15" ht="16.5">
      <c r="A417" s="1"/>
      <c r="B417" s="1"/>
      <c r="C417" s="1"/>
      <c r="D417" s="1"/>
      <c r="E417" s="1"/>
      <c r="F417" s="1"/>
      <c r="G417" s="1"/>
      <c r="H417" s="1"/>
      <c r="I417" s="1"/>
      <c r="J417" s="1"/>
      <c r="K417" s="1"/>
      <c r="L417" s="1"/>
      <c r="M417" s="1"/>
      <c r="N417" s="1"/>
      <c r="O417" s="1"/>
    </row>
    <row r="418" spans="1:15" ht="16.5">
      <c r="A418" s="1"/>
      <c r="B418" s="1"/>
      <c r="C418" s="1"/>
      <c r="D418" s="1"/>
      <c r="E418" s="1"/>
      <c r="F418" s="1"/>
      <c r="G418" s="1"/>
      <c r="H418" s="1"/>
      <c r="I418" s="1"/>
      <c r="J418" s="1"/>
      <c r="K418" s="1"/>
      <c r="L418" s="1"/>
      <c r="M418" s="1"/>
      <c r="N418" s="1"/>
      <c r="O418" s="1"/>
    </row>
    <row r="419" spans="1:15" ht="16.5">
      <c r="A419" s="1"/>
      <c r="B419" s="1"/>
      <c r="C419" s="1"/>
      <c r="D419" s="1"/>
      <c r="E419" s="1"/>
      <c r="F419" s="1"/>
      <c r="G419" s="1"/>
      <c r="H419" s="1"/>
      <c r="I419" s="1"/>
      <c r="J419" s="1"/>
      <c r="K419" s="1"/>
      <c r="L419" s="1"/>
      <c r="M419" s="1"/>
      <c r="N419" s="1"/>
      <c r="O419" s="1"/>
    </row>
    <row r="420" spans="1:15" ht="16.5">
      <c r="A420" s="1"/>
      <c r="B420" s="1"/>
      <c r="C420" s="1"/>
      <c r="D420" s="1"/>
      <c r="E420" s="1"/>
      <c r="F420" s="1"/>
      <c r="G420" s="1"/>
      <c r="H420" s="1"/>
      <c r="I420" s="1"/>
      <c r="J420" s="1"/>
      <c r="K420" s="1"/>
      <c r="L420" s="1"/>
      <c r="M420" s="1"/>
      <c r="N420" s="1"/>
      <c r="O420" s="1"/>
    </row>
    <row r="421" spans="1:15" ht="16.5">
      <c r="A421" s="1"/>
      <c r="B421" s="1"/>
      <c r="C421" s="1"/>
      <c r="D421" s="1"/>
      <c r="E421" s="1"/>
      <c r="F421" s="1"/>
      <c r="G421" s="1"/>
      <c r="H421" s="1"/>
      <c r="I421" s="1"/>
      <c r="J421" s="1"/>
      <c r="K421" s="1"/>
      <c r="L421" s="1"/>
      <c r="M421" s="1"/>
      <c r="N421" s="1"/>
      <c r="O421" s="1"/>
    </row>
    <row r="422" spans="1:15" ht="16.5">
      <c r="A422" s="1"/>
      <c r="B422" s="1"/>
      <c r="C422" s="1"/>
      <c r="D422" s="1"/>
      <c r="E422" s="1"/>
      <c r="F422" s="1"/>
      <c r="G422" s="1"/>
      <c r="H422" s="1"/>
      <c r="I422" s="1"/>
      <c r="J422" s="1"/>
      <c r="K422" s="1"/>
      <c r="L422" s="1"/>
      <c r="M422" s="1"/>
      <c r="N422" s="1"/>
      <c r="O422" s="1"/>
    </row>
    <row r="423" spans="1:15" ht="16.5">
      <c r="A423" s="1"/>
      <c r="B423" s="1"/>
      <c r="C423" s="1"/>
      <c r="D423" s="1"/>
      <c r="E423" s="1"/>
      <c r="F423" s="1"/>
      <c r="G423" s="1"/>
      <c r="H423" s="1"/>
      <c r="I423" s="1"/>
      <c r="J423" s="1"/>
      <c r="K423" s="1"/>
      <c r="L423" s="1"/>
      <c r="M423" s="1"/>
      <c r="N423" s="1"/>
      <c r="O423" s="1"/>
    </row>
    <row r="424" spans="1:15" ht="16.5">
      <c r="A424" s="1"/>
      <c r="B424" s="1"/>
      <c r="C424" s="1"/>
      <c r="D424" s="1"/>
      <c r="E424" s="1"/>
      <c r="F424" s="1"/>
      <c r="G424" s="1"/>
      <c r="H424" s="1"/>
      <c r="I424" s="1"/>
      <c r="J424" s="1"/>
      <c r="K424" s="1"/>
      <c r="L424" s="1"/>
      <c r="M424" s="1"/>
      <c r="N424" s="1"/>
      <c r="O424" s="1"/>
    </row>
    <row r="425" spans="1:15" ht="16.5">
      <c r="A425" s="1"/>
      <c r="B425" s="1"/>
      <c r="C425" s="1"/>
      <c r="D425" s="1"/>
      <c r="E425" s="1"/>
      <c r="F425" s="1"/>
      <c r="G425" s="1"/>
      <c r="H425" s="1"/>
      <c r="I425" s="1"/>
      <c r="J425" s="1"/>
      <c r="K425" s="1"/>
      <c r="L425" s="1"/>
      <c r="M425" s="1"/>
      <c r="N425" s="1"/>
      <c r="O425" s="1"/>
    </row>
    <row r="426" spans="1:15" ht="16.5">
      <c r="A426" s="1"/>
      <c r="B426" s="1"/>
      <c r="C426" s="1"/>
      <c r="D426" s="1"/>
      <c r="E426" s="1"/>
      <c r="F426" s="1"/>
      <c r="G426" s="1"/>
      <c r="H426" s="1"/>
      <c r="I426" s="1"/>
      <c r="J426" s="1"/>
      <c r="K426" s="1"/>
      <c r="L426" s="1"/>
      <c r="M426" s="1"/>
      <c r="N426" s="1"/>
      <c r="O426" s="1"/>
    </row>
    <row r="427" spans="1:15" ht="16.5">
      <c r="A427" s="1"/>
      <c r="B427" s="1"/>
      <c r="C427" s="1"/>
      <c r="D427" s="1"/>
      <c r="E427" s="1"/>
      <c r="F427" s="1"/>
      <c r="G427" s="1"/>
      <c r="H427" s="1"/>
      <c r="I427" s="1"/>
      <c r="J427" s="1"/>
      <c r="K427" s="1"/>
      <c r="L427" s="1"/>
      <c r="M427" s="1"/>
      <c r="N427" s="1"/>
      <c r="O427" s="1"/>
    </row>
    <row r="428" spans="1:15" ht="16.5">
      <c r="A428" s="1"/>
      <c r="B428" s="1"/>
      <c r="C428" s="1"/>
      <c r="D428" s="1"/>
      <c r="E428" s="1"/>
      <c r="F428" s="1"/>
      <c r="G428" s="1"/>
      <c r="H428" s="1"/>
      <c r="I428" s="1"/>
      <c r="J428" s="1"/>
      <c r="K428" s="1"/>
      <c r="L428" s="1"/>
      <c r="M428" s="1"/>
      <c r="N428" s="1"/>
      <c r="O428" s="1"/>
    </row>
    <row r="429" spans="1:15" ht="16.5">
      <c r="A429" s="1"/>
      <c r="B429" s="1"/>
      <c r="C429" s="1"/>
      <c r="D429" s="1"/>
      <c r="E429" s="1"/>
      <c r="F429" s="1"/>
      <c r="G429" s="1"/>
      <c r="H429" s="1"/>
      <c r="I429" s="1"/>
      <c r="J429" s="1"/>
      <c r="K429" s="1"/>
      <c r="L429" s="1"/>
      <c r="M429" s="1"/>
      <c r="N429" s="1"/>
      <c r="O429" s="1"/>
    </row>
    <row r="430" spans="1:15" ht="16.5">
      <c r="A430" s="1"/>
      <c r="B430" s="1"/>
      <c r="C430" s="1"/>
      <c r="D430" s="1"/>
      <c r="E430" s="1"/>
      <c r="F430" s="1"/>
      <c r="G430" s="1"/>
      <c r="H430" s="1"/>
      <c r="I430" s="1"/>
      <c r="J430" s="1"/>
      <c r="K430" s="1"/>
      <c r="L430" s="1"/>
      <c r="M430" s="1"/>
      <c r="N430" s="1"/>
      <c r="O430" s="1"/>
    </row>
    <row r="431" spans="1:15" ht="16.5">
      <c r="A431" s="1"/>
      <c r="B431" s="1"/>
      <c r="C431" s="1"/>
      <c r="D431" s="1"/>
      <c r="E431" s="1"/>
      <c r="F431" s="1"/>
      <c r="G431" s="1"/>
      <c r="H431" s="1"/>
      <c r="I431" s="1"/>
      <c r="J431" s="1"/>
      <c r="K431" s="1"/>
      <c r="L431" s="1"/>
      <c r="M431" s="1"/>
      <c r="N431" s="1"/>
      <c r="O431" s="1"/>
    </row>
    <row r="432" spans="1:15" ht="16.5">
      <c r="A432" s="1"/>
      <c r="B432" s="1"/>
      <c r="C432" s="1"/>
      <c r="D432" s="1"/>
      <c r="E432" s="1"/>
      <c r="F432" s="1"/>
      <c r="G432" s="1"/>
      <c r="H432" s="1"/>
      <c r="I432" s="1"/>
      <c r="J432" s="1"/>
      <c r="K432" s="1"/>
      <c r="L432" s="1"/>
      <c r="M432" s="1"/>
      <c r="N432" s="1"/>
      <c r="O432" s="1"/>
    </row>
    <row r="433" spans="1:15" ht="16.5">
      <c r="A433" s="1"/>
      <c r="B433" s="1"/>
      <c r="C433" s="1"/>
      <c r="D433" s="1"/>
      <c r="E433" s="1"/>
      <c r="F433" s="1"/>
      <c r="G433" s="1"/>
      <c r="H433" s="1"/>
      <c r="I433" s="1"/>
      <c r="J433" s="1"/>
      <c r="K433" s="1"/>
      <c r="L433" s="1"/>
      <c r="M433" s="1"/>
      <c r="N433" s="1"/>
      <c r="O433" s="1"/>
    </row>
    <row r="434" spans="1:15" ht="16.5">
      <c r="A434" s="1"/>
      <c r="B434" s="1"/>
      <c r="C434" s="1"/>
      <c r="D434" s="1"/>
      <c r="E434" s="1"/>
      <c r="F434" s="1"/>
      <c r="G434" s="1"/>
      <c r="H434" s="1"/>
      <c r="I434" s="1"/>
      <c r="J434" s="1"/>
      <c r="K434" s="1"/>
      <c r="L434" s="1"/>
      <c r="M434" s="1"/>
      <c r="N434" s="1"/>
      <c r="O434" s="1"/>
    </row>
    <row r="435" spans="1:15" ht="16.5">
      <c r="A435" s="1"/>
      <c r="B435" s="1"/>
      <c r="C435" s="1"/>
      <c r="D435" s="1"/>
      <c r="E435" s="1"/>
      <c r="F435" s="1"/>
      <c r="G435" s="1"/>
      <c r="H435" s="1"/>
      <c r="I435" s="1"/>
      <c r="J435" s="1"/>
      <c r="K435" s="1"/>
      <c r="L435" s="1"/>
      <c r="M435" s="1"/>
      <c r="N435" s="1"/>
      <c r="O435" s="1"/>
    </row>
    <row r="436" spans="1:15" ht="16.5">
      <c r="A436" s="1"/>
      <c r="B436" s="1"/>
      <c r="C436" s="1"/>
      <c r="D436" s="1"/>
      <c r="E436" s="1"/>
      <c r="F436" s="1"/>
      <c r="G436" s="1"/>
      <c r="H436" s="1"/>
      <c r="I436" s="1"/>
      <c r="J436" s="1"/>
      <c r="K436" s="1"/>
      <c r="L436" s="1"/>
      <c r="M436" s="1"/>
      <c r="N436" s="1"/>
      <c r="O436" s="1"/>
    </row>
    <row r="437" spans="1:15" ht="16.5">
      <c r="A437" s="1"/>
      <c r="B437" s="1"/>
      <c r="C437" s="1"/>
      <c r="D437" s="1"/>
      <c r="E437" s="1"/>
      <c r="F437" s="1"/>
      <c r="G437" s="1"/>
      <c r="H437" s="1"/>
      <c r="I437" s="1"/>
      <c r="J437" s="1"/>
      <c r="K437" s="1"/>
      <c r="L437" s="1"/>
      <c r="M437" s="1"/>
      <c r="N437" s="1"/>
      <c r="O437" s="1"/>
    </row>
    <row r="438" spans="1:15" ht="16.5">
      <c r="A438" s="1"/>
      <c r="B438" s="1"/>
      <c r="C438" s="1"/>
      <c r="D438" s="1"/>
      <c r="E438" s="1"/>
      <c r="F438" s="1"/>
      <c r="G438" s="1"/>
      <c r="H438" s="1"/>
      <c r="I438" s="1"/>
      <c r="J438" s="1"/>
      <c r="K438" s="1"/>
      <c r="L438" s="1"/>
      <c r="M438" s="1"/>
      <c r="N438" s="1"/>
      <c r="O438" s="1"/>
    </row>
    <row r="439" spans="1:15" ht="16.5">
      <c r="A439" s="1"/>
      <c r="B439" s="1"/>
      <c r="C439" s="1"/>
      <c r="D439" s="1"/>
      <c r="E439" s="1"/>
      <c r="F439" s="1"/>
      <c r="G439" s="1"/>
      <c r="H439" s="1"/>
      <c r="I439" s="1"/>
      <c r="J439" s="1"/>
      <c r="K439" s="1"/>
      <c r="L439" s="1"/>
      <c r="M439" s="1"/>
      <c r="N439" s="1"/>
      <c r="O439" s="1"/>
    </row>
    <row r="440" spans="1:15" ht="16.5">
      <c r="A440" s="1"/>
      <c r="B440" s="1"/>
      <c r="C440" s="1"/>
      <c r="D440" s="1"/>
      <c r="E440" s="1"/>
      <c r="F440" s="1"/>
      <c r="G440" s="1"/>
      <c r="H440" s="1"/>
      <c r="I440" s="1"/>
      <c r="J440" s="1"/>
      <c r="K440" s="1"/>
      <c r="L440" s="1"/>
      <c r="M440" s="1"/>
      <c r="N440" s="1"/>
      <c r="O440" s="1"/>
    </row>
    <row r="441" spans="1:15" ht="16.5">
      <c r="A441" s="1"/>
      <c r="B441" s="1"/>
      <c r="C441" s="1"/>
      <c r="D441" s="1"/>
      <c r="E441" s="1"/>
      <c r="F441" s="1"/>
      <c r="G441" s="1"/>
      <c r="H441" s="1"/>
      <c r="I441" s="1"/>
      <c r="J441" s="1"/>
      <c r="K441" s="1"/>
      <c r="L441" s="1"/>
      <c r="M441" s="1"/>
      <c r="N441" s="1"/>
      <c r="O441" s="1"/>
    </row>
    <row r="442" spans="1:15" ht="16.5">
      <c r="A442" s="1"/>
      <c r="B442" s="1"/>
      <c r="C442" s="1"/>
      <c r="D442" s="1"/>
      <c r="E442" s="1"/>
      <c r="F442" s="1"/>
      <c r="G442" s="1"/>
      <c r="H442" s="1"/>
      <c r="I442" s="1"/>
      <c r="J442" s="1"/>
      <c r="K442" s="1"/>
      <c r="L442" s="1"/>
      <c r="M442" s="1"/>
      <c r="N442" s="1"/>
      <c r="O442" s="1"/>
    </row>
    <row r="443" spans="1:15" ht="16.5">
      <c r="A443" s="1"/>
      <c r="B443" s="1"/>
      <c r="C443" s="1"/>
      <c r="D443" s="1"/>
      <c r="E443" s="1"/>
      <c r="F443" s="1"/>
      <c r="G443" s="1"/>
      <c r="H443" s="1"/>
      <c r="I443" s="1"/>
      <c r="J443" s="1"/>
      <c r="K443" s="1"/>
      <c r="L443" s="1"/>
      <c r="M443" s="1"/>
      <c r="N443" s="1"/>
      <c r="O443" s="1"/>
    </row>
    <row r="444" spans="1:15" ht="16.5">
      <c r="A444" s="1"/>
      <c r="B444" s="1"/>
      <c r="C444" s="1"/>
      <c r="D444" s="1"/>
      <c r="E444" s="1"/>
      <c r="F444" s="1"/>
      <c r="G444" s="1"/>
      <c r="H444" s="1"/>
      <c r="I444" s="1"/>
      <c r="J444" s="1"/>
      <c r="K444" s="1"/>
      <c r="L444" s="1"/>
      <c r="M444" s="1"/>
      <c r="N444" s="1"/>
      <c r="O444" s="1"/>
    </row>
  </sheetData>
  <pageMargins left="0.69930555555555596" right="0.69930555555555596" top="0.75" bottom="0.75" header="0.3" footer="0.3"/>
  <pageSetup paperSize="9" scale="95" orientation="portrait"/>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70C0"/>
  </sheetPr>
  <dimension ref="A2:E24"/>
  <sheetViews>
    <sheetView topLeftCell="B1" zoomScale="120" zoomScaleNormal="120" workbookViewId="0">
      <selection activeCell="B26" sqref="B26"/>
    </sheetView>
  </sheetViews>
  <sheetFormatPr defaultColWidth="9" defaultRowHeight="15"/>
  <cols>
    <col min="1" max="1" width="4.28515625" customWidth="1"/>
    <col min="2" max="2" width="22.42578125" customWidth="1"/>
    <col min="3" max="3" width="12.7109375" customWidth="1"/>
    <col min="4" max="4" width="11.7109375" customWidth="1"/>
    <col min="5" max="5" width="12.42578125" customWidth="1"/>
  </cols>
  <sheetData>
    <row r="2" spans="1:5" ht="39.75" customHeight="1">
      <c r="A2" s="483" t="s">
        <v>0</v>
      </c>
      <c r="B2" s="484" t="s">
        <v>1</v>
      </c>
      <c r="C2" s="485" t="s">
        <v>593</v>
      </c>
      <c r="D2" s="485" t="s">
        <v>594</v>
      </c>
      <c r="E2" s="485" t="s">
        <v>595</v>
      </c>
    </row>
    <row r="3" spans="1:5" ht="12.75" customHeight="1">
      <c r="A3" s="41">
        <v>1</v>
      </c>
      <c r="B3" s="42" t="s">
        <v>6</v>
      </c>
      <c r="C3" s="486">
        <v>135063</v>
      </c>
      <c r="D3" s="338">
        <v>37622</v>
      </c>
      <c r="E3" s="487">
        <f t="shared" ref="E3:E22" si="0">D3/C3*100</f>
        <v>27.855149078578101</v>
      </c>
    </row>
    <row r="4" spans="1:5" ht="12.75" customHeight="1">
      <c r="A4" s="46">
        <v>2</v>
      </c>
      <c r="B4" s="47" t="s">
        <v>7</v>
      </c>
      <c r="C4" s="488">
        <v>105813</v>
      </c>
      <c r="D4" s="340">
        <v>27943</v>
      </c>
      <c r="E4" s="489">
        <f t="shared" si="0"/>
        <v>26.4079082910417</v>
      </c>
    </row>
    <row r="5" spans="1:5" ht="12.75" customHeight="1">
      <c r="A5" s="51">
        <v>3</v>
      </c>
      <c r="B5" s="52" t="s">
        <v>8</v>
      </c>
      <c r="C5" s="490">
        <v>65362</v>
      </c>
      <c r="D5" s="343">
        <v>16723</v>
      </c>
      <c r="E5" s="491">
        <f t="shared" si="0"/>
        <v>25.585202411186899</v>
      </c>
    </row>
    <row r="6" spans="1:5" ht="12.75" customHeight="1">
      <c r="A6" s="46">
        <v>4</v>
      </c>
      <c r="B6" s="47" t="s">
        <v>9</v>
      </c>
      <c r="C6" s="488">
        <v>93139</v>
      </c>
      <c r="D6" s="340">
        <v>22323</v>
      </c>
      <c r="E6" s="489">
        <f t="shared" si="0"/>
        <v>23.9674035581228</v>
      </c>
    </row>
    <row r="7" spans="1:5" ht="12.75" customHeight="1">
      <c r="A7" s="51">
        <v>5</v>
      </c>
      <c r="B7" s="52" t="s">
        <v>10</v>
      </c>
      <c r="C7" s="490">
        <v>113010</v>
      </c>
      <c r="D7" s="343">
        <v>29014</v>
      </c>
      <c r="E7" s="491">
        <f t="shared" si="0"/>
        <v>25.673834173966899</v>
      </c>
    </row>
    <row r="8" spans="1:5" ht="12.75" customHeight="1">
      <c r="A8" s="46">
        <v>6</v>
      </c>
      <c r="B8" s="47" t="s">
        <v>11</v>
      </c>
      <c r="C8" s="488">
        <v>130913</v>
      </c>
      <c r="D8" s="340">
        <v>33676</v>
      </c>
      <c r="E8" s="489">
        <f t="shared" si="0"/>
        <v>25.723954076371299</v>
      </c>
    </row>
    <row r="9" spans="1:5" ht="12.75" customHeight="1">
      <c r="A9" s="51">
        <v>7</v>
      </c>
      <c r="B9" s="52" t="s">
        <v>12</v>
      </c>
      <c r="C9" s="490">
        <v>101429</v>
      </c>
      <c r="D9" s="343">
        <v>25214</v>
      </c>
      <c r="E9" s="491">
        <f t="shared" si="0"/>
        <v>24.8587682023879</v>
      </c>
    </row>
    <row r="10" spans="1:5" ht="12.75" customHeight="1">
      <c r="A10" s="46">
        <v>8</v>
      </c>
      <c r="B10" s="47" t="s">
        <v>13</v>
      </c>
      <c r="C10" s="488">
        <v>81945</v>
      </c>
      <c r="D10" s="340">
        <v>22115</v>
      </c>
      <c r="E10" s="489">
        <f t="shared" si="0"/>
        <v>26.987613643297301</v>
      </c>
    </row>
    <row r="11" spans="1:5" ht="12.75" customHeight="1">
      <c r="A11" s="51">
        <v>9</v>
      </c>
      <c r="B11" s="52" t="s">
        <v>14</v>
      </c>
      <c r="C11" s="490">
        <v>26582</v>
      </c>
      <c r="D11" s="343">
        <v>6765</v>
      </c>
      <c r="E11" s="491">
        <f t="shared" si="0"/>
        <v>25.449552328643399</v>
      </c>
    </row>
    <row r="12" spans="1:5" ht="12.75" customHeight="1">
      <c r="A12" s="46">
        <v>10</v>
      </c>
      <c r="B12" s="47" t="s">
        <v>15</v>
      </c>
      <c r="C12" s="488">
        <v>66074</v>
      </c>
      <c r="D12" s="340">
        <v>17037</v>
      </c>
      <c r="E12" s="489">
        <f t="shared" si="0"/>
        <v>25.7847262160608</v>
      </c>
    </row>
    <row r="13" spans="1:5" ht="12.75" customHeight="1">
      <c r="A13" s="51">
        <v>11</v>
      </c>
      <c r="B13" s="52" t="s">
        <v>16</v>
      </c>
      <c r="C13" s="490">
        <v>48030</v>
      </c>
      <c r="D13" s="343">
        <v>13374</v>
      </c>
      <c r="E13" s="491">
        <f t="shared" si="0"/>
        <v>27.845096814490901</v>
      </c>
    </row>
    <row r="14" spans="1:5" ht="12.75" customHeight="1">
      <c r="A14" s="46">
        <v>12</v>
      </c>
      <c r="B14" s="47" t="s">
        <v>17</v>
      </c>
      <c r="C14" s="488">
        <v>121452</v>
      </c>
      <c r="D14" s="340">
        <v>35819</v>
      </c>
      <c r="E14" s="489">
        <f t="shared" si="0"/>
        <v>29.492309719066</v>
      </c>
    </row>
    <row r="15" spans="1:5" ht="12.75" customHeight="1">
      <c r="A15" s="51">
        <v>13</v>
      </c>
      <c r="B15" s="52" t="s">
        <v>18</v>
      </c>
      <c r="C15" s="490">
        <v>246344</v>
      </c>
      <c r="D15" s="343">
        <v>68003</v>
      </c>
      <c r="E15" s="491">
        <f t="shared" si="0"/>
        <v>27.6048939694086</v>
      </c>
    </row>
    <row r="16" spans="1:5" ht="12.75" customHeight="1">
      <c r="A16" s="46">
        <v>14</v>
      </c>
      <c r="B16" s="47" t="s">
        <v>19</v>
      </c>
      <c r="C16" s="488">
        <v>23028</v>
      </c>
      <c r="D16" s="340">
        <v>6831</v>
      </c>
      <c r="E16" s="489">
        <f t="shared" si="0"/>
        <v>29.663887441375699</v>
      </c>
    </row>
    <row r="17" spans="1:5" ht="12.75" customHeight="1">
      <c r="A17" s="51">
        <v>15</v>
      </c>
      <c r="B17" s="52" t="s">
        <v>20</v>
      </c>
      <c r="C17" s="490">
        <v>17363</v>
      </c>
      <c r="D17" s="343">
        <v>4521</v>
      </c>
      <c r="E17" s="491">
        <f t="shared" si="0"/>
        <v>26.038127051776801</v>
      </c>
    </row>
    <row r="18" spans="1:5" ht="12.75" customHeight="1">
      <c r="A18" s="46">
        <v>16</v>
      </c>
      <c r="B18" s="47" t="s">
        <v>21</v>
      </c>
      <c r="C18" s="488">
        <v>16896</v>
      </c>
      <c r="D18" s="340">
        <v>4838</v>
      </c>
      <c r="E18" s="489">
        <f t="shared" si="0"/>
        <v>28.6339962121212</v>
      </c>
    </row>
    <row r="19" spans="1:5" ht="12.75" customHeight="1">
      <c r="A19" s="51">
        <v>17</v>
      </c>
      <c r="B19" s="52" t="s">
        <v>22</v>
      </c>
      <c r="C19" s="490">
        <v>37784</v>
      </c>
      <c r="D19" s="343">
        <v>10456</v>
      </c>
      <c r="E19" s="491">
        <f t="shared" si="0"/>
        <v>27.673089138259598</v>
      </c>
    </row>
    <row r="20" spans="1:5" ht="12.75" customHeight="1">
      <c r="A20" s="46">
        <v>18</v>
      </c>
      <c r="B20" s="47" t="s">
        <v>23</v>
      </c>
      <c r="C20" s="488">
        <v>38999</v>
      </c>
      <c r="D20" s="340">
        <v>11233</v>
      </c>
      <c r="E20" s="489">
        <f t="shared" si="0"/>
        <v>28.803302648785898</v>
      </c>
    </row>
    <row r="21" spans="1:5" ht="12.75" customHeight="1">
      <c r="A21" s="54">
        <v>19</v>
      </c>
      <c r="B21" s="55" t="s">
        <v>24</v>
      </c>
      <c r="C21" s="492">
        <v>26569</v>
      </c>
      <c r="D21" s="344">
        <v>7833</v>
      </c>
      <c r="E21" s="493">
        <f t="shared" si="0"/>
        <v>29.4817268244947</v>
      </c>
    </row>
    <row r="22" spans="1:5" ht="12.75" customHeight="1">
      <c r="A22" s="59"/>
      <c r="B22" s="93" t="s">
        <v>25</v>
      </c>
      <c r="C22" s="258">
        <f>SUM(C3:C21)</f>
        <v>1495795</v>
      </c>
      <c r="D22" s="258">
        <f>SUM(D3:D21)</f>
        <v>401340</v>
      </c>
      <c r="E22" s="494">
        <f t="shared" si="0"/>
        <v>26.831216844554199</v>
      </c>
    </row>
    <row r="23" spans="1:5" ht="5.25" customHeight="1">
      <c r="A23" s="1439"/>
      <c r="B23" s="1439"/>
      <c r="C23" s="1439"/>
      <c r="D23" s="1439"/>
      <c r="E23" s="1439"/>
    </row>
    <row r="24" spans="1:5" ht="10.5" customHeight="1">
      <c r="A24" s="1240" t="s">
        <v>596</v>
      </c>
      <c r="B24" s="1241"/>
      <c r="C24" s="1241"/>
      <c r="D24" s="1241"/>
      <c r="E24" s="158"/>
    </row>
  </sheetData>
  <mergeCells count="2">
    <mergeCell ref="A23:E23"/>
    <mergeCell ref="A24:D24"/>
  </mergeCells>
  <pageMargins left="0.69930555555555596" right="0.69930555555555596" top="0.75" bottom="0.75" header="0.3" footer="0.3"/>
  <pageSetup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70C0"/>
  </sheetPr>
  <dimension ref="A1:U8"/>
  <sheetViews>
    <sheetView workbookViewId="0">
      <selection activeCell="B5" sqref="B5"/>
    </sheetView>
  </sheetViews>
  <sheetFormatPr defaultColWidth="9" defaultRowHeight="15"/>
  <cols>
    <col min="1" max="1" width="6" customWidth="1"/>
    <col min="2" max="2" width="5" customWidth="1"/>
    <col min="3" max="3" width="2.85546875" customWidth="1"/>
    <col min="4" max="4" width="3" customWidth="1"/>
    <col min="5" max="5" width="7.5703125" customWidth="1"/>
    <col min="6" max="6" width="8.42578125" customWidth="1"/>
  </cols>
  <sheetData>
    <row r="1" spans="1:21" ht="16.5">
      <c r="A1" s="1"/>
      <c r="B1" s="1"/>
      <c r="C1" s="1"/>
      <c r="D1" s="1"/>
      <c r="E1" s="1"/>
      <c r="F1" s="1"/>
      <c r="G1" s="1"/>
      <c r="H1" s="1"/>
      <c r="I1" s="1"/>
      <c r="J1" s="1"/>
    </row>
    <row r="4" spans="1:21" ht="14.25" customHeight="1"/>
    <row r="5" spans="1:21" ht="16.5" customHeight="1">
      <c r="A5" s="474"/>
      <c r="B5" s="475"/>
      <c r="C5" s="475"/>
      <c r="D5" s="475"/>
      <c r="E5" s="476" t="s">
        <v>91</v>
      </c>
      <c r="F5" s="477"/>
      <c r="N5" s="482"/>
      <c r="O5" s="482" t="s">
        <v>597</v>
      </c>
      <c r="P5" s="1195" t="s">
        <v>598</v>
      </c>
      <c r="Q5" s="482"/>
      <c r="R5" s="482"/>
      <c r="S5" s="482"/>
      <c r="T5" s="482"/>
      <c r="U5" s="482"/>
    </row>
    <row r="6" spans="1:21" ht="9.75" customHeight="1">
      <c r="A6" s="1442" t="s">
        <v>597</v>
      </c>
      <c r="B6" s="1208"/>
      <c r="C6" s="1208" t="s">
        <v>161</v>
      </c>
      <c r="D6" s="1208">
        <v>5</v>
      </c>
      <c r="E6" s="1440" t="s">
        <v>599</v>
      </c>
      <c r="F6" s="1441" t="s">
        <v>600</v>
      </c>
      <c r="N6" s="482"/>
      <c r="O6" s="482"/>
      <c r="P6" s="482"/>
      <c r="Q6" s="482"/>
      <c r="R6" s="482"/>
      <c r="S6" s="482"/>
      <c r="T6" s="482"/>
      <c r="U6" s="482"/>
    </row>
    <row r="7" spans="1:21" ht="23.25" customHeight="1">
      <c r="A7" s="1442"/>
      <c r="B7" s="1208"/>
      <c r="C7" s="1208"/>
      <c r="D7" s="1208"/>
      <c r="E7" s="1440"/>
      <c r="F7" s="1441"/>
      <c r="N7" s="482"/>
      <c r="O7" s="482" t="s">
        <v>600</v>
      </c>
      <c r="P7" s="1195" t="s">
        <v>601</v>
      </c>
      <c r="Q7" s="482"/>
      <c r="R7" s="482"/>
      <c r="S7" s="482"/>
      <c r="T7" s="482"/>
      <c r="U7" s="482"/>
    </row>
    <row r="8" spans="1:21">
      <c r="A8" s="478"/>
      <c r="B8" s="479"/>
      <c r="C8" s="479"/>
      <c r="D8" s="479"/>
      <c r="E8" s="480" t="s">
        <v>602</v>
      </c>
      <c r="F8" s="481"/>
      <c r="N8" s="482"/>
      <c r="O8" s="482" t="s">
        <v>145</v>
      </c>
      <c r="P8" s="1195" t="s">
        <v>603</v>
      </c>
      <c r="Q8" s="482"/>
      <c r="R8" s="482"/>
      <c r="S8" s="482"/>
      <c r="T8" s="482"/>
      <c r="U8" s="482"/>
    </row>
  </sheetData>
  <mergeCells count="5">
    <mergeCell ref="C6:C7"/>
    <mergeCell ref="D6:D7"/>
    <mergeCell ref="E6:E7"/>
    <mergeCell ref="F6:F7"/>
    <mergeCell ref="A6:B7"/>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70C0"/>
  </sheetPr>
  <dimension ref="A2:N28"/>
  <sheetViews>
    <sheetView zoomScale="130" zoomScaleNormal="130" workbookViewId="0">
      <selection activeCell="B27" sqref="B27"/>
    </sheetView>
  </sheetViews>
  <sheetFormatPr defaultColWidth="9" defaultRowHeight="15"/>
  <cols>
    <col min="1" max="1" width="3.28515625" customWidth="1"/>
    <col min="2" max="2" width="15.42578125" customWidth="1"/>
    <col min="3" max="3" width="5.5703125" customWidth="1"/>
    <col min="4" max="4" width="6.7109375" customWidth="1"/>
    <col min="5" max="5" width="5.28515625" customWidth="1"/>
    <col min="6" max="6" width="4" customWidth="1"/>
    <col min="7" max="7" width="5.42578125" customWidth="1"/>
    <col min="8" max="8" width="6.7109375" customWidth="1"/>
    <col min="9" max="9" width="4.42578125" customWidth="1"/>
    <col min="10" max="10" width="3.28515625" customWidth="1"/>
    <col min="11" max="11" width="6" customWidth="1"/>
  </cols>
  <sheetData>
    <row r="2" spans="1:11" ht="12" customHeight="1">
      <c r="A2" s="1449" t="s">
        <v>0</v>
      </c>
      <c r="B2" s="1451" t="s">
        <v>1</v>
      </c>
      <c r="C2" s="1446" t="s">
        <v>604</v>
      </c>
      <c r="D2" s="1447"/>
      <c r="E2" s="1447"/>
      <c r="F2" s="1448"/>
      <c r="G2" s="1447" t="s">
        <v>605</v>
      </c>
      <c r="H2" s="1447"/>
      <c r="I2" s="1447"/>
      <c r="J2" s="1448"/>
      <c r="K2" s="1443" t="s">
        <v>606</v>
      </c>
    </row>
    <row r="3" spans="1:11" ht="24" customHeight="1">
      <c r="A3" s="1450"/>
      <c r="B3" s="1452"/>
      <c r="C3" s="402" t="s">
        <v>4</v>
      </c>
      <c r="D3" s="402" t="s">
        <v>5</v>
      </c>
      <c r="E3" s="403" t="s">
        <v>280</v>
      </c>
      <c r="F3" s="403" t="s">
        <v>39</v>
      </c>
      <c r="G3" s="403" t="s">
        <v>4</v>
      </c>
      <c r="H3" s="403" t="s">
        <v>5</v>
      </c>
      <c r="I3" s="403" t="s">
        <v>280</v>
      </c>
      <c r="J3" s="403" t="s">
        <v>39</v>
      </c>
      <c r="K3" s="1444"/>
    </row>
    <row r="4" spans="1:11" ht="12" customHeight="1">
      <c r="A4" s="404">
        <v>1</v>
      </c>
      <c r="B4" s="405" t="s">
        <v>6</v>
      </c>
      <c r="C4" s="406">
        <f>'Jml Kelahiran'!C4</f>
        <v>3826</v>
      </c>
      <c r="D4" s="406">
        <f>'Jml Kelahiran'!D4</f>
        <v>3361</v>
      </c>
      <c r="E4" s="406">
        <f>'Jml Kelahiran'!E4</f>
        <v>7187</v>
      </c>
      <c r="F4" s="466">
        <f>E4/E23*100</f>
        <v>9.4412989503829294</v>
      </c>
      <c r="G4" s="407">
        <v>42</v>
      </c>
      <c r="H4" s="407">
        <v>32</v>
      </c>
      <c r="I4" s="407">
        <f t="shared" ref="I4:I22" si="0">SUM(G4:H4)</f>
        <v>74</v>
      </c>
      <c r="J4" s="466">
        <f>I4/I23*100</f>
        <v>10.0954979536153</v>
      </c>
      <c r="K4" s="420">
        <f t="shared" ref="K4:K23" si="1">I4/E4*1000</f>
        <v>10.2963684430221</v>
      </c>
    </row>
    <row r="5" spans="1:11" ht="12" customHeight="1">
      <c r="A5" s="408">
        <v>2</v>
      </c>
      <c r="B5" s="409" t="s">
        <v>7</v>
      </c>
      <c r="C5" s="410">
        <f>'Jml Kelahiran'!C5</f>
        <v>2819</v>
      </c>
      <c r="D5" s="410">
        <f>'Jml Kelahiran'!D5</f>
        <v>2703</v>
      </c>
      <c r="E5" s="410">
        <f>'Jml Kelahiran'!E5</f>
        <v>5522</v>
      </c>
      <c r="F5" s="467">
        <f>E5/E23*100</f>
        <v>7.2540493674710698</v>
      </c>
      <c r="G5" s="411">
        <v>34</v>
      </c>
      <c r="H5" s="411">
        <v>26</v>
      </c>
      <c r="I5" s="411">
        <f t="shared" si="0"/>
        <v>60</v>
      </c>
      <c r="J5" s="467">
        <f>I5/I23*100</f>
        <v>8.1855388813096894</v>
      </c>
      <c r="K5" s="421">
        <f t="shared" si="1"/>
        <v>10.865628395508899</v>
      </c>
    </row>
    <row r="6" spans="1:11" ht="12" customHeight="1">
      <c r="A6" s="404">
        <v>3</v>
      </c>
      <c r="B6" s="405" t="s">
        <v>8</v>
      </c>
      <c r="C6" s="406">
        <f>'Jml Kelahiran'!C6</f>
        <v>1684</v>
      </c>
      <c r="D6" s="406">
        <f>'Jml Kelahiran'!D6</f>
        <v>1568</v>
      </c>
      <c r="E6" s="406">
        <f>'Jml Kelahiran'!E6</f>
        <v>3252</v>
      </c>
      <c r="F6" s="466">
        <f>E6/E23*100</f>
        <v>4.2720334195972303</v>
      </c>
      <c r="G6" s="407">
        <v>29</v>
      </c>
      <c r="H6" s="407">
        <v>17</v>
      </c>
      <c r="I6" s="407">
        <f t="shared" si="0"/>
        <v>46</v>
      </c>
      <c r="J6" s="466">
        <f>I6/I23*100</f>
        <v>6.27557980900409</v>
      </c>
      <c r="K6" s="420">
        <f t="shared" si="1"/>
        <v>14.145141451414499</v>
      </c>
    </row>
    <row r="7" spans="1:11" ht="12" customHeight="1">
      <c r="A7" s="408">
        <v>4</v>
      </c>
      <c r="B7" s="409" t="s">
        <v>9</v>
      </c>
      <c r="C7" s="410">
        <f>'Jml Kelahiran'!C7</f>
        <v>1733</v>
      </c>
      <c r="D7" s="410">
        <f>'Jml Kelahiran'!D7</f>
        <v>1739</v>
      </c>
      <c r="E7" s="410">
        <f>'Jml Kelahiran'!E7</f>
        <v>3472</v>
      </c>
      <c r="F7" s="467">
        <f>E7/E23*100</f>
        <v>4.5610393704924901</v>
      </c>
      <c r="G7" s="411">
        <v>21</v>
      </c>
      <c r="H7" s="411">
        <v>15</v>
      </c>
      <c r="I7" s="411">
        <f t="shared" si="0"/>
        <v>36</v>
      </c>
      <c r="J7" s="467">
        <f>I7/I23*100</f>
        <v>4.9113233287858096</v>
      </c>
      <c r="K7" s="421">
        <f t="shared" si="1"/>
        <v>10.36866359447</v>
      </c>
    </row>
    <row r="8" spans="1:11" ht="12" customHeight="1">
      <c r="A8" s="404">
        <v>5</v>
      </c>
      <c r="B8" s="405" t="s">
        <v>10</v>
      </c>
      <c r="C8" s="406">
        <f>'Jml Kelahiran'!C8</f>
        <v>3040</v>
      </c>
      <c r="D8" s="406">
        <f>'Jml Kelahiran'!D8</f>
        <v>3020</v>
      </c>
      <c r="E8" s="406">
        <f>'Jml Kelahiran'!E8</f>
        <v>6060</v>
      </c>
      <c r="F8" s="466">
        <f>E8/E23*100</f>
        <v>7.9608002837512997</v>
      </c>
      <c r="G8" s="407">
        <v>11</v>
      </c>
      <c r="H8" s="407">
        <v>18</v>
      </c>
      <c r="I8" s="407">
        <f t="shared" si="0"/>
        <v>29</v>
      </c>
      <c r="J8" s="466">
        <f>I8/I23*100</f>
        <v>3.9563437926330098</v>
      </c>
      <c r="K8" s="420">
        <f t="shared" si="1"/>
        <v>4.7854785478547797</v>
      </c>
    </row>
    <row r="9" spans="1:11" ht="12" customHeight="1">
      <c r="A9" s="408">
        <v>6</v>
      </c>
      <c r="B9" s="409" t="s">
        <v>11</v>
      </c>
      <c r="C9" s="410">
        <f>'Jml Kelahiran'!C9</f>
        <v>3021</v>
      </c>
      <c r="D9" s="410">
        <f>'Jml Kelahiran'!D9</f>
        <v>2790</v>
      </c>
      <c r="E9" s="410">
        <f>'Jml Kelahiran'!E9</f>
        <v>5811</v>
      </c>
      <c r="F9" s="467">
        <f>E9/E23*100</f>
        <v>7.6336980938743899</v>
      </c>
      <c r="G9" s="411">
        <v>43</v>
      </c>
      <c r="H9" s="411">
        <v>30</v>
      </c>
      <c r="I9" s="411">
        <f t="shared" si="0"/>
        <v>73</v>
      </c>
      <c r="J9" s="467">
        <f>I9/I23*100</f>
        <v>9.95907230559345</v>
      </c>
      <c r="K9" s="421">
        <f t="shared" si="1"/>
        <v>12.562381689898499</v>
      </c>
    </row>
    <row r="10" spans="1:11" ht="12" customHeight="1">
      <c r="A10" s="404">
        <v>7</v>
      </c>
      <c r="B10" s="405" t="s">
        <v>12</v>
      </c>
      <c r="C10" s="406">
        <f>'Jml Kelahiran'!C10</f>
        <v>2545</v>
      </c>
      <c r="D10" s="406">
        <f>'Jml Kelahiran'!D10</f>
        <v>2278</v>
      </c>
      <c r="E10" s="406">
        <f>'Jml Kelahiran'!E10</f>
        <v>4823</v>
      </c>
      <c r="F10" s="466">
        <f>E10/E23*100</f>
        <v>6.3357986416720298</v>
      </c>
      <c r="G10" s="407">
        <v>38</v>
      </c>
      <c r="H10" s="407">
        <v>17</v>
      </c>
      <c r="I10" s="407">
        <f t="shared" si="0"/>
        <v>55</v>
      </c>
      <c r="J10" s="466">
        <f>I10/I23*100</f>
        <v>7.5034106412005501</v>
      </c>
      <c r="K10" s="420">
        <f t="shared" si="1"/>
        <v>11.403690648973701</v>
      </c>
    </row>
    <row r="11" spans="1:11" ht="12" customHeight="1">
      <c r="A11" s="408">
        <v>8</v>
      </c>
      <c r="B11" s="409" t="s">
        <v>607</v>
      </c>
      <c r="C11" s="410">
        <f>'Jml Kelahiran'!C11</f>
        <v>2018</v>
      </c>
      <c r="D11" s="410">
        <f>'Jml Kelahiran'!D11</f>
        <v>2051</v>
      </c>
      <c r="E11" s="410">
        <f>'Jml Kelahiran'!E11</f>
        <v>4069</v>
      </c>
      <c r="F11" s="467">
        <f>E11/E23*100</f>
        <v>5.3452964281491804</v>
      </c>
      <c r="G11" s="411">
        <v>24</v>
      </c>
      <c r="H11" s="411">
        <v>14</v>
      </c>
      <c r="I11" s="411">
        <f t="shared" si="0"/>
        <v>38</v>
      </c>
      <c r="J11" s="467">
        <f>I11/I23*100</f>
        <v>5.1841746248294696</v>
      </c>
      <c r="K11" s="421">
        <f t="shared" si="1"/>
        <v>9.3389039075940001</v>
      </c>
    </row>
    <row r="12" spans="1:11" ht="12" customHeight="1">
      <c r="A12" s="404">
        <v>9</v>
      </c>
      <c r="B12" s="405" t="s">
        <v>14</v>
      </c>
      <c r="C12" s="406">
        <f>'Jml Kelahiran'!C12</f>
        <v>754</v>
      </c>
      <c r="D12" s="406">
        <f>'Jml Kelahiran'!D12</f>
        <v>689</v>
      </c>
      <c r="E12" s="406">
        <f>'Jml Kelahiran'!E12</f>
        <v>1443</v>
      </c>
      <c r="F12" s="466">
        <f>E12/E23*100</f>
        <v>1.8956163051902799</v>
      </c>
      <c r="G12" s="407">
        <v>18</v>
      </c>
      <c r="H12" s="407">
        <v>17</v>
      </c>
      <c r="I12" s="407">
        <f t="shared" si="0"/>
        <v>35</v>
      </c>
      <c r="J12" s="466">
        <f>I12/I23*100</f>
        <v>4.7748976807639796</v>
      </c>
      <c r="K12" s="420">
        <f t="shared" si="1"/>
        <v>24.255024255024299</v>
      </c>
    </row>
    <row r="13" spans="1:11" ht="12" customHeight="1">
      <c r="A13" s="408">
        <v>10</v>
      </c>
      <c r="B13" s="409" t="s">
        <v>15</v>
      </c>
      <c r="C13" s="410">
        <f>'Jml Kelahiran'!C13</f>
        <v>1571</v>
      </c>
      <c r="D13" s="410">
        <f>'Jml Kelahiran'!D13</f>
        <v>1652</v>
      </c>
      <c r="E13" s="410">
        <f>'Jml Kelahiran'!E13</f>
        <v>3223</v>
      </c>
      <c r="F13" s="467">
        <f>E13/E23*100</f>
        <v>4.2339371806155803</v>
      </c>
      <c r="G13" s="411">
        <v>24</v>
      </c>
      <c r="H13" s="411">
        <v>13</v>
      </c>
      <c r="I13" s="411">
        <f t="shared" si="0"/>
        <v>37</v>
      </c>
      <c r="J13" s="467">
        <f>I13/I23*100</f>
        <v>5.0477489768076396</v>
      </c>
      <c r="K13" s="421">
        <f t="shared" si="1"/>
        <v>11.479987589202601</v>
      </c>
    </row>
    <row r="14" spans="1:11" ht="12" customHeight="1">
      <c r="A14" s="404">
        <v>11</v>
      </c>
      <c r="B14" s="405" t="s">
        <v>16</v>
      </c>
      <c r="C14" s="406">
        <f>'Jml Kelahiran'!C14</f>
        <v>1151</v>
      </c>
      <c r="D14" s="406">
        <f>'Jml Kelahiran'!D14</f>
        <v>1176</v>
      </c>
      <c r="E14" s="406">
        <f>'Jml Kelahiran'!E14</f>
        <v>2327</v>
      </c>
      <c r="F14" s="466">
        <f>E14/E23*100</f>
        <v>3.05689476242397</v>
      </c>
      <c r="G14" s="407">
        <v>14</v>
      </c>
      <c r="H14" s="407">
        <v>14</v>
      </c>
      <c r="I14" s="407">
        <f t="shared" si="0"/>
        <v>28</v>
      </c>
      <c r="J14" s="466">
        <f>I14/I23*100</f>
        <v>3.8199181446111901</v>
      </c>
      <c r="K14" s="420">
        <f t="shared" si="1"/>
        <v>12.0326600773528</v>
      </c>
    </row>
    <row r="15" spans="1:11" ht="12" customHeight="1">
      <c r="A15" s="408">
        <v>12</v>
      </c>
      <c r="B15" s="409" t="s">
        <v>17</v>
      </c>
      <c r="C15" s="410">
        <f>'Jml Kelahiran'!C15</f>
        <v>3573</v>
      </c>
      <c r="D15" s="410">
        <f>'Jml Kelahiran'!D15</f>
        <v>3393</v>
      </c>
      <c r="E15" s="410">
        <f>'Jml Kelahiran'!E15</f>
        <v>6966</v>
      </c>
      <c r="F15" s="467">
        <f>E15/E23*100</f>
        <v>9.15097933607451</v>
      </c>
      <c r="G15" s="411">
        <v>22</v>
      </c>
      <c r="H15" s="411">
        <v>18</v>
      </c>
      <c r="I15" s="411">
        <f t="shared" si="0"/>
        <v>40</v>
      </c>
      <c r="J15" s="467">
        <f>I15/I23*100</f>
        <v>5.4570259208731198</v>
      </c>
      <c r="K15" s="421">
        <f t="shared" si="1"/>
        <v>5.74217628481194</v>
      </c>
    </row>
    <row r="16" spans="1:11" ht="12" customHeight="1">
      <c r="A16" s="404">
        <v>13</v>
      </c>
      <c r="B16" s="405" t="s">
        <v>18</v>
      </c>
      <c r="C16" s="406">
        <f>'Jml Kelahiran'!C16</f>
        <v>7050</v>
      </c>
      <c r="D16" s="406">
        <f>'Jml Kelahiran'!D16</f>
        <v>6914</v>
      </c>
      <c r="E16" s="406">
        <f>'Jml Kelahiran'!E16</f>
        <v>13964</v>
      </c>
      <c r="F16" s="466">
        <f>E16/E23*100</f>
        <v>18.3439959013701</v>
      </c>
      <c r="G16" s="407">
        <v>48</v>
      </c>
      <c r="H16" s="407">
        <v>52</v>
      </c>
      <c r="I16" s="407">
        <f t="shared" si="0"/>
        <v>100</v>
      </c>
      <c r="J16" s="466">
        <f>I16/I23*100</f>
        <v>13.6425648021828</v>
      </c>
      <c r="K16" s="420">
        <f t="shared" si="1"/>
        <v>7.1612718418791204</v>
      </c>
    </row>
    <row r="17" spans="1:14" ht="12" customHeight="1">
      <c r="A17" s="408">
        <v>14</v>
      </c>
      <c r="B17" s="409" t="s">
        <v>19</v>
      </c>
      <c r="C17" s="410">
        <f>'Jml Kelahiran'!C17</f>
        <v>559</v>
      </c>
      <c r="D17" s="410">
        <f>'Jml Kelahiran'!D17</f>
        <v>560</v>
      </c>
      <c r="E17" s="410">
        <f>'Jml Kelahiran'!E17</f>
        <v>1119</v>
      </c>
      <c r="F17" s="467">
        <f>E17/E23*100</f>
        <v>1.46998935932635</v>
      </c>
      <c r="G17" s="411">
        <v>6</v>
      </c>
      <c r="H17" s="411">
        <v>4</v>
      </c>
      <c r="I17" s="411">
        <f t="shared" si="0"/>
        <v>10</v>
      </c>
      <c r="J17" s="467">
        <f>I17/I23*100</f>
        <v>1.3642564802182799</v>
      </c>
      <c r="K17" s="421">
        <f t="shared" si="1"/>
        <v>8.93655049151028</v>
      </c>
    </row>
    <row r="18" spans="1:14" ht="12" customHeight="1">
      <c r="A18" s="404">
        <v>15</v>
      </c>
      <c r="B18" s="405" t="s">
        <v>20</v>
      </c>
      <c r="C18" s="406">
        <f>'Jml Kelahiran'!C18</f>
        <v>382</v>
      </c>
      <c r="D18" s="406">
        <f>'Jml Kelahiran'!D18</f>
        <v>363</v>
      </c>
      <c r="E18" s="406">
        <f>'Jml Kelahiran'!E18</f>
        <v>745</v>
      </c>
      <c r="F18" s="466">
        <f>E18/E23*100</f>
        <v>0.97867924280440899</v>
      </c>
      <c r="G18" s="407">
        <v>3</v>
      </c>
      <c r="H18" s="407">
        <v>6</v>
      </c>
      <c r="I18" s="407">
        <f t="shared" si="0"/>
        <v>9</v>
      </c>
      <c r="J18" s="466">
        <f>I18/I23*100</f>
        <v>1.22783083219645</v>
      </c>
      <c r="K18" s="420">
        <f t="shared" si="1"/>
        <v>12.0805369127517</v>
      </c>
    </row>
    <row r="19" spans="1:14" ht="12" customHeight="1">
      <c r="A19" s="408">
        <v>16</v>
      </c>
      <c r="B19" s="409" t="s">
        <v>21</v>
      </c>
      <c r="C19" s="410">
        <f>'Jml Kelahiran'!C19</f>
        <v>385</v>
      </c>
      <c r="D19" s="410">
        <f>'Jml Kelahiran'!D19</f>
        <v>381</v>
      </c>
      <c r="E19" s="410">
        <f>'Jml Kelahiran'!E19</f>
        <v>766</v>
      </c>
      <c r="F19" s="467">
        <f>E19/E23*100</f>
        <v>1.0062661744807699</v>
      </c>
      <c r="G19" s="411">
        <v>1</v>
      </c>
      <c r="H19" s="411">
        <v>1</v>
      </c>
      <c r="I19" s="411">
        <f t="shared" si="0"/>
        <v>2</v>
      </c>
      <c r="J19" s="467">
        <f>I19/I23*100</f>
        <v>0.27285129604365599</v>
      </c>
      <c r="K19" s="421">
        <f t="shared" si="1"/>
        <v>2.6109660574412499</v>
      </c>
      <c r="N19" s="158"/>
    </row>
    <row r="20" spans="1:14" ht="12" customHeight="1">
      <c r="A20" s="404">
        <v>17</v>
      </c>
      <c r="B20" s="405" t="s">
        <v>22</v>
      </c>
      <c r="C20" s="406">
        <f>'Jml Kelahiran'!C20</f>
        <v>1089</v>
      </c>
      <c r="D20" s="406">
        <f>'Jml Kelahiran'!D20</f>
        <v>1072</v>
      </c>
      <c r="E20" s="406">
        <f>'Jml Kelahiran'!E20</f>
        <v>2161</v>
      </c>
      <c r="F20" s="466">
        <f>E20/E23*100</f>
        <v>2.8388266358393701</v>
      </c>
      <c r="G20" s="407">
        <v>14</v>
      </c>
      <c r="H20" s="407">
        <v>9</v>
      </c>
      <c r="I20" s="407">
        <f t="shared" si="0"/>
        <v>23</v>
      </c>
      <c r="J20" s="466">
        <f>I20/I23*100</f>
        <v>3.1377899045020499</v>
      </c>
      <c r="K20" s="420">
        <f t="shared" si="1"/>
        <v>10.643220731143</v>
      </c>
    </row>
    <row r="21" spans="1:14" ht="12" customHeight="1">
      <c r="A21" s="408">
        <v>18</v>
      </c>
      <c r="B21" s="409" t="s">
        <v>23</v>
      </c>
      <c r="C21" s="410">
        <f>'Jml Kelahiran'!C21</f>
        <v>1014</v>
      </c>
      <c r="D21" s="410">
        <f>'Jml Kelahiran'!D21</f>
        <v>863</v>
      </c>
      <c r="E21" s="410">
        <f>'Jml Kelahiran'!E21</f>
        <v>1877</v>
      </c>
      <c r="F21" s="467">
        <f>E21/E23*100</f>
        <v>2.4657462265018499</v>
      </c>
      <c r="G21" s="411">
        <v>10</v>
      </c>
      <c r="H21" s="411">
        <v>8</v>
      </c>
      <c r="I21" s="411">
        <f t="shared" si="0"/>
        <v>18</v>
      </c>
      <c r="J21" s="467">
        <f>I21/I23*100</f>
        <v>2.4556616643929101</v>
      </c>
      <c r="K21" s="421">
        <f t="shared" si="1"/>
        <v>9.5897709110282392</v>
      </c>
    </row>
    <row r="22" spans="1:14" ht="12" customHeight="1">
      <c r="A22" s="404">
        <v>19</v>
      </c>
      <c r="B22" s="405" t="s">
        <v>24</v>
      </c>
      <c r="C22" s="406">
        <f>'Jml Kelahiran'!C22</f>
        <v>676</v>
      </c>
      <c r="D22" s="406">
        <f>'Jml Kelahiran'!D22</f>
        <v>660</v>
      </c>
      <c r="E22" s="406">
        <f>'Jml Kelahiran'!E22</f>
        <v>1336</v>
      </c>
      <c r="F22" s="466">
        <f>E22/E23*100</f>
        <v>1.75505431998213</v>
      </c>
      <c r="G22" s="407">
        <v>10</v>
      </c>
      <c r="H22" s="407">
        <v>10</v>
      </c>
      <c r="I22" s="407">
        <f t="shared" si="0"/>
        <v>20</v>
      </c>
      <c r="J22" s="466">
        <f>I22/I23*100</f>
        <v>2.7285129604365599</v>
      </c>
      <c r="K22" s="420">
        <f t="shared" si="1"/>
        <v>14.9700598802395</v>
      </c>
    </row>
    <row r="23" spans="1:14" ht="12" customHeight="1">
      <c r="A23" s="468"/>
      <c r="B23" s="469" t="s">
        <v>25</v>
      </c>
      <c r="C23" s="470">
        <f t="shared" ref="C23:J23" si="2">SUM(C4:C22)</f>
        <v>38890</v>
      </c>
      <c r="D23" s="470">
        <f t="shared" si="2"/>
        <v>37233</v>
      </c>
      <c r="E23" s="471">
        <f t="shared" si="2"/>
        <v>76123</v>
      </c>
      <c r="F23" s="471">
        <f t="shared" si="2"/>
        <v>100</v>
      </c>
      <c r="G23" s="471">
        <f t="shared" si="2"/>
        <v>412</v>
      </c>
      <c r="H23" s="471">
        <f t="shared" si="2"/>
        <v>321</v>
      </c>
      <c r="I23" s="471">
        <f t="shared" si="2"/>
        <v>733</v>
      </c>
      <c r="J23" s="471">
        <f t="shared" si="2"/>
        <v>100</v>
      </c>
      <c r="K23" s="472">
        <f t="shared" si="1"/>
        <v>9.6291528184648492</v>
      </c>
    </row>
    <row r="24" spans="1:14" ht="5.25" customHeight="1">
      <c r="A24" s="1445"/>
      <c r="B24" s="1445"/>
      <c r="C24" s="1445"/>
      <c r="D24" s="1445"/>
      <c r="E24" s="1445"/>
      <c r="F24" s="1445"/>
      <c r="G24" s="473"/>
      <c r="H24" s="473"/>
      <c r="I24" s="1445"/>
      <c r="J24" s="1445"/>
      <c r="K24" s="1445"/>
    </row>
    <row r="25" spans="1:14" ht="9.75" customHeight="1">
      <c r="A25" s="1416" t="s">
        <v>608</v>
      </c>
      <c r="B25" s="1416"/>
      <c r="C25" s="1416"/>
      <c r="D25" s="1416"/>
      <c r="E25" s="1416"/>
      <c r="F25" s="1416"/>
      <c r="G25" s="142"/>
      <c r="H25" s="142"/>
      <c r="I25" s="1445"/>
      <c r="J25" s="1445"/>
      <c r="K25" s="1445"/>
    </row>
    <row r="26" spans="1:14">
      <c r="A26" s="322"/>
      <c r="B26" s="322"/>
      <c r="C26" s="322"/>
      <c r="D26" s="322"/>
      <c r="E26" s="322"/>
      <c r="F26" s="322"/>
      <c r="G26" s="322"/>
      <c r="H26" s="322"/>
      <c r="I26" s="322"/>
      <c r="J26" s="322"/>
      <c r="K26" s="322"/>
    </row>
    <row r="27" spans="1:14">
      <c r="A27" s="322"/>
      <c r="B27" s="322"/>
      <c r="C27" s="322"/>
      <c r="D27" s="322"/>
      <c r="E27" s="322"/>
      <c r="F27" s="322"/>
      <c r="G27" s="322"/>
      <c r="H27" s="322"/>
      <c r="I27" s="322"/>
      <c r="J27" s="322"/>
      <c r="K27" s="322"/>
    </row>
    <row r="28" spans="1:14">
      <c r="A28" s="322"/>
      <c r="B28" s="322"/>
      <c r="C28" s="322"/>
      <c r="D28" s="322"/>
      <c r="E28" s="322"/>
      <c r="F28" s="322"/>
      <c r="G28" s="322"/>
      <c r="H28" s="322"/>
      <c r="I28" s="322"/>
      <c r="J28" s="322"/>
      <c r="K28" s="322"/>
    </row>
  </sheetData>
  <mergeCells count="8">
    <mergeCell ref="K2:K3"/>
    <mergeCell ref="I24:K25"/>
    <mergeCell ref="C2:F2"/>
    <mergeCell ref="G2:J2"/>
    <mergeCell ref="A24:F24"/>
    <mergeCell ref="A25:F25"/>
    <mergeCell ref="A2:A3"/>
    <mergeCell ref="B2:B3"/>
  </mergeCells>
  <pageMargins left="0.69930555555555596" right="0.69930555555555596"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sheetPr>
  <dimension ref="A2:P28"/>
  <sheetViews>
    <sheetView zoomScale="140" zoomScaleNormal="140" workbookViewId="0">
      <selection activeCell="R16" sqref="R16"/>
    </sheetView>
  </sheetViews>
  <sheetFormatPr defaultColWidth="9" defaultRowHeight="15"/>
  <cols>
    <col min="1" max="1" width="3.28515625" customWidth="1"/>
    <col min="2" max="2" width="17.85546875" customWidth="1"/>
    <col min="3" max="3" width="6" customWidth="1"/>
    <col min="4" max="4" width="7" customWidth="1"/>
    <col min="5" max="5" width="5.140625" customWidth="1"/>
    <col min="6" max="6" width="4.140625" customWidth="1"/>
    <col min="7" max="7" width="5.85546875" customWidth="1"/>
    <col min="8" max="8" width="7.7109375" customWidth="1"/>
    <col min="9" max="9" width="4.85546875" customWidth="1"/>
    <col min="10" max="10" width="4.28515625" customWidth="1"/>
    <col min="11" max="11" width="5.7109375" customWidth="1"/>
  </cols>
  <sheetData>
    <row r="2" spans="1:16" ht="11.1" customHeight="1">
      <c r="A2" s="1449" t="s">
        <v>0</v>
      </c>
      <c r="B2" s="1451" t="s">
        <v>1</v>
      </c>
      <c r="C2" s="1446" t="s">
        <v>604</v>
      </c>
      <c r="D2" s="1447"/>
      <c r="E2" s="1447"/>
      <c r="F2" s="1448"/>
      <c r="G2" s="1447" t="s">
        <v>609</v>
      </c>
      <c r="H2" s="1447"/>
      <c r="I2" s="1447"/>
      <c r="J2" s="1448"/>
      <c r="K2" s="1455" t="s">
        <v>610</v>
      </c>
    </row>
    <row r="3" spans="1:16" ht="24" customHeight="1">
      <c r="A3" s="1450"/>
      <c r="B3" s="1452"/>
      <c r="C3" s="402" t="s">
        <v>4</v>
      </c>
      <c r="D3" s="402" t="s">
        <v>5</v>
      </c>
      <c r="E3" s="403" t="s">
        <v>280</v>
      </c>
      <c r="F3" s="403" t="s">
        <v>39</v>
      </c>
      <c r="G3" s="402" t="s">
        <v>4</v>
      </c>
      <c r="H3" s="402" t="s">
        <v>5</v>
      </c>
      <c r="I3" s="403" t="s">
        <v>280</v>
      </c>
      <c r="J3" s="403" t="s">
        <v>39</v>
      </c>
      <c r="K3" s="1456"/>
    </row>
    <row r="4" spans="1:16" ht="12" customHeight="1">
      <c r="A4" s="404">
        <v>1</v>
      </c>
      <c r="B4" s="405" t="s">
        <v>6</v>
      </c>
      <c r="C4" s="406">
        <f>'Kematian Bayi'!C4</f>
        <v>3826</v>
      </c>
      <c r="D4" s="406">
        <f>'Kematian Bayi'!D4</f>
        <v>3361</v>
      </c>
      <c r="E4" s="406">
        <f t="shared" ref="E4:E22" si="0">SUM(C4:D4)</f>
        <v>7187</v>
      </c>
      <c r="F4" s="466">
        <f>E4/E23*100</f>
        <v>9.4412989503829294</v>
      </c>
      <c r="G4" s="407">
        <v>34</v>
      </c>
      <c r="H4" s="407">
        <v>27</v>
      </c>
      <c r="I4" s="407">
        <f t="shared" ref="I4:I22" si="1">SUM(G4:H4)</f>
        <v>61</v>
      </c>
      <c r="J4" s="466">
        <f>I4/I23*100</f>
        <v>11.213235294117601</v>
      </c>
      <c r="K4" s="420">
        <f t="shared" ref="K4:K23" si="2">I4/E4*1000</f>
        <v>8.48754695978851</v>
      </c>
      <c r="M4" t="s">
        <v>611</v>
      </c>
      <c r="P4">
        <v>18</v>
      </c>
    </row>
    <row r="5" spans="1:16" ht="12" customHeight="1">
      <c r="A5" s="408">
        <v>2</v>
      </c>
      <c r="B5" s="409" t="s">
        <v>7</v>
      </c>
      <c r="C5" s="410">
        <f>'Kematian Bayi'!C5</f>
        <v>2819</v>
      </c>
      <c r="D5" s="410">
        <f>'Kematian Bayi'!D5</f>
        <v>2703</v>
      </c>
      <c r="E5" s="410">
        <f t="shared" si="0"/>
        <v>5522</v>
      </c>
      <c r="F5" s="467">
        <f>E5/E23*100</f>
        <v>7.2540493674710698</v>
      </c>
      <c r="G5" s="411">
        <v>32</v>
      </c>
      <c r="H5" s="411">
        <v>23</v>
      </c>
      <c r="I5" s="411">
        <f t="shared" si="1"/>
        <v>55</v>
      </c>
      <c r="J5" s="467">
        <f>I5/I23*100</f>
        <v>10.110294117647101</v>
      </c>
      <c r="K5" s="421">
        <f t="shared" si="2"/>
        <v>9.9601593625498008</v>
      </c>
      <c r="M5" t="s">
        <v>270</v>
      </c>
      <c r="P5">
        <v>72</v>
      </c>
    </row>
    <row r="6" spans="1:16" ht="12" customHeight="1">
      <c r="A6" s="404">
        <v>3</v>
      </c>
      <c r="B6" s="405" t="s">
        <v>8</v>
      </c>
      <c r="C6" s="406">
        <f>'Kematian Bayi'!C6</f>
        <v>1684</v>
      </c>
      <c r="D6" s="406">
        <f>'Kematian Bayi'!D6</f>
        <v>1568</v>
      </c>
      <c r="E6" s="406">
        <f t="shared" si="0"/>
        <v>3252</v>
      </c>
      <c r="F6" s="466">
        <f>E6/E23*100</f>
        <v>4.2720334195972303</v>
      </c>
      <c r="G6" s="407">
        <v>17</v>
      </c>
      <c r="H6" s="407">
        <v>7</v>
      </c>
      <c r="I6" s="407">
        <f t="shared" si="1"/>
        <v>24</v>
      </c>
      <c r="J6" s="466">
        <f>I6/I23*100</f>
        <v>4.4117647058823497</v>
      </c>
      <c r="K6" s="420">
        <f t="shared" si="2"/>
        <v>7.3800738007380096</v>
      </c>
      <c r="M6" t="s">
        <v>612</v>
      </c>
      <c r="P6">
        <v>41</v>
      </c>
    </row>
    <row r="7" spans="1:16" ht="12" customHeight="1">
      <c r="A7" s="408">
        <v>4</v>
      </c>
      <c r="B7" s="409" t="s">
        <v>9</v>
      </c>
      <c r="C7" s="410">
        <f>'Kematian Bayi'!C7</f>
        <v>1733</v>
      </c>
      <c r="D7" s="410">
        <f>'Kematian Bayi'!D7</f>
        <v>1739</v>
      </c>
      <c r="E7" s="410">
        <f t="shared" si="0"/>
        <v>3472</v>
      </c>
      <c r="F7" s="467">
        <f>E7/E23*100</f>
        <v>4.5610393704924901</v>
      </c>
      <c r="G7" s="411">
        <v>15</v>
      </c>
      <c r="H7" s="411">
        <v>11</v>
      </c>
      <c r="I7" s="411">
        <f t="shared" si="1"/>
        <v>26</v>
      </c>
      <c r="J7" s="467">
        <f>I7/I23*100</f>
        <v>4.7794117647058796</v>
      </c>
      <c r="K7" s="421">
        <f t="shared" si="2"/>
        <v>7.4884792626728096</v>
      </c>
      <c r="M7" t="s">
        <v>383</v>
      </c>
      <c r="P7">
        <v>33</v>
      </c>
    </row>
    <row r="8" spans="1:16" ht="12" customHeight="1">
      <c r="A8" s="404">
        <v>5</v>
      </c>
      <c r="B8" s="405" t="s">
        <v>10</v>
      </c>
      <c r="C8" s="406">
        <f>'Kematian Bayi'!C8</f>
        <v>3040</v>
      </c>
      <c r="D8" s="406">
        <f>'Kematian Bayi'!D8</f>
        <v>3020</v>
      </c>
      <c r="E8" s="406">
        <f t="shared" si="0"/>
        <v>6060</v>
      </c>
      <c r="F8" s="466">
        <f>E8/E23*100</f>
        <v>7.9608002837512997</v>
      </c>
      <c r="G8" s="407">
        <v>5</v>
      </c>
      <c r="H8" s="407">
        <v>15</v>
      </c>
      <c r="I8" s="407">
        <f t="shared" si="1"/>
        <v>20</v>
      </c>
      <c r="J8" s="466">
        <f>I8/I23*100</f>
        <v>3.6764705882352899</v>
      </c>
      <c r="K8" s="420">
        <f t="shared" si="2"/>
        <v>3.3003300330032999</v>
      </c>
      <c r="M8" t="s">
        <v>613</v>
      </c>
      <c r="P8">
        <v>39</v>
      </c>
    </row>
    <row r="9" spans="1:16" ht="12" customHeight="1">
      <c r="A9" s="408">
        <v>6</v>
      </c>
      <c r="B9" s="409" t="s">
        <v>11</v>
      </c>
      <c r="C9" s="410">
        <f>'Kematian Bayi'!C9</f>
        <v>3021</v>
      </c>
      <c r="D9" s="410">
        <f>'Kematian Bayi'!D9</f>
        <v>2790</v>
      </c>
      <c r="E9" s="410">
        <f t="shared" si="0"/>
        <v>5811</v>
      </c>
      <c r="F9" s="467">
        <f>E9/E23*100</f>
        <v>7.6336980938743899</v>
      </c>
      <c r="G9" s="411">
        <v>26</v>
      </c>
      <c r="H9" s="411">
        <v>19</v>
      </c>
      <c r="I9" s="411">
        <f t="shared" si="1"/>
        <v>45</v>
      </c>
      <c r="J9" s="467">
        <f>I9/I23*100</f>
        <v>8.2720588235294095</v>
      </c>
      <c r="K9" s="421">
        <f t="shared" si="2"/>
        <v>7.7439339184305602</v>
      </c>
      <c r="M9" t="s">
        <v>614</v>
      </c>
      <c r="P9">
        <v>24</v>
      </c>
    </row>
    <row r="10" spans="1:16" ht="12" customHeight="1">
      <c r="A10" s="404">
        <v>7</v>
      </c>
      <c r="B10" s="405" t="s">
        <v>12</v>
      </c>
      <c r="C10" s="406">
        <f>'Kematian Bayi'!C10</f>
        <v>2545</v>
      </c>
      <c r="D10" s="406">
        <f>'Kematian Bayi'!D10</f>
        <v>2278</v>
      </c>
      <c r="E10" s="406">
        <f t="shared" si="0"/>
        <v>4823</v>
      </c>
      <c r="F10" s="466">
        <f>E10/E23*100</f>
        <v>6.3357986416720298</v>
      </c>
      <c r="G10" s="407">
        <v>30</v>
      </c>
      <c r="H10" s="407">
        <v>12</v>
      </c>
      <c r="I10" s="407">
        <f t="shared" si="1"/>
        <v>42</v>
      </c>
      <c r="J10" s="466">
        <f>I10/I23*100</f>
        <v>7.7205882352941204</v>
      </c>
      <c r="K10" s="420">
        <f t="shared" si="2"/>
        <v>8.7082728592162493</v>
      </c>
      <c r="M10" t="s">
        <v>615</v>
      </c>
      <c r="P10">
        <v>48</v>
      </c>
    </row>
    <row r="11" spans="1:16" ht="12" customHeight="1">
      <c r="A11" s="408">
        <v>8</v>
      </c>
      <c r="B11" s="409" t="s">
        <v>13</v>
      </c>
      <c r="C11" s="410">
        <f>'Kematian Bayi'!C11</f>
        <v>2018</v>
      </c>
      <c r="D11" s="410">
        <f>'Kematian Bayi'!D11</f>
        <v>2051</v>
      </c>
      <c r="E11" s="410">
        <f t="shared" si="0"/>
        <v>4069</v>
      </c>
      <c r="F11" s="467">
        <f>E11/E23*100</f>
        <v>5.3452964281491804</v>
      </c>
      <c r="G11" s="411">
        <v>20</v>
      </c>
      <c r="H11" s="411">
        <v>7</v>
      </c>
      <c r="I11" s="411">
        <f t="shared" si="1"/>
        <v>27</v>
      </c>
      <c r="J11" s="467">
        <f>I11/I23*100</f>
        <v>4.9632352941176503</v>
      </c>
      <c r="K11" s="421">
        <f t="shared" si="2"/>
        <v>6.6355369869746896</v>
      </c>
      <c r="M11" t="s">
        <v>616</v>
      </c>
      <c r="P11">
        <v>37</v>
      </c>
    </row>
    <row r="12" spans="1:16" ht="12" customHeight="1">
      <c r="A12" s="404">
        <v>9</v>
      </c>
      <c r="B12" s="405" t="s">
        <v>31</v>
      </c>
      <c r="C12" s="406">
        <f>'Kematian Bayi'!C12</f>
        <v>754</v>
      </c>
      <c r="D12" s="406">
        <f>'Kematian Bayi'!D12</f>
        <v>689</v>
      </c>
      <c r="E12" s="406">
        <f t="shared" si="0"/>
        <v>1443</v>
      </c>
      <c r="F12" s="466">
        <f>E12/E23*100</f>
        <v>1.8956163051902799</v>
      </c>
      <c r="G12" s="407">
        <v>9</v>
      </c>
      <c r="H12" s="407">
        <v>5</v>
      </c>
      <c r="I12" s="407">
        <f t="shared" si="1"/>
        <v>14</v>
      </c>
      <c r="J12" s="466">
        <f>I12/I23*100</f>
        <v>2.5735294117647101</v>
      </c>
      <c r="K12" s="420">
        <f t="shared" si="2"/>
        <v>9.7020097020097005</v>
      </c>
      <c r="M12" t="s">
        <v>504</v>
      </c>
      <c r="P12">
        <v>0</v>
      </c>
    </row>
    <row r="13" spans="1:16" ht="12" customHeight="1">
      <c r="A13" s="408">
        <v>10</v>
      </c>
      <c r="B13" s="409" t="s">
        <v>15</v>
      </c>
      <c r="C13" s="410">
        <f>'Kematian Bayi'!C13</f>
        <v>1571</v>
      </c>
      <c r="D13" s="410">
        <f>'Kematian Bayi'!D13</f>
        <v>1652</v>
      </c>
      <c r="E13" s="410">
        <f t="shared" si="0"/>
        <v>3223</v>
      </c>
      <c r="F13" s="467">
        <f>E13/E23*100</f>
        <v>4.2339371806155803</v>
      </c>
      <c r="G13" s="411">
        <v>22</v>
      </c>
      <c r="H13" s="411">
        <v>11</v>
      </c>
      <c r="I13" s="411">
        <f t="shared" si="1"/>
        <v>33</v>
      </c>
      <c r="J13" s="467">
        <f>I13/I23*100</f>
        <v>6.0661764705882399</v>
      </c>
      <c r="K13" s="421">
        <f t="shared" si="2"/>
        <v>10.238907849829401</v>
      </c>
      <c r="M13" t="s">
        <v>617</v>
      </c>
      <c r="P13">
        <v>7</v>
      </c>
    </row>
    <row r="14" spans="1:16" ht="12" customHeight="1">
      <c r="A14" s="404">
        <v>11</v>
      </c>
      <c r="B14" s="405" t="s">
        <v>16</v>
      </c>
      <c r="C14" s="406">
        <f>'Kematian Bayi'!C14</f>
        <v>1151</v>
      </c>
      <c r="D14" s="406">
        <f>'Kematian Bayi'!D14</f>
        <v>1176</v>
      </c>
      <c r="E14" s="406">
        <f t="shared" si="0"/>
        <v>2327</v>
      </c>
      <c r="F14" s="466">
        <f>E14/E23*100</f>
        <v>3.05689476242397</v>
      </c>
      <c r="G14" s="407">
        <v>9</v>
      </c>
      <c r="H14" s="407">
        <v>6</v>
      </c>
      <c r="I14" s="407">
        <f t="shared" si="1"/>
        <v>15</v>
      </c>
      <c r="J14" s="466">
        <f>I14/I23*100</f>
        <v>2.7573529411764701</v>
      </c>
      <c r="K14" s="420">
        <f t="shared" si="2"/>
        <v>6.4460678985818696</v>
      </c>
      <c r="M14" t="s">
        <v>618</v>
      </c>
      <c r="P14">
        <v>36</v>
      </c>
    </row>
    <row r="15" spans="1:16" ht="12" customHeight="1">
      <c r="A15" s="408">
        <v>12</v>
      </c>
      <c r="B15" s="409" t="s">
        <v>17</v>
      </c>
      <c r="C15" s="410">
        <f>'Kematian Bayi'!C15</f>
        <v>3573</v>
      </c>
      <c r="D15" s="410">
        <f>'Kematian Bayi'!D15</f>
        <v>3393</v>
      </c>
      <c r="E15" s="410">
        <f t="shared" si="0"/>
        <v>6966</v>
      </c>
      <c r="F15" s="467">
        <f>E15/E23*100</f>
        <v>9.15097933607451</v>
      </c>
      <c r="G15" s="411">
        <v>20</v>
      </c>
      <c r="H15" s="411">
        <v>17</v>
      </c>
      <c r="I15" s="411">
        <f t="shared" si="1"/>
        <v>37</v>
      </c>
      <c r="J15" s="467">
        <f>I15/I23*100</f>
        <v>6.8014705882352899</v>
      </c>
      <c r="K15" s="421">
        <f t="shared" si="2"/>
        <v>5.3115130634510503</v>
      </c>
      <c r="M15" t="s">
        <v>619</v>
      </c>
      <c r="P15">
        <v>84</v>
      </c>
    </row>
    <row r="16" spans="1:16" ht="12" customHeight="1">
      <c r="A16" s="404">
        <v>13</v>
      </c>
      <c r="B16" s="405" t="s">
        <v>18</v>
      </c>
      <c r="C16" s="406">
        <f>'Kematian Bayi'!C16</f>
        <v>7050</v>
      </c>
      <c r="D16" s="406">
        <f>'Kematian Bayi'!D16</f>
        <v>6914</v>
      </c>
      <c r="E16" s="406">
        <f t="shared" si="0"/>
        <v>13964</v>
      </c>
      <c r="F16" s="466">
        <f>E16/E23*100</f>
        <v>18.3439959013701</v>
      </c>
      <c r="G16" s="407">
        <v>42</v>
      </c>
      <c r="H16" s="407">
        <v>43</v>
      </c>
      <c r="I16" s="407">
        <f t="shared" si="1"/>
        <v>85</v>
      </c>
      <c r="J16" s="466">
        <f>I16/I23*100</f>
        <v>15.625</v>
      </c>
      <c r="K16" s="420">
        <f t="shared" si="2"/>
        <v>6.0870810655972498</v>
      </c>
      <c r="M16" t="s">
        <v>242</v>
      </c>
      <c r="P16">
        <v>79</v>
      </c>
    </row>
    <row r="17" spans="1:16" ht="12" customHeight="1">
      <c r="A17" s="408">
        <v>14</v>
      </c>
      <c r="B17" s="409" t="s">
        <v>19</v>
      </c>
      <c r="C17" s="410">
        <f>'Kematian Bayi'!C17</f>
        <v>559</v>
      </c>
      <c r="D17" s="410">
        <f>'Kematian Bayi'!D17</f>
        <v>560</v>
      </c>
      <c r="E17" s="410">
        <f t="shared" si="0"/>
        <v>1119</v>
      </c>
      <c r="F17" s="467">
        <f>E17/E23*100</f>
        <v>1.46998935932635</v>
      </c>
      <c r="G17" s="411">
        <v>2</v>
      </c>
      <c r="H17" s="411">
        <v>4</v>
      </c>
      <c r="I17" s="411">
        <f t="shared" si="1"/>
        <v>6</v>
      </c>
      <c r="J17" s="467">
        <f>I17/I23*100</f>
        <v>1.1029411764705901</v>
      </c>
      <c r="K17" s="421">
        <f t="shared" si="2"/>
        <v>5.3619302949061698</v>
      </c>
      <c r="M17" t="s">
        <v>620</v>
      </c>
      <c r="P17">
        <v>4</v>
      </c>
    </row>
    <row r="18" spans="1:16" ht="12" customHeight="1">
      <c r="A18" s="404">
        <v>15</v>
      </c>
      <c r="B18" s="405" t="s">
        <v>20</v>
      </c>
      <c r="C18" s="406">
        <f>'Kematian Bayi'!C18</f>
        <v>382</v>
      </c>
      <c r="D18" s="406">
        <f>'Kematian Bayi'!D18</f>
        <v>363</v>
      </c>
      <c r="E18" s="406">
        <f t="shared" si="0"/>
        <v>745</v>
      </c>
      <c r="F18" s="466">
        <f>E18/E23*100</f>
        <v>0.97867924280440899</v>
      </c>
      <c r="G18" s="407">
        <v>2</v>
      </c>
      <c r="H18" s="407">
        <v>4</v>
      </c>
      <c r="I18" s="407">
        <f t="shared" si="1"/>
        <v>6</v>
      </c>
      <c r="J18" s="466">
        <f>I18/I23*100</f>
        <v>1.1029411764705901</v>
      </c>
      <c r="K18" s="420">
        <f t="shared" si="2"/>
        <v>8.0536912751677896</v>
      </c>
      <c r="M18" t="s">
        <v>621</v>
      </c>
      <c r="P18">
        <v>11</v>
      </c>
    </row>
    <row r="19" spans="1:16" ht="12" customHeight="1">
      <c r="A19" s="408">
        <v>16</v>
      </c>
      <c r="B19" s="409" t="s">
        <v>21</v>
      </c>
      <c r="C19" s="410">
        <f>'Kematian Bayi'!C19</f>
        <v>385</v>
      </c>
      <c r="D19" s="410">
        <f>'Kematian Bayi'!D19</f>
        <v>381</v>
      </c>
      <c r="E19" s="410">
        <f t="shared" si="0"/>
        <v>766</v>
      </c>
      <c r="F19" s="467">
        <f>E19/E23*100</f>
        <v>1.0062661744807699</v>
      </c>
      <c r="G19" s="411">
        <v>1</v>
      </c>
      <c r="H19" s="411">
        <v>1</v>
      </c>
      <c r="I19" s="411">
        <f t="shared" si="1"/>
        <v>2</v>
      </c>
      <c r="J19" s="467">
        <f>I19/I23*100</f>
        <v>0.36764705882352899</v>
      </c>
      <c r="K19" s="421">
        <f t="shared" si="2"/>
        <v>2.6109660574412499</v>
      </c>
      <c r="M19" t="s">
        <v>622</v>
      </c>
      <c r="P19">
        <v>5</v>
      </c>
    </row>
    <row r="20" spans="1:16" ht="12" customHeight="1">
      <c r="A20" s="404">
        <v>17</v>
      </c>
      <c r="B20" s="405" t="s">
        <v>22</v>
      </c>
      <c r="C20" s="406">
        <f>'Kematian Bayi'!C20</f>
        <v>1089</v>
      </c>
      <c r="D20" s="406">
        <f>'Kematian Bayi'!D20</f>
        <v>1072</v>
      </c>
      <c r="E20" s="406">
        <f t="shared" si="0"/>
        <v>2161</v>
      </c>
      <c r="F20" s="466">
        <f>E20/E23*100</f>
        <v>2.8388266358393701</v>
      </c>
      <c r="G20" s="407">
        <v>13</v>
      </c>
      <c r="H20" s="407">
        <v>8</v>
      </c>
      <c r="I20" s="407">
        <f t="shared" si="1"/>
        <v>21</v>
      </c>
      <c r="J20" s="466">
        <f>I20/I23*100</f>
        <v>3.8602941176470602</v>
      </c>
      <c r="K20" s="420">
        <f t="shared" si="2"/>
        <v>9.7177232762609904</v>
      </c>
      <c r="M20" t="s">
        <v>623</v>
      </c>
      <c r="P20">
        <v>3</v>
      </c>
    </row>
    <row r="21" spans="1:16" ht="12" customHeight="1">
      <c r="A21" s="408">
        <v>18</v>
      </c>
      <c r="B21" s="409" t="s">
        <v>23</v>
      </c>
      <c r="C21" s="410">
        <f>'Kematian Bayi'!C21</f>
        <v>1014</v>
      </c>
      <c r="D21" s="410">
        <f>'Kematian Bayi'!D21</f>
        <v>863</v>
      </c>
      <c r="E21" s="410">
        <f t="shared" si="0"/>
        <v>1877</v>
      </c>
      <c r="F21" s="467">
        <f>E21/E23*100</f>
        <v>2.4657462265018499</v>
      </c>
      <c r="G21" s="411">
        <v>10</v>
      </c>
      <c r="H21" s="411">
        <v>6</v>
      </c>
      <c r="I21" s="411">
        <f t="shared" si="1"/>
        <v>16</v>
      </c>
      <c r="J21" s="467">
        <f>I21/I23*100</f>
        <v>2.9411764705882302</v>
      </c>
      <c r="K21" s="421">
        <f t="shared" si="2"/>
        <v>8.5242408098028797</v>
      </c>
      <c r="M21" t="s">
        <v>624</v>
      </c>
      <c r="P21">
        <v>7</v>
      </c>
    </row>
    <row r="22" spans="1:16" ht="12" customHeight="1">
      <c r="A22" s="404">
        <v>19</v>
      </c>
      <c r="B22" s="405" t="s">
        <v>24</v>
      </c>
      <c r="C22" s="406">
        <f>'Kematian Bayi'!C22</f>
        <v>676</v>
      </c>
      <c r="D22" s="406">
        <f>'Kematian Bayi'!D22</f>
        <v>660</v>
      </c>
      <c r="E22" s="406">
        <f t="shared" si="0"/>
        <v>1336</v>
      </c>
      <c r="F22" s="466">
        <f>E22/E23*100</f>
        <v>1.75505431998213</v>
      </c>
      <c r="G22" s="407">
        <v>3</v>
      </c>
      <c r="H22" s="407">
        <v>6</v>
      </c>
      <c r="I22" s="407">
        <f t="shared" si="1"/>
        <v>9</v>
      </c>
      <c r="J22" s="466">
        <f>I22/I23*100</f>
        <v>1.65441176470588</v>
      </c>
      <c r="K22" s="420">
        <f t="shared" si="2"/>
        <v>6.7365269461077801</v>
      </c>
      <c r="M22" t="s">
        <v>248</v>
      </c>
      <c r="P22">
        <v>21</v>
      </c>
    </row>
    <row r="23" spans="1:16" ht="12" customHeight="1">
      <c r="A23" s="468"/>
      <c r="B23" s="469" t="s">
        <v>25</v>
      </c>
      <c r="C23" s="470">
        <f t="shared" ref="C23:J23" si="3">SUM(C4:C22)</f>
        <v>38890</v>
      </c>
      <c r="D23" s="470">
        <f t="shared" si="3"/>
        <v>37233</v>
      </c>
      <c r="E23" s="471">
        <f t="shared" si="3"/>
        <v>76123</v>
      </c>
      <c r="F23" s="471">
        <f t="shared" si="3"/>
        <v>100</v>
      </c>
      <c r="G23" s="471">
        <f t="shared" si="3"/>
        <v>312</v>
      </c>
      <c r="H23" s="471">
        <f t="shared" si="3"/>
        <v>232</v>
      </c>
      <c r="I23" s="471">
        <f t="shared" si="3"/>
        <v>544</v>
      </c>
      <c r="J23" s="471">
        <f t="shared" si="3"/>
        <v>100</v>
      </c>
      <c r="K23" s="472">
        <f t="shared" si="2"/>
        <v>7.1463289675919199</v>
      </c>
      <c r="M23" t="s">
        <v>32</v>
      </c>
      <c r="P23">
        <v>569</v>
      </c>
    </row>
    <row r="24" spans="1:16" ht="4.5" customHeight="1">
      <c r="A24" s="1453"/>
      <c r="B24" s="1453"/>
      <c r="C24" s="1453"/>
      <c r="D24" s="1453"/>
      <c r="E24" s="1453"/>
      <c r="F24" s="1453"/>
      <c r="G24" s="1453"/>
      <c r="H24" s="1453"/>
      <c r="I24" s="1453"/>
      <c r="J24" s="1453"/>
      <c r="K24" s="1453"/>
    </row>
    <row r="25" spans="1:16" ht="9" customHeight="1">
      <c r="A25" s="1416" t="s">
        <v>608</v>
      </c>
      <c r="B25" s="1416"/>
      <c r="C25" s="1416"/>
      <c r="D25" s="1416"/>
      <c r="E25" s="1416"/>
      <c r="F25" s="1454"/>
      <c r="G25" s="1454"/>
      <c r="H25" s="1454"/>
      <c r="I25" s="1454"/>
      <c r="J25" s="1454"/>
      <c r="K25" s="1454"/>
    </row>
    <row r="26" spans="1:16">
      <c r="A26" s="322"/>
      <c r="B26" s="322"/>
      <c r="C26" s="322"/>
      <c r="D26" s="322"/>
      <c r="E26" s="322"/>
      <c r="F26" s="322"/>
      <c r="G26" s="322"/>
      <c r="H26" s="322"/>
      <c r="I26" s="322"/>
      <c r="J26" s="322"/>
      <c r="K26" s="322"/>
    </row>
    <row r="27" spans="1:16">
      <c r="A27" s="322"/>
      <c r="B27" s="322"/>
      <c r="C27" s="322"/>
      <c r="D27" s="322"/>
      <c r="E27" s="322"/>
      <c r="F27" s="322"/>
      <c r="G27" s="322"/>
      <c r="H27" s="322"/>
      <c r="I27" s="322"/>
      <c r="J27" s="322"/>
      <c r="K27" s="322"/>
    </row>
    <row r="28" spans="1:16">
      <c r="A28" s="322"/>
      <c r="B28" s="322"/>
      <c r="C28" s="322"/>
      <c r="D28" s="322"/>
      <c r="E28" s="322"/>
      <c r="F28" s="322"/>
      <c r="G28" s="322"/>
      <c r="H28" s="322"/>
      <c r="I28" s="322"/>
      <c r="J28" s="322"/>
      <c r="K28" s="322"/>
    </row>
  </sheetData>
  <mergeCells count="8">
    <mergeCell ref="C2:F2"/>
    <mergeCell ref="G2:J2"/>
    <mergeCell ref="A24:K24"/>
    <mergeCell ref="A25:E25"/>
    <mergeCell ref="F25:K25"/>
    <mergeCell ref="A2:A3"/>
    <mergeCell ref="B2:B3"/>
    <mergeCell ref="K2:K3"/>
  </mergeCells>
  <pageMargins left="0.69930555555555596" right="0.69930555555555596" top="0.75" bottom="0.75" header="0.3" footer="0.3"/>
  <pageSetup paperSize="9"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70C0"/>
  </sheetPr>
  <dimension ref="A2:K28"/>
  <sheetViews>
    <sheetView zoomScale="130" zoomScaleNormal="130" workbookViewId="0">
      <selection activeCell="L5" sqref="L5"/>
    </sheetView>
  </sheetViews>
  <sheetFormatPr defaultColWidth="9" defaultRowHeight="15"/>
  <cols>
    <col min="1" max="1" width="3.7109375" customWidth="1"/>
    <col min="2" max="2" width="22.28515625" customWidth="1"/>
    <col min="3" max="3" width="5.42578125" customWidth="1"/>
    <col min="4" max="4" width="8.5703125" customWidth="1"/>
    <col min="5" max="5" width="6" customWidth="1"/>
    <col min="6" max="6" width="4.5703125" customWidth="1"/>
    <col min="7" max="7" width="5" customWidth="1"/>
    <col min="8" max="8" width="8.5703125" customWidth="1"/>
    <col min="9" max="9" width="5.7109375" customWidth="1"/>
    <col min="10" max="10" width="4.5703125" customWidth="1"/>
    <col min="11" max="11" width="7.42578125" customWidth="1"/>
  </cols>
  <sheetData>
    <row r="2" spans="1:11" ht="14.1" customHeight="1">
      <c r="A2" s="1461" t="s">
        <v>0</v>
      </c>
      <c r="B2" s="1200" t="s">
        <v>1</v>
      </c>
      <c r="C2" s="1292" t="s">
        <v>604</v>
      </c>
      <c r="D2" s="1293"/>
      <c r="E2" s="1293"/>
      <c r="F2" s="1294"/>
      <c r="G2" s="1457" t="s">
        <v>625</v>
      </c>
      <c r="H2" s="1457"/>
      <c r="I2" s="1457"/>
      <c r="J2" s="1458"/>
      <c r="K2" s="1463" t="s">
        <v>626</v>
      </c>
    </row>
    <row r="3" spans="1:11" ht="24" customHeight="1">
      <c r="A3" s="1462"/>
      <c r="B3" s="1267"/>
      <c r="C3" s="185" t="s">
        <v>4</v>
      </c>
      <c r="D3" s="241" t="s">
        <v>5</v>
      </c>
      <c r="E3" s="185" t="s">
        <v>280</v>
      </c>
      <c r="F3" s="185" t="s">
        <v>39</v>
      </c>
      <c r="G3" s="185" t="s">
        <v>4</v>
      </c>
      <c r="H3" s="241" t="s">
        <v>5</v>
      </c>
      <c r="I3" s="185" t="s">
        <v>280</v>
      </c>
      <c r="J3" s="185" t="s">
        <v>39</v>
      </c>
      <c r="K3" s="1464"/>
    </row>
    <row r="4" spans="1:11" ht="12" customHeight="1">
      <c r="A4" s="447">
        <v>1</v>
      </c>
      <c r="B4" s="448" t="s">
        <v>6</v>
      </c>
      <c r="C4" s="449">
        <f>'Kematian Bayi'!C4</f>
        <v>3826</v>
      </c>
      <c r="D4" s="449">
        <f>'Kematian Bayi'!D4</f>
        <v>3361</v>
      </c>
      <c r="E4" s="449">
        <f>'Tabel CBR'!D4</f>
        <v>7187</v>
      </c>
      <c r="F4" s="450">
        <f>E4/E23*100</f>
        <v>9.4412989503829294</v>
      </c>
      <c r="G4" s="451">
        <v>8</v>
      </c>
      <c r="H4" s="451">
        <v>5</v>
      </c>
      <c r="I4" s="451">
        <f t="shared" ref="I4:I22" si="0">SUM(G4:H4)</f>
        <v>13</v>
      </c>
      <c r="J4" s="450">
        <f>I4/I23*100</f>
        <v>6.8783068783068799</v>
      </c>
      <c r="K4" s="463">
        <f t="shared" ref="K4:K23" si="1">I4/E4*1000</f>
        <v>1.80882148323362</v>
      </c>
    </row>
    <row r="5" spans="1:11" ht="12" customHeight="1">
      <c r="A5" s="452">
        <v>2</v>
      </c>
      <c r="B5" s="453" t="s">
        <v>7</v>
      </c>
      <c r="C5" s="454">
        <f>'Kematian Bayi'!C5</f>
        <v>2819</v>
      </c>
      <c r="D5" s="454">
        <f>'Kematian Bayi'!D5</f>
        <v>2703</v>
      </c>
      <c r="E5" s="454">
        <f>'Tabel CBR'!D5</f>
        <v>5522</v>
      </c>
      <c r="F5" s="201">
        <f>E5/E23*100</f>
        <v>7.2540493674710698</v>
      </c>
      <c r="G5" s="455">
        <v>2</v>
      </c>
      <c r="H5" s="455">
        <v>3</v>
      </c>
      <c r="I5" s="455">
        <f t="shared" si="0"/>
        <v>5</v>
      </c>
      <c r="J5" s="201">
        <f>I5/I23*100</f>
        <v>2.64550264550265</v>
      </c>
      <c r="K5" s="464">
        <f t="shared" si="1"/>
        <v>0.90546903295907299</v>
      </c>
    </row>
    <row r="6" spans="1:11" ht="12" customHeight="1">
      <c r="A6" s="447">
        <v>3</v>
      </c>
      <c r="B6" s="448" t="s">
        <v>8</v>
      </c>
      <c r="C6" s="449">
        <f>'Kematian Bayi'!C6</f>
        <v>1684</v>
      </c>
      <c r="D6" s="449">
        <f>'Kematian Bayi'!D6</f>
        <v>1568</v>
      </c>
      <c r="E6" s="449">
        <f>'Tabel CBR'!D6</f>
        <v>3252</v>
      </c>
      <c r="F6" s="450">
        <f>E6/E23*100</f>
        <v>4.2720334195972303</v>
      </c>
      <c r="G6" s="451">
        <v>12</v>
      </c>
      <c r="H6" s="451">
        <v>10</v>
      </c>
      <c r="I6" s="451">
        <f t="shared" si="0"/>
        <v>22</v>
      </c>
      <c r="J6" s="450">
        <f>I6/I23*100</f>
        <v>11.6402116402116</v>
      </c>
      <c r="K6" s="463">
        <f t="shared" si="1"/>
        <v>6.7650676506765102</v>
      </c>
    </row>
    <row r="7" spans="1:11" ht="12" customHeight="1">
      <c r="A7" s="452">
        <v>4</v>
      </c>
      <c r="B7" s="453" t="s">
        <v>9</v>
      </c>
      <c r="C7" s="454">
        <f>'Kematian Bayi'!C7</f>
        <v>1733</v>
      </c>
      <c r="D7" s="454">
        <f>'Kematian Bayi'!D7</f>
        <v>1739</v>
      </c>
      <c r="E7" s="454">
        <f>'Tabel CBR'!D7</f>
        <v>3472</v>
      </c>
      <c r="F7" s="201">
        <f>E7/E23*100</f>
        <v>4.5610393704924901</v>
      </c>
      <c r="G7" s="455">
        <v>6</v>
      </c>
      <c r="H7" s="455">
        <v>4</v>
      </c>
      <c r="I7" s="455">
        <f t="shared" si="0"/>
        <v>10</v>
      </c>
      <c r="J7" s="201">
        <f>I7/I23*100</f>
        <v>5.2910052910052903</v>
      </c>
      <c r="K7" s="464">
        <f t="shared" si="1"/>
        <v>2.8801843317972402</v>
      </c>
    </row>
    <row r="8" spans="1:11" ht="12" customHeight="1">
      <c r="A8" s="447">
        <v>5</v>
      </c>
      <c r="B8" s="448" t="s">
        <v>10</v>
      </c>
      <c r="C8" s="449">
        <f>'Kematian Bayi'!C8</f>
        <v>3040</v>
      </c>
      <c r="D8" s="449">
        <f>'Kematian Bayi'!D8</f>
        <v>3020</v>
      </c>
      <c r="E8" s="449">
        <f>'Tabel CBR'!D8</f>
        <v>6060</v>
      </c>
      <c r="F8" s="450">
        <f>E8/E23*100</f>
        <v>7.9608002837512997</v>
      </c>
      <c r="G8" s="451">
        <v>6</v>
      </c>
      <c r="H8" s="451">
        <v>3</v>
      </c>
      <c r="I8" s="451">
        <f t="shared" si="0"/>
        <v>9</v>
      </c>
      <c r="J8" s="450">
        <f>I8/I23*100</f>
        <v>4.7619047619047601</v>
      </c>
      <c r="K8" s="463">
        <f t="shared" si="1"/>
        <v>1.48514851485149</v>
      </c>
    </row>
    <row r="9" spans="1:11" ht="12" customHeight="1">
      <c r="A9" s="452">
        <v>6</v>
      </c>
      <c r="B9" s="453" t="s">
        <v>11</v>
      </c>
      <c r="C9" s="454">
        <f>'Kematian Bayi'!C9</f>
        <v>3021</v>
      </c>
      <c r="D9" s="454">
        <f>'Kematian Bayi'!D9</f>
        <v>2790</v>
      </c>
      <c r="E9" s="454">
        <f>'Tabel CBR'!D9</f>
        <v>5811</v>
      </c>
      <c r="F9" s="201">
        <f>E9/E23*100</f>
        <v>7.6336980938743899</v>
      </c>
      <c r="G9" s="455">
        <v>17</v>
      </c>
      <c r="H9" s="455">
        <v>11</v>
      </c>
      <c r="I9" s="455">
        <f t="shared" si="0"/>
        <v>28</v>
      </c>
      <c r="J9" s="201">
        <f>I9/I23*100</f>
        <v>14.814814814814801</v>
      </c>
      <c r="K9" s="464">
        <f t="shared" si="1"/>
        <v>4.8184477714679099</v>
      </c>
    </row>
    <row r="10" spans="1:11" ht="12" customHeight="1">
      <c r="A10" s="447">
        <v>7</v>
      </c>
      <c r="B10" s="448" t="s">
        <v>12</v>
      </c>
      <c r="C10" s="449">
        <f>'Kematian Bayi'!C10</f>
        <v>2545</v>
      </c>
      <c r="D10" s="449">
        <f>'Kematian Bayi'!D10</f>
        <v>2278</v>
      </c>
      <c r="E10" s="449">
        <f>'Tabel CBR'!D10</f>
        <v>4823</v>
      </c>
      <c r="F10" s="450">
        <f>E10/E23*100</f>
        <v>6.3357986416720298</v>
      </c>
      <c r="G10" s="451">
        <v>8</v>
      </c>
      <c r="H10" s="451">
        <v>5</v>
      </c>
      <c r="I10" s="451">
        <f t="shared" si="0"/>
        <v>13</v>
      </c>
      <c r="J10" s="450">
        <f>I10/I23*100</f>
        <v>6.8783068783068799</v>
      </c>
      <c r="K10" s="463">
        <f t="shared" si="1"/>
        <v>2.6954177897574101</v>
      </c>
    </row>
    <row r="11" spans="1:11" ht="12" customHeight="1">
      <c r="A11" s="452">
        <v>8</v>
      </c>
      <c r="B11" s="453" t="s">
        <v>13</v>
      </c>
      <c r="C11" s="454">
        <f>'Kematian Bayi'!C11</f>
        <v>2018</v>
      </c>
      <c r="D11" s="454">
        <f>'Kematian Bayi'!D11</f>
        <v>2051</v>
      </c>
      <c r="E11" s="454">
        <f>'Tabel CBR'!D11</f>
        <v>4069</v>
      </c>
      <c r="F11" s="201">
        <f>E11/E23*100</f>
        <v>5.3452964281491804</v>
      </c>
      <c r="G11" s="455">
        <v>4</v>
      </c>
      <c r="H11" s="455">
        <v>7</v>
      </c>
      <c r="I11" s="455">
        <f t="shared" si="0"/>
        <v>11</v>
      </c>
      <c r="J11" s="201">
        <f>I11/I23*100</f>
        <v>5.8201058201058196</v>
      </c>
      <c r="K11" s="464">
        <f t="shared" si="1"/>
        <v>2.7033669206193198</v>
      </c>
    </row>
    <row r="12" spans="1:11" ht="12" customHeight="1">
      <c r="A12" s="447">
        <v>9</v>
      </c>
      <c r="B12" s="448" t="s">
        <v>31</v>
      </c>
      <c r="C12" s="449">
        <f>'Kematian Bayi'!C12</f>
        <v>754</v>
      </c>
      <c r="D12" s="449">
        <f>'Kematian Bayi'!D12</f>
        <v>689</v>
      </c>
      <c r="E12" s="449">
        <f>'Tabel CBR'!D12</f>
        <v>1443</v>
      </c>
      <c r="F12" s="450">
        <f>E12/E23*100</f>
        <v>1.8956163051902799</v>
      </c>
      <c r="G12" s="451">
        <v>9</v>
      </c>
      <c r="H12" s="451">
        <v>12</v>
      </c>
      <c r="I12" s="451">
        <f t="shared" si="0"/>
        <v>21</v>
      </c>
      <c r="J12" s="450">
        <f>I12/I23*100</f>
        <v>11.1111111111111</v>
      </c>
      <c r="K12" s="463">
        <f t="shared" si="1"/>
        <v>14.5530145530146</v>
      </c>
    </row>
    <row r="13" spans="1:11" ht="12" customHeight="1">
      <c r="A13" s="452">
        <v>10</v>
      </c>
      <c r="B13" s="453" t="s">
        <v>15</v>
      </c>
      <c r="C13" s="454">
        <f>'Kematian Bayi'!C13</f>
        <v>1571</v>
      </c>
      <c r="D13" s="454">
        <f>'Kematian Bayi'!D13</f>
        <v>1652</v>
      </c>
      <c r="E13" s="454">
        <f>'Tabel CBR'!D13</f>
        <v>3223</v>
      </c>
      <c r="F13" s="201">
        <f>E13/E23*100</f>
        <v>4.2339371806155803</v>
      </c>
      <c r="G13" s="455">
        <v>2</v>
      </c>
      <c r="H13" s="455">
        <v>2</v>
      </c>
      <c r="I13" s="455">
        <f t="shared" si="0"/>
        <v>4</v>
      </c>
      <c r="J13" s="201">
        <f>I13/I23*100</f>
        <v>2.1164021164021198</v>
      </c>
      <c r="K13" s="464">
        <f t="shared" si="1"/>
        <v>1.24107973937325</v>
      </c>
    </row>
    <row r="14" spans="1:11" ht="12" customHeight="1">
      <c r="A14" s="447">
        <v>11</v>
      </c>
      <c r="B14" s="448" t="s">
        <v>16</v>
      </c>
      <c r="C14" s="449">
        <f>'Kematian Bayi'!C14</f>
        <v>1151</v>
      </c>
      <c r="D14" s="449">
        <f>'Kematian Bayi'!D14</f>
        <v>1176</v>
      </c>
      <c r="E14" s="449">
        <f>'Tabel CBR'!D14</f>
        <v>2327</v>
      </c>
      <c r="F14" s="450">
        <f>E14/E23*100</f>
        <v>3.05689476242397</v>
      </c>
      <c r="G14" s="451">
        <v>5</v>
      </c>
      <c r="H14" s="451">
        <v>8</v>
      </c>
      <c r="I14" s="451">
        <f t="shared" si="0"/>
        <v>13</v>
      </c>
      <c r="J14" s="450">
        <f>I14/I23*100</f>
        <v>6.8783068783068799</v>
      </c>
      <c r="K14" s="463">
        <f t="shared" si="1"/>
        <v>5.5865921787709496</v>
      </c>
    </row>
    <row r="15" spans="1:11" ht="12" customHeight="1">
      <c r="A15" s="452">
        <v>12</v>
      </c>
      <c r="B15" s="453" t="s">
        <v>17</v>
      </c>
      <c r="C15" s="454">
        <f>'Kematian Bayi'!C15</f>
        <v>3573</v>
      </c>
      <c r="D15" s="454">
        <f>'Kematian Bayi'!D15</f>
        <v>3393</v>
      </c>
      <c r="E15" s="454">
        <f>'Tabel CBR'!D15</f>
        <v>6966</v>
      </c>
      <c r="F15" s="201">
        <f>E15/E23*100</f>
        <v>9.15097933607451</v>
      </c>
      <c r="G15" s="455">
        <v>2</v>
      </c>
      <c r="H15" s="455">
        <v>1</v>
      </c>
      <c r="I15" s="455">
        <f t="shared" si="0"/>
        <v>3</v>
      </c>
      <c r="J15" s="201">
        <f>I15/I23*100</f>
        <v>1.5873015873015901</v>
      </c>
      <c r="K15" s="464">
        <f t="shared" si="1"/>
        <v>0.43066322136089602</v>
      </c>
    </row>
    <row r="16" spans="1:11" ht="12" customHeight="1">
      <c r="A16" s="447">
        <v>13</v>
      </c>
      <c r="B16" s="448" t="s">
        <v>18</v>
      </c>
      <c r="C16" s="449">
        <f>'Kematian Bayi'!C16</f>
        <v>7050</v>
      </c>
      <c r="D16" s="449">
        <f>'Kematian Bayi'!D16</f>
        <v>6914</v>
      </c>
      <c r="E16" s="449">
        <f>'Tabel CBR'!D16</f>
        <v>13964</v>
      </c>
      <c r="F16" s="450">
        <f>E16/E23*100</f>
        <v>18.3439959013701</v>
      </c>
      <c r="G16" s="451">
        <v>6</v>
      </c>
      <c r="H16" s="451">
        <v>9</v>
      </c>
      <c r="I16" s="451">
        <f t="shared" si="0"/>
        <v>15</v>
      </c>
      <c r="J16" s="450">
        <f>I16/I23*100</f>
        <v>7.9365079365079403</v>
      </c>
      <c r="K16" s="463">
        <f t="shared" si="1"/>
        <v>1.0741907762818701</v>
      </c>
    </row>
    <row r="17" spans="1:11" ht="12" customHeight="1">
      <c r="A17" s="452">
        <v>14</v>
      </c>
      <c r="B17" s="453" t="s">
        <v>19</v>
      </c>
      <c r="C17" s="454">
        <f>'Kematian Bayi'!C17</f>
        <v>559</v>
      </c>
      <c r="D17" s="454">
        <f>'Kematian Bayi'!D17</f>
        <v>560</v>
      </c>
      <c r="E17" s="454">
        <f>'Tabel CBR'!D17</f>
        <v>1119</v>
      </c>
      <c r="F17" s="201">
        <f>E17/E23*100</f>
        <v>1.46998935932635</v>
      </c>
      <c r="G17" s="455">
        <v>4</v>
      </c>
      <c r="H17" s="455">
        <v>0</v>
      </c>
      <c r="I17" s="455">
        <f t="shared" si="0"/>
        <v>4</v>
      </c>
      <c r="J17" s="201">
        <f>I17/I23*100</f>
        <v>2.1164021164021198</v>
      </c>
      <c r="K17" s="464">
        <f t="shared" si="1"/>
        <v>3.5746201966041098</v>
      </c>
    </row>
    <row r="18" spans="1:11" ht="12" customHeight="1">
      <c r="A18" s="447">
        <v>15</v>
      </c>
      <c r="B18" s="448" t="s">
        <v>20</v>
      </c>
      <c r="C18" s="449">
        <f>'Kematian Bayi'!C18</f>
        <v>382</v>
      </c>
      <c r="D18" s="449">
        <f>'Kematian Bayi'!D18</f>
        <v>363</v>
      </c>
      <c r="E18" s="449">
        <f>'Tabel CBR'!D18</f>
        <v>745</v>
      </c>
      <c r="F18" s="450">
        <f>E18/E23*100</f>
        <v>0.97867924280440899</v>
      </c>
      <c r="G18" s="451">
        <v>1</v>
      </c>
      <c r="H18" s="451">
        <v>2</v>
      </c>
      <c r="I18" s="451">
        <f t="shared" si="0"/>
        <v>3</v>
      </c>
      <c r="J18" s="450">
        <f>I18/I23*100</f>
        <v>1.5873015873015901</v>
      </c>
      <c r="K18" s="463">
        <f t="shared" si="1"/>
        <v>4.0268456375838904</v>
      </c>
    </row>
    <row r="19" spans="1:11" ht="12" customHeight="1">
      <c r="A19" s="452">
        <v>16</v>
      </c>
      <c r="B19" s="453" t="s">
        <v>21</v>
      </c>
      <c r="C19" s="454">
        <f>'Kematian Bayi'!C19</f>
        <v>385</v>
      </c>
      <c r="D19" s="454">
        <f>'Kematian Bayi'!D19</f>
        <v>381</v>
      </c>
      <c r="E19" s="454">
        <f>'Tabel CBR'!D19</f>
        <v>766</v>
      </c>
      <c r="F19" s="201">
        <f>E19/E23*100</f>
        <v>1.0062661744807699</v>
      </c>
      <c r="G19" s="455">
        <v>0</v>
      </c>
      <c r="H19" s="455">
        <v>0</v>
      </c>
      <c r="I19" s="455">
        <f t="shared" si="0"/>
        <v>0</v>
      </c>
      <c r="J19" s="201">
        <f>I19/I23*100</f>
        <v>0</v>
      </c>
      <c r="K19" s="464">
        <f t="shared" si="1"/>
        <v>0</v>
      </c>
    </row>
    <row r="20" spans="1:11" ht="12" customHeight="1">
      <c r="A20" s="447">
        <v>17</v>
      </c>
      <c r="B20" s="448" t="s">
        <v>22</v>
      </c>
      <c r="C20" s="449">
        <f>'Kematian Bayi'!C20</f>
        <v>1089</v>
      </c>
      <c r="D20" s="449">
        <f>'Kematian Bayi'!D20</f>
        <v>1072</v>
      </c>
      <c r="E20" s="449">
        <f>'Tabel CBR'!D20</f>
        <v>2161</v>
      </c>
      <c r="F20" s="450">
        <f>E20/E23*100</f>
        <v>2.8388266358393701</v>
      </c>
      <c r="G20" s="451">
        <v>1</v>
      </c>
      <c r="H20" s="451">
        <v>1</v>
      </c>
      <c r="I20" s="451">
        <f t="shared" si="0"/>
        <v>2</v>
      </c>
      <c r="J20" s="450">
        <f>I20/I23*100</f>
        <v>1.0582010582010599</v>
      </c>
      <c r="K20" s="463">
        <f t="shared" si="1"/>
        <v>0.92549745488199897</v>
      </c>
    </row>
    <row r="21" spans="1:11" ht="12" customHeight="1">
      <c r="A21" s="452">
        <v>18</v>
      </c>
      <c r="B21" s="453" t="s">
        <v>23</v>
      </c>
      <c r="C21" s="454">
        <f>'Kematian Bayi'!C21</f>
        <v>1014</v>
      </c>
      <c r="D21" s="454">
        <f>'Kematian Bayi'!D21</f>
        <v>863</v>
      </c>
      <c r="E21" s="454">
        <f>'Tabel CBR'!D21</f>
        <v>1877</v>
      </c>
      <c r="F21" s="201">
        <f>E21/E23*100</f>
        <v>2.4657462265018499</v>
      </c>
      <c r="G21" s="455">
        <v>0</v>
      </c>
      <c r="H21" s="455">
        <v>2</v>
      </c>
      <c r="I21" s="455">
        <f t="shared" si="0"/>
        <v>2</v>
      </c>
      <c r="J21" s="201">
        <f>I21/I23*100</f>
        <v>1.0582010582010599</v>
      </c>
      <c r="K21" s="464">
        <f t="shared" si="1"/>
        <v>1.06553010122536</v>
      </c>
    </row>
    <row r="22" spans="1:11" ht="12" customHeight="1">
      <c r="A22" s="447">
        <v>19</v>
      </c>
      <c r="B22" s="448" t="s">
        <v>24</v>
      </c>
      <c r="C22" s="449">
        <f>'Kematian Bayi'!C22</f>
        <v>676</v>
      </c>
      <c r="D22" s="449">
        <f>'Kematian Bayi'!D22</f>
        <v>660</v>
      </c>
      <c r="E22" s="449">
        <f>'Tabel CBR'!D22</f>
        <v>1336</v>
      </c>
      <c r="F22" s="450">
        <f>E22/E23*100</f>
        <v>1.75505431998213</v>
      </c>
      <c r="G22" s="451">
        <v>7</v>
      </c>
      <c r="H22" s="451">
        <v>4</v>
      </c>
      <c r="I22" s="451">
        <f t="shared" si="0"/>
        <v>11</v>
      </c>
      <c r="J22" s="450">
        <f>I22/I23*100</f>
        <v>5.8201058201058196</v>
      </c>
      <c r="K22" s="463">
        <f t="shared" si="1"/>
        <v>8.2335329341317394</v>
      </c>
    </row>
    <row r="23" spans="1:11" ht="12" customHeight="1">
      <c r="A23" s="456"/>
      <c r="B23" s="457" t="s">
        <v>25</v>
      </c>
      <c r="C23" s="458">
        <f t="shared" ref="C23:J23" si="2">SUM(C4:C22)</f>
        <v>38890</v>
      </c>
      <c r="D23" s="458">
        <f t="shared" si="2"/>
        <v>37233</v>
      </c>
      <c r="E23" s="459">
        <f t="shared" si="2"/>
        <v>76123</v>
      </c>
      <c r="F23" s="459">
        <f t="shared" si="2"/>
        <v>100</v>
      </c>
      <c r="G23" s="459">
        <f t="shared" si="2"/>
        <v>100</v>
      </c>
      <c r="H23" s="459">
        <f t="shared" si="2"/>
        <v>89</v>
      </c>
      <c r="I23" s="459">
        <f t="shared" si="2"/>
        <v>189</v>
      </c>
      <c r="J23" s="459">
        <f t="shared" si="2"/>
        <v>100</v>
      </c>
      <c r="K23" s="465">
        <f t="shared" si="1"/>
        <v>2.4828238508729301</v>
      </c>
    </row>
    <row r="24" spans="1:11" ht="5.0999999999999996" customHeight="1">
      <c r="A24" s="1459"/>
      <c r="B24" s="1459"/>
      <c r="C24" s="1459"/>
      <c r="D24" s="1459"/>
      <c r="E24" s="1459"/>
      <c r="F24" s="1459"/>
      <c r="G24" s="1459"/>
      <c r="H24" s="1459"/>
      <c r="I24" s="1459"/>
      <c r="J24" s="1459"/>
      <c r="K24" s="1459"/>
    </row>
    <row r="25" spans="1:11" ht="8.1" customHeight="1">
      <c r="A25" s="460" t="s">
        <v>608</v>
      </c>
      <c r="B25" s="461"/>
      <c r="C25" s="461"/>
      <c r="D25" s="461"/>
      <c r="E25" s="461"/>
      <c r="F25" s="142"/>
      <c r="G25" s="142"/>
      <c r="H25" s="142"/>
      <c r="I25" s="1460"/>
      <c r="J25" s="1460"/>
      <c r="K25" s="1460"/>
    </row>
    <row r="26" spans="1:11">
      <c r="A26" s="322"/>
      <c r="B26" s="322"/>
      <c r="C26" s="322"/>
      <c r="D26" s="322"/>
      <c r="E26" s="322"/>
      <c r="F26" s="322"/>
      <c r="G26" s="322"/>
      <c r="H26" s="322"/>
      <c r="I26" s="322"/>
      <c r="J26" s="322"/>
      <c r="K26" s="322"/>
    </row>
    <row r="27" spans="1:11">
      <c r="A27" s="322"/>
      <c r="B27" s="322"/>
      <c r="C27" s="322"/>
      <c r="D27" s="322"/>
      <c r="E27" s="322"/>
      <c r="F27" s="322"/>
      <c r="G27" s="322"/>
      <c r="H27" s="322"/>
      <c r="I27" s="322"/>
      <c r="J27" s="322"/>
      <c r="K27" s="322"/>
    </row>
    <row r="28" spans="1:11">
      <c r="A28" s="322"/>
      <c r="B28" s="322"/>
      <c r="C28" s="322"/>
      <c r="D28" s="322"/>
      <c r="E28" s="322"/>
      <c r="F28" s="322"/>
      <c r="G28" s="322"/>
      <c r="H28" s="322"/>
      <c r="I28" s="322"/>
      <c r="J28" s="322"/>
      <c r="K28" s="322"/>
    </row>
  </sheetData>
  <mergeCells count="7">
    <mergeCell ref="C2:F2"/>
    <mergeCell ref="G2:J2"/>
    <mergeCell ref="A24:K24"/>
    <mergeCell ref="I25:K25"/>
    <mergeCell ref="A2:A3"/>
    <mergeCell ref="B2:B3"/>
    <mergeCell ref="K2:K3"/>
  </mergeCells>
  <pageMargins left="0.70866141732283505" right="0.70866141732283505" top="0.74803149606299202" bottom="0.74803149606299202" header="0.31496062992126" footer="0.31496062992126"/>
  <pageSetup paperSize="9" scale="85"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0000"/>
  </sheetPr>
  <dimension ref="A2:O28"/>
  <sheetViews>
    <sheetView zoomScale="130" zoomScaleNormal="130" workbookViewId="0">
      <selection activeCell="J2" sqref="J2"/>
    </sheetView>
  </sheetViews>
  <sheetFormatPr defaultColWidth="9" defaultRowHeight="15"/>
  <cols>
    <col min="1" max="1" width="4" customWidth="1"/>
    <col min="2" max="2" width="17.7109375" customWidth="1"/>
    <col min="3" max="3" width="6.85546875" customWidth="1"/>
    <col min="4" max="4" width="7.42578125" customWidth="1"/>
    <col min="5" max="5" width="4.7109375" customWidth="1"/>
    <col min="6" max="6" width="6.7109375" customWidth="1"/>
    <col min="7" max="7" width="4.7109375" customWidth="1"/>
    <col min="8" max="8" width="4" customWidth="1"/>
    <col min="9" max="9" width="4.42578125" customWidth="1"/>
  </cols>
  <sheetData>
    <row r="2" spans="1:15" ht="30" customHeight="1">
      <c r="A2" s="1449" t="s">
        <v>0</v>
      </c>
      <c r="B2" s="1451" t="s">
        <v>1</v>
      </c>
      <c r="C2" s="1465" t="s">
        <v>627</v>
      </c>
      <c r="D2" s="1466"/>
      <c r="E2" s="1467" t="s">
        <v>628</v>
      </c>
      <c r="F2" s="1467"/>
      <c r="G2" s="1467"/>
      <c r="H2" s="1466"/>
      <c r="I2" s="1455" t="s">
        <v>629</v>
      </c>
    </row>
    <row r="3" spans="1:15" ht="23.1" customHeight="1">
      <c r="A3" s="1450"/>
      <c r="B3" s="1452"/>
      <c r="C3" s="403" t="s">
        <v>280</v>
      </c>
      <c r="D3" s="403" t="s">
        <v>39</v>
      </c>
      <c r="E3" s="403" t="s">
        <v>4</v>
      </c>
      <c r="F3" s="403" t="s">
        <v>5</v>
      </c>
      <c r="G3" s="403" t="s">
        <v>280</v>
      </c>
      <c r="H3" s="403" t="s">
        <v>39</v>
      </c>
      <c r="I3" s="1456"/>
      <c r="J3">
        <v>2020</v>
      </c>
      <c r="K3">
        <v>2021</v>
      </c>
      <c r="L3">
        <v>2022</v>
      </c>
      <c r="M3">
        <v>2023</v>
      </c>
      <c r="N3">
        <v>2024</v>
      </c>
    </row>
    <row r="4" spans="1:15" ht="12.6" customHeight="1">
      <c r="A4" s="436">
        <v>1</v>
      </c>
      <c r="B4" s="425" t="s">
        <v>6</v>
      </c>
      <c r="C4" s="426">
        <v>33397</v>
      </c>
      <c r="D4" s="427">
        <f>C4/C23*100</f>
        <v>9.4368332342000105</v>
      </c>
      <c r="E4" s="426">
        <v>6</v>
      </c>
      <c r="F4" s="426">
        <v>6</v>
      </c>
      <c r="G4" s="426">
        <f>SUM(E4:F4)</f>
        <v>12</v>
      </c>
      <c r="H4" s="427">
        <f>G4/G23*100</f>
        <v>16.6666666666667</v>
      </c>
      <c r="I4" s="442">
        <f t="shared" ref="I4:I23" si="0">G4/C4*1000</f>
        <v>0.35931371081234798</v>
      </c>
      <c r="J4" s="443">
        <v>33176</v>
      </c>
      <c r="K4">
        <v>33253</v>
      </c>
      <c r="L4">
        <v>29985</v>
      </c>
      <c r="M4">
        <v>33691</v>
      </c>
      <c r="N4">
        <v>33103</v>
      </c>
      <c r="O4">
        <f>(M4+N4)/2</f>
        <v>33397</v>
      </c>
    </row>
    <row r="5" spans="1:15" ht="12.6" customHeight="1">
      <c r="A5" s="437">
        <v>2</v>
      </c>
      <c r="B5" s="429" t="s">
        <v>7</v>
      </c>
      <c r="C5" s="430">
        <v>24909</v>
      </c>
      <c r="D5" s="431">
        <f>C5/C23*100</f>
        <v>7.0384189906485002</v>
      </c>
      <c r="E5" s="430">
        <v>0</v>
      </c>
      <c r="F5" s="430">
        <v>0</v>
      </c>
      <c r="G5" s="430">
        <f t="shared" ref="G5:G22" si="1">SUM(E5:F5)</f>
        <v>0</v>
      </c>
      <c r="H5" s="431">
        <f>G5/G23*100</f>
        <v>0</v>
      </c>
      <c r="I5" s="444">
        <f t="shared" si="0"/>
        <v>0</v>
      </c>
      <c r="J5" s="443">
        <v>25258</v>
      </c>
      <c r="K5">
        <v>24530</v>
      </c>
      <c r="L5">
        <v>21949</v>
      </c>
      <c r="M5">
        <v>25168</v>
      </c>
      <c r="N5">
        <v>24650</v>
      </c>
      <c r="O5">
        <f t="shared" ref="O5:O22" si="2">(M5+N5)/2</f>
        <v>24909</v>
      </c>
    </row>
    <row r="6" spans="1:15" ht="12.6" customHeight="1">
      <c r="A6" s="436">
        <v>3</v>
      </c>
      <c r="B6" s="425" t="s">
        <v>8</v>
      </c>
      <c r="C6" s="426">
        <v>14998</v>
      </c>
      <c r="D6" s="427">
        <f>C6/C23*100</f>
        <v>4.2379143290275101</v>
      </c>
      <c r="E6" s="426">
        <v>5</v>
      </c>
      <c r="F6" s="426">
        <v>2</v>
      </c>
      <c r="G6" s="426">
        <f t="shared" si="1"/>
        <v>7</v>
      </c>
      <c r="H6" s="427">
        <f>G6/G23*100</f>
        <v>9.7222222222222197</v>
      </c>
      <c r="I6" s="442">
        <f t="shared" si="0"/>
        <v>0.46672889718629101</v>
      </c>
      <c r="J6" s="443">
        <v>15825</v>
      </c>
      <c r="K6">
        <v>15661</v>
      </c>
      <c r="L6">
        <v>13891</v>
      </c>
      <c r="M6">
        <v>15264</v>
      </c>
      <c r="N6">
        <v>14732</v>
      </c>
      <c r="O6">
        <f t="shared" si="2"/>
        <v>14998</v>
      </c>
    </row>
    <row r="7" spans="1:15" ht="12.6" customHeight="1">
      <c r="A7" s="437">
        <v>4</v>
      </c>
      <c r="B7" s="429" t="s">
        <v>9</v>
      </c>
      <c r="C7" s="430">
        <v>19460.5</v>
      </c>
      <c r="D7" s="431">
        <f>C7/C23*100</f>
        <v>5.4988619682650901</v>
      </c>
      <c r="E7" s="430">
        <v>1</v>
      </c>
      <c r="F7" s="430">
        <v>0</v>
      </c>
      <c r="G7" s="430">
        <f t="shared" si="1"/>
        <v>1</v>
      </c>
      <c r="H7" s="431">
        <f>G7/G23*100</f>
        <v>1.3888888888888899</v>
      </c>
      <c r="I7" s="444">
        <f t="shared" si="0"/>
        <v>5.1386141157729798E-2</v>
      </c>
      <c r="J7" s="443">
        <v>18867</v>
      </c>
      <c r="K7">
        <v>18252</v>
      </c>
      <c r="L7">
        <v>17943</v>
      </c>
      <c r="M7">
        <v>19696</v>
      </c>
      <c r="N7">
        <v>19225</v>
      </c>
      <c r="O7">
        <f t="shared" si="2"/>
        <v>19460.5</v>
      </c>
    </row>
    <row r="8" spans="1:15" ht="12.6" customHeight="1">
      <c r="A8" s="436">
        <v>5</v>
      </c>
      <c r="B8" s="425" t="s">
        <v>10</v>
      </c>
      <c r="C8" s="426">
        <v>25895</v>
      </c>
      <c r="D8" s="427">
        <f>C8/C23*100</f>
        <v>7.3170283737943302</v>
      </c>
      <c r="E8" s="426">
        <v>2</v>
      </c>
      <c r="F8" s="426">
        <v>0</v>
      </c>
      <c r="G8" s="426">
        <f t="shared" si="1"/>
        <v>2</v>
      </c>
      <c r="H8" s="427">
        <f>G8/G23*100</f>
        <v>2.7777777777777799</v>
      </c>
      <c r="I8" s="442">
        <f t="shared" si="0"/>
        <v>7.7234987449314493E-2</v>
      </c>
      <c r="J8" s="443">
        <v>26012</v>
      </c>
      <c r="K8">
        <v>26223</v>
      </c>
      <c r="L8">
        <v>22874</v>
      </c>
      <c r="M8">
        <v>26209</v>
      </c>
      <c r="N8">
        <v>25581</v>
      </c>
      <c r="O8">
        <f t="shared" si="2"/>
        <v>25895</v>
      </c>
    </row>
    <row r="9" spans="1:15" ht="12.6" customHeight="1">
      <c r="A9" s="437">
        <v>6</v>
      </c>
      <c r="B9" s="429" t="s">
        <v>11</v>
      </c>
      <c r="C9" s="430">
        <v>29629</v>
      </c>
      <c r="D9" s="431">
        <f>C9/C23*100</f>
        <v>8.37212719394293</v>
      </c>
      <c r="E9" s="430">
        <v>7</v>
      </c>
      <c r="F9" s="430">
        <v>9</v>
      </c>
      <c r="G9" s="430">
        <f t="shared" si="1"/>
        <v>16</v>
      </c>
      <c r="H9" s="431">
        <f>G9/G23*100</f>
        <v>22.2222222222222</v>
      </c>
      <c r="I9" s="444">
        <f t="shared" si="0"/>
        <v>0.54001147524384896</v>
      </c>
      <c r="J9" s="443">
        <v>28260</v>
      </c>
      <c r="K9">
        <v>27381</v>
      </c>
      <c r="L9">
        <v>26103</v>
      </c>
      <c r="M9">
        <v>29875</v>
      </c>
      <c r="N9">
        <v>29383</v>
      </c>
      <c r="O9">
        <f t="shared" si="2"/>
        <v>29629</v>
      </c>
    </row>
    <row r="10" spans="1:15" ht="12.6" customHeight="1">
      <c r="A10" s="436">
        <v>7</v>
      </c>
      <c r="B10" s="425" t="s">
        <v>12</v>
      </c>
      <c r="C10" s="426">
        <v>22194</v>
      </c>
      <c r="D10" s="427">
        <f>C10/C23*100</f>
        <v>6.2712542084568996</v>
      </c>
      <c r="E10" s="426">
        <v>8</v>
      </c>
      <c r="F10" s="426">
        <v>3</v>
      </c>
      <c r="G10" s="426">
        <f t="shared" si="1"/>
        <v>11</v>
      </c>
      <c r="H10" s="427">
        <f>G10/G23*100</f>
        <v>15.2777777777778</v>
      </c>
      <c r="I10" s="442">
        <f t="shared" si="0"/>
        <v>0.495629449400739</v>
      </c>
      <c r="J10" s="443">
        <v>21976</v>
      </c>
      <c r="K10">
        <v>21191</v>
      </c>
      <c r="L10">
        <v>20399</v>
      </c>
      <c r="M10">
        <v>22458</v>
      </c>
      <c r="N10">
        <v>21930</v>
      </c>
      <c r="O10">
        <f t="shared" si="2"/>
        <v>22194</v>
      </c>
    </row>
    <row r="11" spans="1:15" ht="12.6" customHeight="1">
      <c r="A11" s="437">
        <v>8</v>
      </c>
      <c r="B11" s="429" t="s">
        <v>13</v>
      </c>
      <c r="C11" s="430">
        <v>20194</v>
      </c>
      <c r="D11" s="431">
        <f>C11/C23*100</f>
        <v>5.7061236138406102</v>
      </c>
      <c r="E11" s="430">
        <v>0</v>
      </c>
      <c r="F11" s="430">
        <v>2</v>
      </c>
      <c r="G11" s="430">
        <f t="shared" si="1"/>
        <v>2</v>
      </c>
      <c r="H11" s="431">
        <f>G11/G23*100</f>
        <v>2.7777777777777799</v>
      </c>
      <c r="I11" s="444">
        <f t="shared" si="0"/>
        <v>9.9039318609488003E-2</v>
      </c>
      <c r="J11" s="443">
        <v>19912</v>
      </c>
      <c r="K11">
        <v>19728</v>
      </c>
      <c r="L11">
        <v>17512</v>
      </c>
      <c r="M11">
        <v>20380</v>
      </c>
      <c r="N11">
        <v>20008</v>
      </c>
      <c r="O11">
        <f t="shared" si="2"/>
        <v>20194</v>
      </c>
    </row>
    <row r="12" spans="1:15" ht="12.6" customHeight="1">
      <c r="A12" s="436">
        <v>9</v>
      </c>
      <c r="B12" s="425" t="s">
        <v>31</v>
      </c>
      <c r="C12" s="426">
        <v>6290.5</v>
      </c>
      <c r="D12" s="427">
        <f>C12/C23*100</f>
        <v>1.77747700271687</v>
      </c>
      <c r="E12" s="426">
        <v>2</v>
      </c>
      <c r="F12" s="426">
        <v>1</v>
      </c>
      <c r="G12" s="426">
        <f t="shared" si="1"/>
        <v>3</v>
      </c>
      <c r="H12" s="427">
        <f>G12/G23*100</f>
        <v>4.1666666666666696</v>
      </c>
      <c r="I12" s="442">
        <f t="shared" si="0"/>
        <v>0.47690962562594402</v>
      </c>
      <c r="J12" s="443">
        <v>6092</v>
      </c>
      <c r="K12">
        <v>5642</v>
      </c>
      <c r="L12">
        <v>5328</v>
      </c>
      <c r="M12">
        <v>6300</v>
      </c>
      <c r="N12">
        <v>6281</v>
      </c>
      <c r="O12">
        <f t="shared" si="2"/>
        <v>6290.5</v>
      </c>
    </row>
    <row r="13" spans="1:15" ht="12.6" customHeight="1">
      <c r="A13" s="437">
        <v>10</v>
      </c>
      <c r="B13" s="429" t="s">
        <v>15</v>
      </c>
      <c r="C13" s="430">
        <v>15131.5</v>
      </c>
      <c r="D13" s="431">
        <f>C13/C23*100</f>
        <v>4.2756367962181496</v>
      </c>
      <c r="E13" s="430">
        <v>1</v>
      </c>
      <c r="F13" s="430">
        <v>1</v>
      </c>
      <c r="G13" s="430">
        <f t="shared" si="1"/>
        <v>2</v>
      </c>
      <c r="H13" s="431">
        <f>G13/G23*100</f>
        <v>2.7777777777777799</v>
      </c>
      <c r="I13" s="444">
        <f t="shared" si="0"/>
        <v>0.132174602650101</v>
      </c>
      <c r="J13" s="443">
        <v>15353</v>
      </c>
      <c r="K13">
        <v>14954</v>
      </c>
      <c r="L13">
        <v>13279</v>
      </c>
      <c r="M13">
        <v>15243</v>
      </c>
      <c r="N13">
        <v>15020</v>
      </c>
      <c r="O13">
        <f t="shared" si="2"/>
        <v>15131.5</v>
      </c>
    </row>
    <row r="14" spans="1:15" ht="12.6" customHeight="1">
      <c r="A14" s="436">
        <v>11</v>
      </c>
      <c r="B14" s="425" t="s">
        <v>16</v>
      </c>
      <c r="C14" s="426">
        <v>12037.5</v>
      </c>
      <c r="D14" s="427">
        <f>C14/C23*100</f>
        <v>3.4013797663467602</v>
      </c>
      <c r="E14" s="426">
        <v>0</v>
      </c>
      <c r="F14" s="426">
        <v>0</v>
      </c>
      <c r="G14" s="426">
        <f t="shared" si="1"/>
        <v>0</v>
      </c>
      <c r="H14" s="427">
        <f>G14/G23*100</f>
        <v>0</v>
      </c>
      <c r="I14" s="442">
        <f t="shared" si="0"/>
        <v>0</v>
      </c>
      <c r="J14" s="443">
        <v>12326</v>
      </c>
      <c r="K14">
        <v>11987</v>
      </c>
      <c r="L14">
        <v>10714</v>
      </c>
      <c r="M14">
        <v>12123</v>
      </c>
      <c r="N14">
        <v>11952</v>
      </c>
      <c r="O14">
        <f t="shared" si="2"/>
        <v>12037.5</v>
      </c>
    </row>
    <row r="15" spans="1:15" ht="12.6" customHeight="1">
      <c r="A15" s="437">
        <v>12</v>
      </c>
      <c r="B15" s="429" t="s">
        <v>17</v>
      </c>
      <c r="C15" s="430">
        <v>31601</v>
      </c>
      <c r="D15" s="431">
        <f>C15/C23*100</f>
        <v>8.9293459602345902</v>
      </c>
      <c r="E15" s="430">
        <v>0</v>
      </c>
      <c r="F15" s="430">
        <v>0</v>
      </c>
      <c r="G15" s="430">
        <f t="shared" si="1"/>
        <v>0</v>
      </c>
      <c r="H15" s="431">
        <f>G15/G23*100</f>
        <v>0</v>
      </c>
      <c r="I15" s="444">
        <f t="shared" si="0"/>
        <v>0</v>
      </c>
      <c r="J15" s="443">
        <v>31052</v>
      </c>
      <c r="K15">
        <v>30480</v>
      </c>
      <c r="L15">
        <v>27872</v>
      </c>
      <c r="M15">
        <v>31864</v>
      </c>
      <c r="N15">
        <v>31338</v>
      </c>
      <c r="O15">
        <f t="shared" si="2"/>
        <v>31601</v>
      </c>
    </row>
    <row r="16" spans="1:15" ht="12.6" customHeight="1">
      <c r="A16" s="436">
        <v>13</v>
      </c>
      <c r="B16" s="425" t="s">
        <v>18</v>
      </c>
      <c r="C16" s="426">
        <v>58611</v>
      </c>
      <c r="D16" s="427">
        <f>C16/C23*100</f>
        <v>16.561434640527501</v>
      </c>
      <c r="E16" s="426">
        <v>1</v>
      </c>
      <c r="F16" s="426">
        <v>0</v>
      </c>
      <c r="G16" s="426">
        <f t="shared" si="1"/>
        <v>1</v>
      </c>
      <c r="H16" s="427">
        <f>G16/G23*100</f>
        <v>1.3888888888888899</v>
      </c>
      <c r="I16" s="442">
        <f t="shared" si="0"/>
        <v>1.70616437187559E-2</v>
      </c>
      <c r="J16" s="443">
        <v>57479</v>
      </c>
      <c r="K16">
        <v>57803</v>
      </c>
      <c r="L16">
        <v>53859</v>
      </c>
      <c r="M16">
        <v>58869</v>
      </c>
      <c r="N16">
        <v>58353</v>
      </c>
      <c r="O16">
        <f t="shared" si="2"/>
        <v>58611</v>
      </c>
    </row>
    <row r="17" spans="1:15" ht="12.6" customHeight="1">
      <c r="A17" s="437">
        <v>14</v>
      </c>
      <c r="B17" s="429" t="s">
        <v>19</v>
      </c>
      <c r="C17" s="430">
        <v>5951.5</v>
      </c>
      <c r="D17" s="431">
        <f>C17/C23*100</f>
        <v>1.6816873669294099</v>
      </c>
      <c r="E17" s="430">
        <v>0</v>
      </c>
      <c r="F17" s="430">
        <v>0</v>
      </c>
      <c r="G17" s="430">
        <f t="shared" si="1"/>
        <v>0</v>
      </c>
      <c r="H17" s="431">
        <f>G17/G23*100</f>
        <v>0</v>
      </c>
      <c r="I17" s="444">
        <f t="shared" si="0"/>
        <v>0</v>
      </c>
      <c r="J17" s="443">
        <v>5534</v>
      </c>
      <c r="K17">
        <v>5391</v>
      </c>
      <c r="L17">
        <v>5332</v>
      </c>
      <c r="M17">
        <v>5947</v>
      </c>
      <c r="N17">
        <v>5956</v>
      </c>
      <c r="O17">
        <f t="shared" si="2"/>
        <v>5951.5</v>
      </c>
    </row>
    <row r="18" spans="1:15" ht="12.6" customHeight="1">
      <c r="A18" s="436">
        <v>15</v>
      </c>
      <c r="B18" s="425" t="s">
        <v>20</v>
      </c>
      <c r="C18" s="426">
        <v>3984.5</v>
      </c>
      <c r="D18" s="427">
        <f>C18/C23*100</f>
        <v>1.1258814271242901</v>
      </c>
      <c r="E18" s="426">
        <v>2</v>
      </c>
      <c r="F18" s="426">
        <v>2</v>
      </c>
      <c r="G18" s="426">
        <f t="shared" si="1"/>
        <v>4</v>
      </c>
      <c r="H18" s="427">
        <f>G18/G23*100</f>
        <v>5.5555555555555598</v>
      </c>
      <c r="I18" s="442">
        <f t="shared" si="0"/>
        <v>1.0038900740368899</v>
      </c>
      <c r="J18" s="443">
        <v>4214</v>
      </c>
      <c r="K18">
        <v>4214</v>
      </c>
      <c r="L18">
        <v>3828</v>
      </c>
      <c r="M18">
        <v>4064</v>
      </c>
      <c r="N18">
        <v>3905</v>
      </c>
      <c r="O18">
        <f t="shared" si="2"/>
        <v>3984.5</v>
      </c>
    </row>
    <row r="19" spans="1:15" ht="12.6" customHeight="1">
      <c r="A19" s="437">
        <v>16</v>
      </c>
      <c r="B19" s="429" t="s">
        <v>21</v>
      </c>
      <c r="C19" s="430">
        <v>4201</v>
      </c>
      <c r="D19" s="431">
        <f>C19/C23*100</f>
        <v>1.1870568139915001</v>
      </c>
      <c r="E19" s="430">
        <v>0</v>
      </c>
      <c r="F19" s="430">
        <v>0</v>
      </c>
      <c r="G19" s="430">
        <f t="shared" si="1"/>
        <v>0</v>
      </c>
      <c r="H19" s="431">
        <f>G19/G23*100</f>
        <v>0</v>
      </c>
      <c r="I19" s="444">
        <f t="shared" si="0"/>
        <v>0</v>
      </c>
      <c r="J19" s="443">
        <v>4179</v>
      </c>
      <c r="K19">
        <v>4226</v>
      </c>
      <c r="L19">
        <v>3974</v>
      </c>
      <c r="M19">
        <v>4239</v>
      </c>
      <c r="N19">
        <v>4163</v>
      </c>
      <c r="O19">
        <f t="shared" si="2"/>
        <v>4201</v>
      </c>
    </row>
    <row r="20" spans="1:15" ht="12.6" customHeight="1">
      <c r="A20" s="436">
        <v>17</v>
      </c>
      <c r="B20" s="425" t="s">
        <v>22</v>
      </c>
      <c r="C20" s="426">
        <v>9112</v>
      </c>
      <c r="D20" s="427">
        <f>C20/C23*100</f>
        <v>2.5747349890717901</v>
      </c>
      <c r="E20" s="426">
        <v>1</v>
      </c>
      <c r="F20" s="426">
        <v>0</v>
      </c>
      <c r="G20" s="426">
        <f t="shared" si="1"/>
        <v>1</v>
      </c>
      <c r="H20" s="427">
        <f>G20/G23*100</f>
        <v>1.3888888888888899</v>
      </c>
      <c r="I20" s="442">
        <f t="shared" si="0"/>
        <v>0.109745390693591</v>
      </c>
      <c r="J20" s="443">
        <v>8630</v>
      </c>
      <c r="K20">
        <v>8330</v>
      </c>
      <c r="L20">
        <v>8137</v>
      </c>
      <c r="M20">
        <v>9150</v>
      </c>
      <c r="N20">
        <v>9074</v>
      </c>
      <c r="O20">
        <f t="shared" si="2"/>
        <v>9112</v>
      </c>
    </row>
    <row r="21" spans="1:15" ht="12.6" customHeight="1">
      <c r="A21" s="437">
        <v>18</v>
      </c>
      <c r="B21" s="429" t="s">
        <v>23</v>
      </c>
      <c r="C21" s="430">
        <v>9671</v>
      </c>
      <c r="D21" s="431">
        <f>C21/C23*100</f>
        <v>2.7326889902670399</v>
      </c>
      <c r="E21" s="430">
        <v>2</v>
      </c>
      <c r="F21" s="430">
        <v>3</v>
      </c>
      <c r="G21" s="430">
        <f t="shared" si="1"/>
        <v>5</v>
      </c>
      <c r="H21" s="431">
        <f>G21/G23*100</f>
        <v>6.9444444444444402</v>
      </c>
      <c r="I21" s="444">
        <f t="shared" si="0"/>
        <v>0.517009616378865</v>
      </c>
      <c r="J21" s="443">
        <v>9588</v>
      </c>
      <c r="K21">
        <v>9423</v>
      </c>
      <c r="L21">
        <v>9117</v>
      </c>
      <c r="M21">
        <v>9741</v>
      </c>
      <c r="N21">
        <v>9601</v>
      </c>
      <c r="O21">
        <f t="shared" si="2"/>
        <v>9671</v>
      </c>
    </row>
    <row r="22" spans="1:15" ht="12.6" customHeight="1">
      <c r="A22" s="436">
        <v>19</v>
      </c>
      <c r="B22" s="425" t="s">
        <v>24</v>
      </c>
      <c r="C22" s="426">
        <v>6632.5</v>
      </c>
      <c r="D22" s="427">
        <f>C22/C23*100</f>
        <v>1.8741143343962501</v>
      </c>
      <c r="E22" s="426">
        <v>4</v>
      </c>
      <c r="F22" s="426">
        <v>1</v>
      </c>
      <c r="G22" s="426">
        <f t="shared" si="1"/>
        <v>5</v>
      </c>
      <c r="H22" s="427">
        <f>G22/G23*100</f>
        <v>6.9444444444444402</v>
      </c>
      <c r="I22" s="442">
        <f t="shared" si="0"/>
        <v>0.75386355069732403</v>
      </c>
      <c r="J22" s="443">
        <v>6248</v>
      </c>
      <c r="K22">
        <v>6011</v>
      </c>
      <c r="L22">
        <v>6112</v>
      </c>
      <c r="M22">
        <v>6617</v>
      </c>
      <c r="N22">
        <v>6648</v>
      </c>
      <c r="O22">
        <f t="shared" si="2"/>
        <v>6632.5</v>
      </c>
    </row>
    <row r="23" spans="1:15" ht="12.6" customHeight="1">
      <c r="A23" s="438"/>
      <c r="B23" s="439" t="s">
        <v>25</v>
      </c>
      <c r="C23" s="440">
        <f t="shared" ref="C23:H23" si="3">SUM(C4:C22)</f>
        <v>353900.5</v>
      </c>
      <c r="D23" s="440">
        <f t="shared" si="3"/>
        <v>100</v>
      </c>
      <c r="E23" s="440">
        <f t="shared" si="3"/>
        <v>42</v>
      </c>
      <c r="F23" s="440">
        <f t="shared" si="3"/>
        <v>30</v>
      </c>
      <c r="G23" s="440">
        <f t="shared" si="3"/>
        <v>72</v>
      </c>
      <c r="H23" s="440">
        <f t="shared" si="3"/>
        <v>100</v>
      </c>
      <c r="I23" s="445">
        <f t="shared" si="0"/>
        <v>0.203447014061862</v>
      </c>
      <c r="J23" s="443">
        <f>SUM(J4:J22)</f>
        <v>349981</v>
      </c>
      <c r="K23">
        <f>SUM(K4:K22)</f>
        <v>344680</v>
      </c>
      <c r="L23">
        <f>SUM(L4:L22)</f>
        <v>318208</v>
      </c>
      <c r="M23">
        <f>SUM(M4:M22)</f>
        <v>356898</v>
      </c>
    </row>
    <row r="24" spans="1:15" ht="4.5" customHeight="1">
      <c r="A24" s="1468"/>
      <c r="B24" s="1468"/>
      <c r="C24" s="1468"/>
      <c r="D24" s="1468"/>
      <c r="E24" s="1468"/>
      <c r="F24" s="1468"/>
      <c r="G24" s="1468"/>
      <c r="H24" s="1468"/>
      <c r="I24" s="1468"/>
    </row>
    <row r="25" spans="1:15" ht="8.1" customHeight="1">
      <c r="A25" s="318" t="s">
        <v>630</v>
      </c>
      <c r="B25" s="108"/>
      <c r="C25" s="108"/>
      <c r="D25" s="66"/>
      <c r="E25" s="66"/>
      <c r="F25" s="66"/>
      <c r="G25" s="66"/>
      <c r="H25" s="441"/>
      <c r="I25" s="441"/>
    </row>
    <row r="26" spans="1:15">
      <c r="A26" s="322"/>
      <c r="B26" s="322"/>
      <c r="C26" s="322"/>
      <c r="D26" s="322"/>
      <c r="E26" s="322"/>
      <c r="F26" s="322"/>
      <c r="G26" s="322"/>
      <c r="H26" s="322"/>
      <c r="I26" s="322"/>
    </row>
    <row r="27" spans="1:15">
      <c r="A27" s="322"/>
      <c r="B27" s="322"/>
      <c r="C27" s="322"/>
      <c r="D27" s="322"/>
      <c r="E27" s="322"/>
      <c r="F27" s="322"/>
      <c r="G27" s="322"/>
      <c r="H27" s="322"/>
      <c r="I27" s="322"/>
    </row>
    <row r="28" spans="1:15">
      <c r="A28" s="322"/>
      <c r="B28" s="322"/>
      <c r="C28" s="322"/>
      <c r="D28" s="322"/>
      <c r="E28" s="322"/>
      <c r="F28" s="322"/>
      <c r="G28" s="322"/>
      <c r="H28" s="322"/>
      <c r="I28" s="322"/>
    </row>
  </sheetData>
  <mergeCells count="6">
    <mergeCell ref="C2:D2"/>
    <mergeCell ref="E2:H2"/>
    <mergeCell ref="A24:I24"/>
    <mergeCell ref="A2:A3"/>
    <mergeCell ref="B2:B3"/>
    <mergeCell ref="I2:I3"/>
  </mergeCells>
  <pageMargins left="0.69930555555555596" right="0.69930555555555596" top="0.75" bottom="0.75" header="0.3" footer="0.3"/>
  <pageSetup orientation="portrait"/>
  <ignoredErrors>
    <ignoredError sqref="I23" formula="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F0"/>
  </sheetPr>
  <dimension ref="A2:R28"/>
  <sheetViews>
    <sheetView zoomScale="130" zoomScaleNormal="130" workbookViewId="0">
      <selection activeCell="L4" sqref="L4"/>
    </sheetView>
  </sheetViews>
  <sheetFormatPr defaultColWidth="9" defaultRowHeight="15"/>
  <cols>
    <col min="1" max="1" width="3.7109375" customWidth="1"/>
    <col min="2" max="2" width="17.85546875" customWidth="1"/>
    <col min="3" max="3" width="6.7109375" customWidth="1"/>
    <col min="4" max="4" width="4" customWidth="1"/>
    <col min="5" max="5" width="6" customWidth="1"/>
    <col min="6" max="6" width="7" customWidth="1"/>
    <col min="7" max="7" width="4.5703125" customWidth="1"/>
    <col min="8" max="8" width="4" customWidth="1"/>
    <col min="9" max="9" width="6.85546875" customWidth="1"/>
  </cols>
  <sheetData>
    <row r="2" spans="1:18" ht="35.450000000000003" customHeight="1">
      <c r="A2" s="1452" t="s">
        <v>0</v>
      </c>
      <c r="B2" s="1452" t="s">
        <v>1</v>
      </c>
      <c r="C2" s="1469" t="s">
        <v>631</v>
      </c>
      <c r="D2" s="1470"/>
      <c r="E2" s="1471" t="s">
        <v>632</v>
      </c>
      <c r="F2" s="1471"/>
      <c r="G2" s="1471"/>
      <c r="H2" s="1470"/>
      <c r="I2" s="1473" t="s">
        <v>633</v>
      </c>
      <c r="K2" t="s">
        <v>634</v>
      </c>
    </row>
    <row r="3" spans="1:18" ht="24" customHeight="1">
      <c r="A3" s="1452"/>
      <c r="B3" s="1452"/>
      <c r="C3" s="403" t="s">
        <v>280</v>
      </c>
      <c r="D3" s="403" t="s">
        <v>39</v>
      </c>
      <c r="E3" s="403" t="s">
        <v>4</v>
      </c>
      <c r="F3" s="403" t="s">
        <v>5</v>
      </c>
      <c r="G3" s="403" t="s">
        <v>280</v>
      </c>
      <c r="H3" s="403" t="s">
        <v>39</v>
      </c>
      <c r="I3" s="1473"/>
      <c r="K3">
        <v>2022</v>
      </c>
      <c r="L3">
        <v>2023</v>
      </c>
      <c r="M3">
        <v>2024</v>
      </c>
    </row>
    <row r="4" spans="1:18" ht="12" customHeight="1">
      <c r="A4" s="424">
        <v>1</v>
      </c>
      <c r="B4" s="425" t="s">
        <v>6</v>
      </c>
      <c r="C4" s="426">
        <f>(L4+M4)/2</f>
        <v>38147.5</v>
      </c>
      <c r="D4" s="427">
        <f>C4/C23*100</f>
        <v>9.4028259623739103</v>
      </c>
      <c r="E4" s="426">
        <v>48</v>
      </c>
      <c r="F4" s="426">
        <v>38</v>
      </c>
      <c r="G4" s="426">
        <f t="shared" ref="G4:G22" si="0">SUM(E4:F4)</f>
        <v>86</v>
      </c>
      <c r="H4" s="427">
        <f>G4/G23*100</f>
        <v>10.6832298136646</v>
      </c>
      <c r="I4" s="427">
        <f t="shared" ref="I4:I23" si="1">G4/C4*1000</f>
        <v>2.25440723507438</v>
      </c>
      <c r="K4" s="434">
        <v>29985</v>
      </c>
      <c r="L4">
        <v>38673</v>
      </c>
      <c r="M4">
        <v>37622</v>
      </c>
    </row>
    <row r="5" spans="1:18" ht="12" customHeight="1">
      <c r="A5" s="428">
        <v>2</v>
      </c>
      <c r="B5" s="429" t="s">
        <v>7</v>
      </c>
      <c r="C5" s="430">
        <f t="shared" ref="C5:C22" si="2">(L5+M5)/2</f>
        <v>28264.5</v>
      </c>
      <c r="D5" s="431">
        <f>C5/C23*100</f>
        <v>6.9668044934403897</v>
      </c>
      <c r="E5" s="430">
        <v>34</v>
      </c>
      <c r="F5" s="430">
        <v>26</v>
      </c>
      <c r="G5" s="430">
        <f t="shared" si="0"/>
        <v>60</v>
      </c>
      <c r="H5" s="431">
        <f>G5/G23*100</f>
        <v>7.4534161490683202</v>
      </c>
      <c r="I5" s="431">
        <f t="shared" si="1"/>
        <v>2.1228042243804102</v>
      </c>
      <c r="K5" s="434">
        <v>21949</v>
      </c>
      <c r="L5">
        <v>28586</v>
      </c>
      <c r="M5">
        <v>27943</v>
      </c>
    </row>
    <row r="6" spans="1:18" ht="12" customHeight="1">
      <c r="A6" s="424">
        <v>3</v>
      </c>
      <c r="B6" s="425" t="s">
        <v>8</v>
      </c>
      <c r="C6" s="426">
        <f t="shared" si="2"/>
        <v>17044.5</v>
      </c>
      <c r="D6" s="427">
        <f>C6/C23*100</f>
        <v>4.2012311977372603</v>
      </c>
      <c r="E6" s="426">
        <v>34</v>
      </c>
      <c r="F6" s="426">
        <v>19</v>
      </c>
      <c r="G6" s="426">
        <f t="shared" si="0"/>
        <v>53</v>
      </c>
      <c r="H6" s="427">
        <f>G6/G23*100</f>
        <v>6.58385093167702</v>
      </c>
      <c r="I6" s="427">
        <f t="shared" si="1"/>
        <v>3.1095074657514199</v>
      </c>
      <c r="K6" s="434">
        <v>13891</v>
      </c>
      <c r="L6">
        <v>17366</v>
      </c>
      <c r="M6">
        <v>16723</v>
      </c>
    </row>
    <row r="7" spans="1:18" ht="12" customHeight="1">
      <c r="A7" s="428">
        <v>4</v>
      </c>
      <c r="B7" s="429" t="s">
        <v>9</v>
      </c>
      <c r="C7" s="430">
        <f t="shared" si="2"/>
        <v>22572</v>
      </c>
      <c r="D7" s="431">
        <f>C7/C23*100</f>
        <v>5.5636827478262996</v>
      </c>
      <c r="E7" s="430">
        <v>22</v>
      </c>
      <c r="F7" s="430">
        <v>15</v>
      </c>
      <c r="G7" s="430">
        <f t="shared" si="0"/>
        <v>37</v>
      </c>
      <c r="H7" s="431">
        <f>G7/G23*100</f>
        <v>4.5962732919254696</v>
      </c>
      <c r="I7" s="431">
        <f t="shared" si="1"/>
        <v>1.63919900762006</v>
      </c>
      <c r="K7" s="434">
        <v>17943</v>
      </c>
      <c r="L7">
        <v>22821</v>
      </c>
      <c r="M7">
        <v>22323</v>
      </c>
    </row>
    <row r="8" spans="1:18" ht="12" customHeight="1">
      <c r="A8" s="424">
        <v>5</v>
      </c>
      <c r="B8" s="425" t="s">
        <v>10</v>
      </c>
      <c r="C8" s="426">
        <f t="shared" si="2"/>
        <v>29460</v>
      </c>
      <c r="D8" s="427">
        <f>C8/C23*100</f>
        <v>7.2614785464718601</v>
      </c>
      <c r="E8" s="426">
        <v>13</v>
      </c>
      <c r="F8" s="426">
        <v>18</v>
      </c>
      <c r="G8" s="426">
        <f t="shared" si="0"/>
        <v>31</v>
      </c>
      <c r="H8" s="427">
        <f>G8/G23*100</f>
        <v>3.8509316770186302</v>
      </c>
      <c r="I8" s="427">
        <f t="shared" si="1"/>
        <v>1.0522742701968799</v>
      </c>
      <c r="K8" s="434">
        <v>22874</v>
      </c>
      <c r="L8">
        <v>29906</v>
      </c>
      <c r="M8">
        <v>29014</v>
      </c>
      <c r="R8">
        <v>1</v>
      </c>
    </row>
    <row r="9" spans="1:18" ht="12" customHeight="1">
      <c r="A9" s="428">
        <v>6</v>
      </c>
      <c r="B9" s="429" t="s">
        <v>11</v>
      </c>
      <c r="C9" s="430">
        <f t="shared" si="2"/>
        <v>34001</v>
      </c>
      <c r="D9" s="431">
        <f>C9/C23*100</f>
        <v>8.3807716245278208</v>
      </c>
      <c r="E9" s="430">
        <v>50</v>
      </c>
      <c r="F9" s="430">
        <v>39</v>
      </c>
      <c r="G9" s="430">
        <f t="shared" si="0"/>
        <v>89</v>
      </c>
      <c r="H9" s="431">
        <f>G9/G23*100</f>
        <v>11.055900621118001</v>
      </c>
      <c r="I9" s="431">
        <f t="shared" si="1"/>
        <v>2.61757007146849</v>
      </c>
      <c r="K9" s="434">
        <v>26103</v>
      </c>
      <c r="L9">
        <v>34326</v>
      </c>
      <c r="M9">
        <v>33676</v>
      </c>
    </row>
    <row r="10" spans="1:18" ht="12" customHeight="1">
      <c r="A10" s="424">
        <v>7</v>
      </c>
      <c r="B10" s="425" t="s">
        <v>12</v>
      </c>
      <c r="C10" s="426">
        <f t="shared" si="2"/>
        <v>25488</v>
      </c>
      <c r="D10" s="427">
        <f>C10/C23*100</f>
        <v>6.2824360214689303</v>
      </c>
      <c r="E10" s="426">
        <v>46</v>
      </c>
      <c r="F10" s="426">
        <v>20</v>
      </c>
      <c r="G10" s="426">
        <f t="shared" si="0"/>
        <v>66</v>
      </c>
      <c r="H10" s="427">
        <f>G10/G23*100</f>
        <v>8.1987577639751592</v>
      </c>
      <c r="I10" s="427">
        <f t="shared" si="1"/>
        <v>2.5894538606403001</v>
      </c>
      <c r="K10" s="434">
        <v>20399</v>
      </c>
      <c r="L10">
        <v>25762</v>
      </c>
      <c r="M10">
        <v>25214</v>
      </c>
    </row>
    <row r="11" spans="1:18" ht="12" customHeight="1">
      <c r="A11" s="428">
        <v>8</v>
      </c>
      <c r="B11" s="429" t="s">
        <v>13</v>
      </c>
      <c r="C11" s="430">
        <f t="shared" si="2"/>
        <v>22475</v>
      </c>
      <c r="D11" s="431">
        <f>C11/C23*100</f>
        <v>5.53977360257824</v>
      </c>
      <c r="E11" s="430">
        <v>24</v>
      </c>
      <c r="F11" s="430">
        <v>16</v>
      </c>
      <c r="G11" s="430">
        <f t="shared" si="0"/>
        <v>40</v>
      </c>
      <c r="H11" s="431">
        <f>G11/G23*100</f>
        <v>4.9689440993788798</v>
      </c>
      <c r="I11" s="431">
        <f t="shared" si="1"/>
        <v>1.7797552836485</v>
      </c>
      <c r="K11" s="434">
        <v>17512</v>
      </c>
      <c r="L11">
        <v>22835</v>
      </c>
      <c r="M11">
        <v>22115</v>
      </c>
    </row>
    <row r="12" spans="1:18" ht="12" customHeight="1">
      <c r="A12" s="424">
        <v>9</v>
      </c>
      <c r="B12" s="425" t="s">
        <v>31</v>
      </c>
      <c r="C12" s="426">
        <f t="shared" si="2"/>
        <v>6798</v>
      </c>
      <c r="D12" s="427">
        <f>C12/C23*100</f>
        <v>1.6756120556319001</v>
      </c>
      <c r="E12" s="426">
        <v>20</v>
      </c>
      <c r="F12" s="426">
        <v>18</v>
      </c>
      <c r="G12" s="426">
        <f t="shared" si="0"/>
        <v>38</v>
      </c>
      <c r="H12" s="427">
        <f>G12/G23*100</f>
        <v>4.7204968944099397</v>
      </c>
      <c r="I12" s="427">
        <f t="shared" si="1"/>
        <v>5.5898793762871399</v>
      </c>
      <c r="K12" s="434">
        <v>5328</v>
      </c>
      <c r="L12">
        <v>6831</v>
      </c>
      <c r="M12">
        <v>6765</v>
      </c>
    </row>
    <row r="13" spans="1:18" ht="12" customHeight="1">
      <c r="A13" s="428">
        <v>10</v>
      </c>
      <c r="B13" s="429" t="s">
        <v>15</v>
      </c>
      <c r="C13" s="430">
        <f t="shared" si="2"/>
        <v>17148.5</v>
      </c>
      <c r="D13" s="431">
        <f>C13/C23*100</f>
        <v>4.22686574521971</v>
      </c>
      <c r="E13" s="430">
        <v>25</v>
      </c>
      <c r="F13" s="430">
        <v>14</v>
      </c>
      <c r="G13" s="430">
        <f t="shared" si="0"/>
        <v>39</v>
      </c>
      <c r="H13" s="431">
        <f>G13/G23*100</f>
        <v>4.8447204968944098</v>
      </c>
      <c r="I13" s="431">
        <f t="shared" si="1"/>
        <v>2.2742513922500498</v>
      </c>
      <c r="K13" s="434">
        <v>13279</v>
      </c>
      <c r="L13">
        <v>17260</v>
      </c>
      <c r="M13">
        <v>17037</v>
      </c>
    </row>
    <row r="14" spans="1:18" ht="12" customHeight="1">
      <c r="A14" s="424">
        <v>11</v>
      </c>
      <c r="B14" s="425" t="s">
        <v>16</v>
      </c>
      <c r="C14" s="426">
        <f t="shared" si="2"/>
        <v>13497.5</v>
      </c>
      <c r="D14" s="427">
        <f>C14/C23*100</f>
        <v>3.3269452369655101</v>
      </c>
      <c r="E14" s="426">
        <v>14</v>
      </c>
      <c r="F14" s="426">
        <v>14</v>
      </c>
      <c r="G14" s="426">
        <f t="shared" si="0"/>
        <v>28</v>
      </c>
      <c r="H14" s="427">
        <f>G14/G23*100</f>
        <v>3.47826086956522</v>
      </c>
      <c r="I14" s="427">
        <f t="shared" si="1"/>
        <v>2.0744582330061099</v>
      </c>
      <c r="K14" s="434">
        <v>10714</v>
      </c>
      <c r="L14">
        <v>13621</v>
      </c>
      <c r="M14">
        <v>13374</v>
      </c>
    </row>
    <row r="15" spans="1:18" ht="12" customHeight="1">
      <c r="A15" s="428">
        <v>12</v>
      </c>
      <c r="B15" s="429" t="s">
        <v>17</v>
      </c>
      <c r="C15" s="430">
        <f t="shared" si="2"/>
        <v>36072</v>
      </c>
      <c r="D15" s="431">
        <f>C15/C23*100</f>
        <v>8.8912441998755192</v>
      </c>
      <c r="E15" s="430">
        <v>22</v>
      </c>
      <c r="F15" s="430">
        <v>18</v>
      </c>
      <c r="G15" s="430">
        <f t="shared" si="0"/>
        <v>40</v>
      </c>
      <c r="H15" s="431">
        <f>G15/G23*100</f>
        <v>4.9689440993788798</v>
      </c>
      <c r="I15" s="431">
        <f t="shared" si="1"/>
        <v>1.1088933244621899</v>
      </c>
      <c r="K15" s="434">
        <v>27872</v>
      </c>
      <c r="L15">
        <v>36325</v>
      </c>
      <c r="M15">
        <v>35819</v>
      </c>
    </row>
    <row r="16" spans="1:18" ht="12" customHeight="1">
      <c r="A16" s="424">
        <v>13</v>
      </c>
      <c r="B16" s="425" t="s">
        <v>18</v>
      </c>
      <c r="C16" s="426">
        <f t="shared" si="2"/>
        <v>68599.5</v>
      </c>
      <c r="D16" s="427">
        <f>C16/C23*100</f>
        <v>16.908818654063001</v>
      </c>
      <c r="E16" s="426">
        <v>49</v>
      </c>
      <c r="F16" s="426">
        <v>52</v>
      </c>
      <c r="G16" s="426">
        <f t="shared" si="0"/>
        <v>101</v>
      </c>
      <c r="H16" s="427">
        <f>G16/G23*100</f>
        <v>12.5465838509317</v>
      </c>
      <c r="I16" s="427">
        <f t="shared" si="1"/>
        <v>1.47231393814824</v>
      </c>
      <c r="K16" s="434">
        <v>53859</v>
      </c>
      <c r="L16">
        <v>69196</v>
      </c>
      <c r="M16">
        <v>68003</v>
      </c>
    </row>
    <row r="17" spans="1:13" ht="12" customHeight="1">
      <c r="A17" s="428">
        <v>14</v>
      </c>
      <c r="B17" s="429" t="s">
        <v>19</v>
      </c>
      <c r="C17" s="430">
        <f t="shared" si="2"/>
        <v>6832</v>
      </c>
      <c r="D17" s="431">
        <f>C17/C23*100</f>
        <v>1.6839925807703899</v>
      </c>
      <c r="E17" s="430">
        <v>6</v>
      </c>
      <c r="F17" s="430">
        <v>4</v>
      </c>
      <c r="G17" s="430">
        <f t="shared" si="0"/>
        <v>10</v>
      </c>
      <c r="H17" s="431">
        <f>G17/G23*100</f>
        <v>1.24223602484472</v>
      </c>
      <c r="I17" s="431">
        <f t="shared" si="1"/>
        <v>1.46370023419204</v>
      </c>
      <c r="K17" s="434">
        <v>5332</v>
      </c>
      <c r="L17">
        <v>6833</v>
      </c>
      <c r="M17">
        <v>6831</v>
      </c>
    </row>
    <row r="18" spans="1:13" ht="12" customHeight="1">
      <c r="A18" s="424">
        <v>15</v>
      </c>
      <c r="B18" s="425" t="s">
        <v>20</v>
      </c>
      <c r="C18" s="426">
        <f t="shared" si="2"/>
        <v>4652.5</v>
      </c>
      <c r="D18" s="427">
        <f>C18/C23*100</f>
        <v>1.1467762707895599</v>
      </c>
      <c r="E18" s="426">
        <v>5</v>
      </c>
      <c r="F18" s="426">
        <v>8</v>
      </c>
      <c r="G18" s="426">
        <f t="shared" si="0"/>
        <v>13</v>
      </c>
      <c r="H18" s="427">
        <f>G18/G23*100</f>
        <v>1.6149068322981399</v>
      </c>
      <c r="I18" s="427">
        <f t="shared" si="1"/>
        <v>2.7941966684578201</v>
      </c>
      <c r="K18" s="434">
        <v>3828</v>
      </c>
      <c r="L18">
        <v>4784</v>
      </c>
      <c r="M18">
        <v>4521</v>
      </c>
    </row>
    <row r="19" spans="1:13" ht="12" customHeight="1">
      <c r="A19" s="428">
        <v>16</v>
      </c>
      <c r="B19" s="429" t="s">
        <v>21</v>
      </c>
      <c r="C19" s="430">
        <f t="shared" si="2"/>
        <v>4911.5</v>
      </c>
      <c r="D19" s="431">
        <f>C19/C23*100</f>
        <v>1.2106161534622</v>
      </c>
      <c r="E19" s="430">
        <v>1</v>
      </c>
      <c r="F19" s="430">
        <v>1</v>
      </c>
      <c r="G19" s="430">
        <f t="shared" si="0"/>
        <v>2</v>
      </c>
      <c r="H19" s="431">
        <f>G19/G23*100</f>
        <v>0.24844720496894401</v>
      </c>
      <c r="I19" s="431">
        <f t="shared" si="1"/>
        <v>0.40720757406087799</v>
      </c>
      <c r="K19" s="434">
        <v>3974</v>
      </c>
      <c r="L19">
        <v>4985</v>
      </c>
      <c r="M19">
        <v>4838</v>
      </c>
    </row>
    <row r="20" spans="1:13" ht="12" customHeight="1">
      <c r="A20" s="424">
        <v>17</v>
      </c>
      <c r="B20" s="425" t="s">
        <v>22</v>
      </c>
      <c r="C20" s="426">
        <f t="shared" si="2"/>
        <v>10501.5</v>
      </c>
      <c r="D20" s="427">
        <f>C20/C23*100</f>
        <v>2.5884730806440701</v>
      </c>
      <c r="E20" s="426">
        <v>15</v>
      </c>
      <c r="F20" s="426">
        <v>9</v>
      </c>
      <c r="G20" s="426">
        <f t="shared" si="0"/>
        <v>24</v>
      </c>
      <c r="H20" s="427">
        <f>G20/G23*100</f>
        <v>2.9813664596273299</v>
      </c>
      <c r="I20" s="427">
        <f t="shared" si="1"/>
        <v>2.2853878017426101</v>
      </c>
      <c r="K20" s="434">
        <v>8137</v>
      </c>
      <c r="L20">
        <v>10547</v>
      </c>
      <c r="M20">
        <v>10456</v>
      </c>
    </row>
    <row r="21" spans="1:13" ht="12" customHeight="1">
      <c r="A21" s="428">
        <v>18</v>
      </c>
      <c r="B21" s="429" t="s">
        <v>23</v>
      </c>
      <c r="C21" s="430">
        <f t="shared" si="2"/>
        <v>11396</v>
      </c>
      <c r="D21" s="431">
        <f>C21/C23*100</f>
        <v>2.8089548375965099</v>
      </c>
      <c r="E21" s="430">
        <v>12</v>
      </c>
      <c r="F21" s="430">
        <v>11</v>
      </c>
      <c r="G21" s="430">
        <f t="shared" si="0"/>
        <v>23</v>
      </c>
      <c r="H21" s="431">
        <f>G21/G23*100</f>
        <v>2.8571428571428599</v>
      </c>
      <c r="I21" s="431">
        <f t="shared" si="1"/>
        <v>2.0182520182520198</v>
      </c>
      <c r="K21" s="434">
        <v>9117</v>
      </c>
      <c r="L21">
        <v>11559</v>
      </c>
      <c r="M21">
        <v>11233</v>
      </c>
    </row>
    <row r="22" spans="1:13" ht="12" customHeight="1">
      <c r="A22" s="424">
        <v>19</v>
      </c>
      <c r="B22" s="425" t="s">
        <v>24</v>
      </c>
      <c r="C22" s="426">
        <f t="shared" si="2"/>
        <v>7841</v>
      </c>
      <c r="D22" s="427">
        <f>C22/C23*100</f>
        <v>1.9326969885568901</v>
      </c>
      <c r="E22" s="426">
        <v>14</v>
      </c>
      <c r="F22" s="426">
        <v>11</v>
      </c>
      <c r="G22" s="426">
        <f t="shared" si="0"/>
        <v>25</v>
      </c>
      <c r="H22" s="427">
        <f>G22/G23*100</f>
        <v>3.1055900621118</v>
      </c>
      <c r="I22" s="427">
        <f t="shared" si="1"/>
        <v>3.18836883050631</v>
      </c>
      <c r="K22" s="434">
        <v>6112</v>
      </c>
      <c r="L22">
        <v>7849</v>
      </c>
      <c r="M22">
        <v>7833</v>
      </c>
    </row>
    <row r="23" spans="1:13" ht="12" customHeight="1">
      <c r="A23" s="432"/>
      <c r="B23" s="432" t="s">
        <v>25</v>
      </c>
      <c r="C23" s="433">
        <f>SUM(C4:C22)</f>
        <v>405702.5</v>
      </c>
      <c r="D23" s="433">
        <f t="shared" ref="D23:H23" si="3">SUM(D4:D22)</f>
        <v>100</v>
      </c>
      <c r="E23" s="433">
        <f t="shared" si="3"/>
        <v>454</v>
      </c>
      <c r="F23" s="433">
        <f t="shared" si="3"/>
        <v>351</v>
      </c>
      <c r="G23" s="433">
        <f t="shared" si="3"/>
        <v>805</v>
      </c>
      <c r="H23" s="433">
        <f t="shared" si="3"/>
        <v>100</v>
      </c>
      <c r="I23" s="435">
        <f t="shared" si="1"/>
        <v>1.9842125695552799</v>
      </c>
      <c r="K23" s="304">
        <f>SUM(K4:K22)</f>
        <v>318208</v>
      </c>
      <c r="L23">
        <f>SUM(L4:L22)</f>
        <v>410065</v>
      </c>
      <c r="M23">
        <f>SUM(M4:M22)</f>
        <v>401340</v>
      </c>
    </row>
    <row r="24" spans="1:13" ht="5.25" customHeight="1">
      <c r="A24" s="1472"/>
      <c r="B24" s="1472"/>
      <c r="C24" s="1472"/>
      <c r="D24" s="1472"/>
      <c r="E24" s="1472"/>
      <c r="F24" s="1472"/>
      <c r="G24" s="1472"/>
      <c r="H24" s="1472"/>
      <c r="I24" s="1472"/>
    </row>
    <row r="25" spans="1:13" ht="8.1" customHeight="1">
      <c r="A25" s="318" t="s">
        <v>635</v>
      </c>
      <c r="B25" s="142"/>
      <c r="C25" s="142"/>
      <c r="D25" s="142"/>
      <c r="E25" s="142"/>
      <c r="F25" s="142"/>
      <c r="G25" s="142"/>
      <c r="H25" s="142"/>
      <c r="I25" s="142"/>
    </row>
    <row r="26" spans="1:13">
      <c r="A26" s="322"/>
      <c r="B26" s="322"/>
      <c r="C26" s="322"/>
      <c r="D26" s="322"/>
      <c r="E26" s="322"/>
      <c r="F26" s="322"/>
      <c r="G26" s="322"/>
      <c r="H26" s="322"/>
      <c r="I26" s="322"/>
    </row>
    <row r="27" spans="1:13">
      <c r="A27" s="322"/>
      <c r="B27" s="322"/>
      <c r="C27" s="322"/>
      <c r="D27" s="322"/>
      <c r="E27" s="322"/>
      <c r="F27" s="322"/>
      <c r="G27" s="322"/>
      <c r="H27" s="322"/>
      <c r="I27" s="322"/>
    </row>
    <row r="28" spans="1:13">
      <c r="A28" s="322"/>
      <c r="B28" s="322"/>
      <c r="C28" s="322"/>
      <c r="D28" s="322"/>
      <c r="E28" s="322"/>
      <c r="F28" s="322"/>
      <c r="G28" s="322"/>
      <c r="H28" s="322"/>
      <c r="I28" s="322"/>
    </row>
  </sheetData>
  <mergeCells count="6">
    <mergeCell ref="C2:D2"/>
    <mergeCell ref="E2:H2"/>
    <mergeCell ref="A24:I24"/>
    <mergeCell ref="A2:A3"/>
    <mergeCell ref="B2:B3"/>
    <mergeCell ref="I2:I3"/>
  </mergeCells>
  <pageMargins left="0.69930555555555596" right="0.69930555555555596"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0000"/>
  </sheetPr>
  <dimension ref="A2:J32"/>
  <sheetViews>
    <sheetView zoomScale="130" zoomScaleNormal="130" workbookViewId="0">
      <selection activeCell="K23" sqref="K23"/>
    </sheetView>
  </sheetViews>
  <sheetFormatPr defaultColWidth="9" defaultRowHeight="15"/>
  <cols>
    <col min="1" max="1" width="3.85546875" customWidth="1"/>
    <col min="2" max="2" width="17.7109375" customWidth="1"/>
    <col min="3" max="3" width="6.42578125" customWidth="1"/>
    <col min="4" max="4" width="7" customWidth="1"/>
    <col min="5" max="5" width="5.42578125" customWidth="1"/>
    <col min="6" max="6" width="4.42578125" customWidth="1"/>
    <col min="7" max="7" width="5" customWidth="1"/>
    <col min="8" max="8" width="4.42578125" customWidth="1"/>
    <col min="9" max="9" width="5.42578125" customWidth="1"/>
    <col min="10" max="10" width="4.85546875" customWidth="1"/>
    <col min="12" max="12" width="17.5703125" customWidth="1"/>
  </cols>
  <sheetData>
    <row r="2" spans="1:10" ht="24" customHeight="1">
      <c r="A2" s="1449" t="s">
        <v>0</v>
      </c>
      <c r="B2" s="1451" t="s">
        <v>1</v>
      </c>
      <c r="C2" s="1465" t="s">
        <v>636</v>
      </c>
      <c r="D2" s="1467"/>
      <c r="E2" s="1466"/>
      <c r="F2" s="1467" t="s">
        <v>637</v>
      </c>
      <c r="G2" s="1467"/>
      <c r="H2" s="1467"/>
      <c r="I2" s="1466"/>
      <c r="J2" s="1443" t="s">
        <v>638</v>
      </c>
    </row>
    <row r="3" spans="1:10" ht="21" customHeight="1">
      <c r="A3" s="1450"/>
      <c r="B3" s="1452"/>
      <c r="C3" s="402" t="s">
        <v>4</v>
      </c>
      <c r="D3" s="402" t="s">
        <v>5</v>
      </c>
      <c r="E3" s="403" t="s">
        <v>280</v>
      </c>
      <c r="F3" s="208" t="s">
        <v>639</v>
      </c>
      <c r="G3" s="208" t="s">
        <v>640</v>
      </c>
      <c r="H3" s="208" t="s">
        <v>641</v>
      </c>
      <c r="I3" s="208" t="s">
        <v>642</v>
      </c>
      <c r="J3" s="1444"/>
    </row>
    <row r="4" spans="1:10" ht="12.6" customHeight="1">
      <c r="A4" s="404">
        <v>1</v>
      </c>
      <c r="B4" s="405" t="s">
        <v>6</v>
      </c>
      <c r="C4" s="406">
        <v>3826</v>
      </c>
      <c r="D4" s="406">
        <v>3361</v>
      </c>
      <c r="E4" s="407">
        <f>SUM(C4:D4)</f>
        <v>7187</v>
      </c>
      <c r="F4" s="407">
        <v>3</v>
      </c>
      <c r="G4" s="407">
        <v>1</v>
      </c>
      <c r="H4" s="407">
        <v>5</v>
      </c>
      <c r="I4" s="407">
        <f t="shared" ref="I4:I22" si="0">SUM(F4:H4)</f>
        <v>9</v>
      </c>
      <c r="J4" s="420">
        <f t="shared" ref="J4:J23" si="1">I4/E4*100000</f>
        <v>125.226102685404</v>
      </c>
    </row>
    <row r="5" spans="1:10" ht="12.6" customHeight="1">
      <c r="A5" s="408">
        <v>2</v>
      </c>
      <c r="B5" s="409" t="s">
        <v>7</v>
      </c>
      <c r="C5" s="410">
        <v>2819</v>
      </c>
      <c r="D5" s="410">
        <v>2703</v>
      </c>
      <c r="E5" s="411">
        <f t="shared" ref="E5:E22" si="2">SUM(C5:D5)</f>
        <v>5522</v>
      </c>
      <c r="F5" s="411">
        <v>1</v>
      </c>
      <c r="G5" s="411">
        <v>0</v>
      </c>
      <c r="H5" s="411">
        <v>2</v>
      </c>
      <c r="I5" s="411">
        <f t="shared" si="0"/>
        <v>3</v>
      </c>
      <c r="J5" s="421">
        <f t="shared" si="1"/>
        <v>54.328141977544398</v>
      </c>
    </row>
    <row r="6" spans="1:10" ht="12.6" customHeight="1">
      <c r="A6" s="404">
        <v>3</v>
      </c>
      <c r="B6" s="405" t="s">
        <v>8</v>
      </c>
      <c r="C6" s="406">
        <v>1684</v>
      </c>
      <c r="D6" s="406">
        <v>1568</v>
      </c>
      <c r="E6" s="407">
        <f t="shared" si="2"/>
        <v>3252</v>
      </c>
      <c r="F6" s="407">
        <v>2</v>
      </c>
      <c r="G6" s="407">
        <v>0</v>
      </c>
      <c r="H6" s="407">
        <v>1</v>
      </c>
      <c r="I6" s="407">
        <f t="shared" si="0"/>
        <v>3</v>
      </c>
      <c r="J6" s="420">
        <f t="shared" si="1"/>
        <v>92.250922509225106</v>
      </c>
    </row>
    <row r="7" spans="1:10" ht="12.6" customHeight="1">
      <c r="A7" s="408">
        <v>4</v>
      </c>
      <c r="B7" s="409" t="s">
        <v>9</v>
      </c>
      <c r="C7" s="410">
        <v>1733</v>
      </c>
      <c r="D7" s="410">
        <v>1739</v>
      </c>
      <c r="E7" s="411">
        <f t="shared" si="2"/>
        <v>3472</v>
      </c>
      <c r="F7" s="411">
        <v>1</v>
      </c>
      <c r="G7" s="411">
        <v>1</v>
      </c>
      <c r="H7" s="411">
        <v>5</v>
      </c>
      <c r="I7" s="411">
        <f t="shared" si="0"/>
        <v>7</v>
      </c>
      <c r="J7" s="421">
        <f t="shared" si="1"/>
        <v>201.61290322580601</v>
      </c>
    </row>
    <row r="8" spans="1:10" ht="12.6" customHeight="1">
      <c r="A8" s="404">
        <v>5</v>
      </c>
      <c r="B8" s="405" t="s">
        <v>10</v>
      </c>
      <c r="C8" s="406">
        <v>3040</v>
      </c>
      <c r="D8" s="406">
        <v>3020</v>
      </c>
      <c r="E8" s="407">
        <f t="shared" si="2"/>
        <v>6060</v>
      </c>
      <c r="F8" s="407">
        <v>1</v>
      </c>
      <c r="G8" s="407">
        <v>0</v>
      </c>
      <c r="H8" s="407">
        <v>4</v>
      </c>
      <c r="I8" s="407">
        <f t="shared" si="0"/>
        <v>5</v>
      </c>
      <c r="J8" s="420">
        <f t="shared" si="1"/>
        <v>82.508250825082499</v>
      </c>
    </row>
    <row r="9" spans="1:10" ht="12.6" customHeight="1">
      <c r="A9" s="408">
        <v>6</v>
      </c>
      <c r="B9" s="409" t="s">
        <v>11</v>
      </c>
      <c r="C9" s="410">
        <v>3021</v>
      </c>
      <c r="D9" s="410">
        <v>2790</v>
      </c>
      <c r="E9" s="411">
        <f t="shared" si="2"/>
        <v>5811</v>
      </c>
      <c r="F9" s="411">
        <v>2</v>
      </c>
      <c r="G9" s="411">
        <v>0</v>
      </c>
      <c r="H9" s="411">
        <v>9</v>
      </c>
      <c r="I9" s="411">
        <f t="shared" si="0"/>
        <v>11</v>
      </c>
      <c r="J9" s="421">
        <f t="shared" si="1"/>
        <v>189.296162450525</v>
      </c>
    </row>
    <row r="10" spans="1:10" ht="12.6" customHeight="1">
      <c r="A10" s="404">
        <v>7</v>
      </c>
      <c r="B10" s="405" t="s">
        <v>12</v>
      </c>
      <c r="C10" s="406">
        <v>2545</v>
      </c>
      <c r="D10" s="406">
        <v>2278</v>
      </c>
      <c r="E10" s="407">
        <f t="shared" si="2"/>
        <v>4823</v>
      </c>
      <c r="F10" s="407">
        <v>2</v>
      </c>
      <c r="G10" s="407">
        <v>1</v>
      </c>
      <c r="H10" s="407">
        <v>2</v>
      </c>
      <c r="I10" s="407">
        <f t="shared" si="0"/>
        <v>5</v>
      </c>
      <c r="J10" s="420">
        <f t="shared" si="1"/>
        <v>103.66991499066999</v>
      </c>
    </row>
    <row r="11" spans="1:10" ht="12.6" customHeight="1">
      <c r="A11" s="408">
        <v>8</v>
      </c>
      <c r="B11" s="409" t="s">
        <v>13</v>
      </c>
      <c r="C11" s="410">
        <v>2018</v>
      </c>
      <c r="D11" s="410">
        <v>2051</v>
      </c>
      <c r="E11" s="411">
        <f t="shared" si="2"/>
        <v>4069</v>
      </c>
      <c r="F11" s="411">
        <v>0</v>
      </c>
      <c r="G11" s="411">
        <v>0</v>
      </c>
      <c r="H11" s="411">
        <v>7</v>
      </c>
      <c r="I11" s="411">
        <f t="shared" si="0"/>
        <v>7</v>
      </c>
      <c r="J11" s="421">
        <f t="shared" si="1"/>
        <v>172.03244040304699</v>
      </c>
    </row>
    <row r="12" spans="1:10" ht="12.6" customHeight="1">
      <c r="A12" s="404">
        <v>9</v>
      </c>
      <c r="B12" s="405" t="s">
        <v>31</v>
      </c>
      <c r="C12" s="406">
        <v>754</v>
      </c>
      <c r="D12" s="406">
        <v>689</v>
      </c>
      <c r="E12" s="407">
        <f t="shared" si="2"/>
        <v>1443</v>
      </c>
      <c r="F12" s="407">
        <v>2</v>
      </c>
      <c r="G12" s="407">
        <v>0</v>
      </c>
      <c r="H12" s="407">
        <v>2</v>
      </c>
      <c r="I12" s="407">
        <f t="shared" si="0"/>
        <v>4</v>
      </c>
      <c r="J12" s="420">
        <f t="shared" si="1"/>
        <v>277.20027720027701</v>
      </c>
    </row>
    <row r="13" spans="1:10" ht="12.6" customHeight="1">
      <c r="A13" s="408">
        <v>10</v>
      </c>
      <c r="B13" s="409" t="s">
        <v>15</v>
      </c>
      <c r="C13" s="410">
        <v>1571</v>
      </c>
      <c r="D13" s="410">
        <v>1652</v>
      </c>
      <c r="E13" s="411">
        <f t="shared" si="2"/>
        <v>3223</v>
      </c>
      <c r="F13" s="411">
        <v>4</v>
      </c>
      <c r="G13" s="411">
        <v>1</v>
      </c>
      <c r="H13" s="411">
        <v>2</v>
      </c>
      <c r="I13" s="411">
        <f t="shared" si="0"/>
        <v>7</v>
      </c>
      <c r="J13" s="421">
        <f t="shared" si="1"/>
        <v>217.18895439031999</v>
      </c>
    </row>
    <row r="14" spans="1:10" ht="12.6" customHeight="1">
      <c r="A14" s="404">
        <v>11</v>
      </c>
      <c r="B14" s="405" t="s">
        <v>16</v>
      </c>
      <c r="C14" s="406">
        <v>1151</v>
      </c>
      <c r="D14" s="406">
        <v>1176</v>
      </c>
      <c r="E14" s="407">
        <f t="shared" si="2"/>
        <v>2327</v>
      </c>
      <c r="F14" s="407">
        <v>1</v>
      </c>
      <c r="G14" s="407">
        <v>0</v>
      </c>
      <c r="H14" s="407">
        <v>4</v>
      </c>
      <c r="I14" s="407">
        <f t="shared" si="0"/>
        <v>5</v>
      </c>
      <c r="J14" s="420">
        <f t="shared" si="1"/>
        <v>214.86892995272899</v>
      </c>
    </row>
    <row r="15" spans="1:10" ht="12.6" customHeight="1">
      <c r="A15" s="408">
        <v>12</v>
      </c>
      <c r="B15" s="409" t="s">
        <v>17</v>
      </c>
      <c r="C15" s="410">
        <v>3573</v>
      </c>
      <c r="D15" s="410">
        <v>3393</v>
      </c>
      <c r="E15" s="411">
        <f t="shared" si="2"/>
        <v>6966</v>
      </c>
      <c r="F15" s="411">
        <v>2</v>
      </c>
      <c r="G15" s="411">
        <v>3</v>
      </c>
      <c r="H15" s="411">
        <v>2</v>
      </c>
      <c r="I15" s="411">
        <f t="shared" si="0"/>
        <v>7</v>
      </c>
      <c r="J15" s="421">
        <f t="shared" si="1"/>
        <v>100.488084984209</v>
      </c>
    </row>
    <row r="16" spans="1:10" ht="12.6" customHeight="1">
      <c r="A16" s="404">
        <v>13</v>
      </c>
      <c r="B16" s="405" t="s">
        <v>18</v>
      </c>
      <c r="C16" s="406">
        <v>7050</v>
      </c>
      <c r="D16" s="406">
        <v>6914</v>
      </c>
      <c r="E16" s="407">
        <f t="shared" si="2"/>
        <v>13964</v>
      </c>
      <c r="F16" s="407">
        <v>2</v>
      </c>
      <c r="G16" s="407">
        <v>0</v>
      </c>
      <c r="H16" s="407">
        <v>9</v>
      </c>
      <c r="I16" s="407">
        <f t="shared" si="0"/>
        <v>11</v>
      </c>
      <c r="J16" s="420">
        <f t="shared" si="1"/>
        <v>78.773990260670303</v>
      </c>
    </row>
    <row r="17" spans="1:10" ht="12.6" customHeight="1">
      <c r="A17" s="408">
        <v>14</v>
      </c>
      <c r="B17" s="409" t="s">
        <v>19</v>
      </c>
      <c r="C17" s="410">
        <v>559</v>
      </c>
      <c r="D17" s="410">
        <v>560</v>
      </c>
      <c r="E17" s="411">
        <f t="shared" si="2"/>
        <v>1119</v>
      </c>
      <c r="F17" s="411">
        <v>0</v>
      </c>
      <c r="G17" s="411">
        <v>1</v>
      </c>
      <c r="H17" s="411">
        <v>0</v>
      </c>
      <c r="I17" s="411">
        <f t="shared" si="0"/>
        <v>1</v>
      </c>
      <c r="J17" s="421">
        <f t="shared" si="1"/>
        <v>89.365504915102804</v>
      </c>
    </row>
    <row r="18" spans="1:10" ht="12.6" customHeight="1">
      <c r="A18" s="404">
        <v>15</v>
      </c>
      <c r="B18" s="405" t="s">
        <v>20</v>
      </c>
      <c r="C18" s="406">
        <v>382</v>
      </c>
      <c r="D18" s="406">
        <v>363</v>
      </c>
      <c r="E18" s="407">
        <f t="shared" si="2"/>
        <v>745</v>
      </c>
      <c r="F18" s="407">
        <v>0</v>
      </c>
      <c r="G18" s="407">
        <v>0</v>
      </c>
      <c r="H18" s="407">
        <v>2</v>
      </c>
      <c r="I18" s="407">
        <f t="shared" si="0"/>
        <v>2</v>
      </c>
      <c r="J18" s="420">
        <f t="shared" si="1"/>
        <v>268.45637583892602</v>
      </c>
    </row>
    <row r="19" spans="1:10" ht="12.6" customHeight="1">
      <c r="A19" s="408">
        <v>16</v>
      </c>
      <c r="B19" s="409" t="s">
        <v>21</v>
      </c>
      <c r="C19" s="410">
        <v>385</v>
      </c>
      <c r="D19" s="410">
        <v>381</v>
      </c>
      <c r="E19" s="411">
        <f t="shared" si="2"/>
        <v>766</v>
      </c>
      <c r="F19" s="411">
        <v>0</v>
      </c>
      <c r="G19" s="411">
        <v>0</v>
      </c>
      <c r="H19" s="411">
        <v>0</v>
      </c>
      <c r="I19" s="411">
        <f t="shared" si="0"/>
        <v>0</v>
      </c>
      <c r="J19" s="421">
        <f t="shared" si="1"/>
        <v>0</v>
      </c>
    </row>
    <row r="20" spans="1:10" ht="12.6" customHeight="1">
      <c r="A20" s="404">
        <v>17</v>
      </c>
      <c r="B20" s="405" t="s">
        <v>22</v>
      </c>
      <c r="C20" s="406">
        <v>1089</v>
      </c>
      <c r="D20" s="406">
        <v>1072</v>
      </c>
      <c r="E20" s="407">
        <f t="shared" si="2"/>
        <v>2161</v>
      </c>
      <c r="F20" s="407">
        <v>0</v>
      </c>
      <c r="G20" s="407">
        <v>2</v>
      </c>
      <c r="H20" s="407">
        <v>2</v>
      </c>
      <c r="I20" s="407">
        <f t="shared" si="0"/>
        <v>4</v>
      </c>
      <c r="J20" s="420">
        <f t="shared" si="1"/>
        <v>185.09949097640001</v>
      </c>
    </row>
    <row r="21" spans="1:10" ht="12.6" customHeight="1">
      <c r="A21" s="408">
        <v>18</v>
      </c>
      <c r="B21" s="409" t="s">
        <v>23</v>
      </c>
      <c r="C21" s="410">
        <v>1014</v>
      </c>
      <c r="D21" s="410">
        <v>863</v>
      </c>
      <c r="E21" s="411">
        <f t="shared" si="2"/>
        <v>1877</v>
      </c>
      <c r="F21" s="411">
        <v>0</v>
      </c>
      <c r="G21" s="411">
        <v>0</v>
      </c>
      <c r="H21" s="411">
        <v>3</v>
      </c>
      <c r="I21" s="411">
        <f t="shared" si="0"/>
        <v>3</v>
      </c>
      <c r="J21" s="421">
        <f t="shared" si="1"/>
        <v>159.82951518380401</v>
      </c>
    </row>
    <row r="22" spans="1:10" ht="12.6" customHeight="1">
      <c r="A22" s="412">
        <v>19</v>
      </c>
      <c r="B22" s="413" t="s">
        <v>24</v>
      </c>
      <c r="C22" s="414">
        <v>676</v>
      </c>
      <c r="D22" s="414">
        <v>660</v>
      </c>
      <c r="E22" s="415">
        <f t="shared" si="2"/>
        <v>1336</v>
      </c>
      <c r="F22" s="415">
        <v>0</v>
      </c>
      <c r="G22" s="415">
        <v>0</v>
      </c>
      <c r="H22" s="415">
        <v>0</v>
      </c>
      <c r="I22" s="415">
        <f t="shared" si="0"/>
        <v>0</v>
      </c>
      <c r="J22" s="422">
        <f t="shared" si="1"/>
        <v>0</v>
      </c>
    </row>
    <row r="23" spans="1:10" ht="12" customHeight="1">
      <c r="A23" s="416"/>
      <c r="B23" s="417" t="s">
        <v>25</v>
      </c>
      <c r="C23" s="418">
        <f t="shared" ref="C23:I23" si="3">SUM(C4:C22)</f>
        <v>38890</v>
      </c>
      <c r="D23" s="418">
        <f t="shared" si="3"/>
        <v>37233</v>
      </c>
      <c r="E23" s="419">
        <f t="shared" si="3"/>
        <v>76123</v>
      </c>
      <c r="F23" s="419">
        <f t="shared" si="3"/>
        <v>23</v>
      </c>
      <c r="G23" s="419">
        <f t="shared" si="3"/>
        <v>10</v>
      </c>
      <c r="H23" s="419">
        <f t="shared" si="3"/>
        <v>61</v>
      </c>
      <c r="I23" s="419">
        <f t="shared" si="3"/>
        <v>94</v>
      </c>
      <c r="J23" s="423">
        <f t="shared" si="1"/>
        <v>123.48436083706601</v>
      </c>
    </row>
    <row r="24" spans="1:10" ht="6" customHeight="1">
      <c r="A24" s="80"/>
      <c r="B24" s="80"/>
      <c r="C24" s="80"/>
      <c r="D24" s="80"/>
      <c r="E24" s="80"/>
      <c r="F24" s="80"/>
      <c r="G24" s="80"/>
      <c r="H24" s="80"/>
      <c r="I24" s="1474"/>
      <c r="J24" s="1474"/>
    </row>
    <row r="25" spans="1:10" ht="8.1" customHeight="1">
      <c r="A25" s="1416" t="s">
        <v>608</v>
      </c>
      <c r="B25" s="1416"/>
      <c r="C25" s="1416"/>
      <c r="D25" s="1416"/>
      <c r="E25" s="1416"/>
      <c r="F25" s="142"/>
      <c r="G25" s="142"/>
      <c r="H25" s="142"/>
      <c r="I25" s="1474"/>
      <c r="J25" s="1474"/>
    </row>
    <row r="26" spans="1:10" ht="16.5">
      <c r="A26" s="1"/>
      <c r="B26" s="1"/>
      <c r="C26" s="1"/>
      <c r="D26" s="1"/>
      <c r="E26" s="1"/>
      <c r="F26" s="1"/>
      <c r="G26" s="1"/>
      <c r="H26" s="1"/>
      <c r="I26" s="1"/>
      <c r="J26" s="1"/>
    </row>
    <row r="27" spans="1:10" ht="16.5">
      <c r="A27" s="1"/>
      <c r="B27" s="1"/>
      <c r="C27" s="1"/>
      <c r="D27" s="1"/>
      <c r="E27" s="1"/>
      <c r="F27" s="1"/>
      <c r="G27" s="1"/>
      <c r="H27" s="1"/>
      <c r="I27" s="1"/>
      <c r="J27" s="1"/>
    </row>
    <row r="28" spans="1:10" ht="16.5">
      <c r="A28" s="1" t="s">
        <v>643</v>
      </c>
      <c r="B28" s="1"/>
      <c r="C28" s="1"/>
      <c r="D28" s="1"/>
      <c r="E28" s="1"/>
      <c r="F28" s="1"/>
      <c r="G28" s="1"/>
      <c r="H28" s="1"/>
      <c r="I28" s="1"/>
      <c r="J28" s="1"/>
    </row>
    <row r="29" spans="1:10" ht="16.5">
      <c r="A29" s="1" t="s">
        <v>644</v>
      </c>
      <c r="B29" s="1"/>
      <c r="C29" s="1"/>
      <c r="D29" s="1"/>
      <c r="E29" s="1"/>
      <c r="F29" s="1"/>
      <c r="G29" s="1"/>
      <c r="H29" s="1"/>
      <c r="I29" s="1"/>
      <c r="J29" s="1"/>
    </row>
    <row r="30" spans="1:10" ht="16.5">
      <c r="A30" s="1"/>
      <c r="B30" s="1" t="s">
        <v>645</v>
      </c>
      <c r="C30" s="1"/>
      <c r="D30" s="1"/>
      <c r="E30" s="1"/>
      <c r="F30" s="1"/>
      <c r="G30" s="1"/>
      <c r="H30" s="1"/>
      <c r="I30" s="1"/>
      <c r="J30" s="1"/>
    </row>
    <row r="31" spans="1:10" ht="16.5">
      <c r="A31" s="1"/>
      <c r="B31" s="1" t="s">
        <v>646</v>
      </c>
      <c r="C31" s="1"/>
      <c r="D31" s="1"/>
      <c r="E31" s="1"/>
      <c r="F31" s="1"/>
      <c r="G31" s="1"/>
      <c r="H31" s="1"/>
      <c r="I31" s="1"/>
      <c r="J31" s="1"/>
    </row>
    <row r="32" spans="1:10" ht="16.5">
      <c r="A32" s="1"/>
      <c r="B32" s="1"/>
      <c r="C32" s="1"/>
      <c r="D32" s="1"/>
      <c r="E32" s="1"/>
      <c r="F32" s="1"/>
      <c r="G32" s="1"/>
      <c r="H32" s="1"/>
      <c r="I32" s="1"/>
      <c r="J32" s="1"/>
    </row>
  </sheetData>
  <mergeCells count="7">
    <mergeCell ref="J2:J3"/>
    <mergeCell ref="I24:J25"/>
    <mergeCell ref="C2:E2"/>
    <mergeCell ref="F2:I2"/>
    <mergeCell ref="A25:E25"/>
    <mergeCell ref="A2:A3"/>
    <mergeCell ref="B2:B3"/>
  </mergeCells>
  <pageMargins left="0.69930555555555596" right="0.69930555555555596"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Q436"/>
  <sheetViews>
    <sheetView workbookViewId="0">
      <selection activeCell="A24" sqref="A24"/>
    </sheetView>
  </sheetViews>
  <sheetFormatPr defaultColWidth="9" defaultRowHeight="15"/>
  <cols>
    <col min="1" max="1" width="28.28515625" customWidth="1"/>
    <col min="3" max="3" width="5.85546875" customWidth="1"/>
    <col min="5" max="5" width="5.85546875" customWidth="1"/>
    <col min="6" max="6" width="9.28515625"/>
    <col min="7" max="7" width="6" customWidth="1"/>
  </cols>
  <sheetData>
    <row r="1" spans="1:17" ht="16.5">
      <c r="A1" s="388"/>
      <c r="B1" s="388"/>
      <c r="C1" s="388"/>
      <c r="D1" s="388"/>
      <c r="E1" s="388"/>
      <c r="F1" s="388"/>
      <c r="G1" s="388"/>
      <c r="H1" s="240"/>
      <c r="I1" s="1"/>
      <c r="J1" s="1"/>
      <c r="K1" s="1"/>
      <c r="L1" s="1"/>
      <c r="M1" s="1"/>
      <c r="N1" s="1"/>
      <c r="O1" s="1"/>
      <c r="P1" s="1"/>
      <c r="Q1" s="1"/>
    </row>
    <row r="2" spans="1:17" ht="16.5">
      <c r="A2" s="388"/>
      <c r="B2" s="388"/>
      <c r="C2" s="388"/>
      <c r="D2" s="388"/>
      <c r="E2" s="388"/>
      <c r="F2" s="388"/>
      <c r="G2" s="388"/>
      <c r="H2" s="240"/>
      <c r="I2" s="1"/>
      <c r="J2" s="1"/>
      <c r="K2" s="1"/>
      <c r="L2" s="1"/>
      <c r="M2" s="1"/>
      <c r="N2" s="1"/>
      <c r="O2" s="1"/>
      <c r="P2" s="1"/>
      <c r="Q2" s="1"/>
    </row>
    <row r="3" spans="1:17" ht="16.5">
      <c r="A3" s="388"/>
      <c r="B3" s="388"/>
      <c r="C3" s="388"/>
      <c r="D3" s="388"/>
      <c r="E3" s="388"/>
      <c r="F3" s="388"/>
      <c r="G3" s="388"/>
      <c r="H3" s="240"/>
      <c r="I3" s="1"/>
      <c r="J3" s="1"/>
      <c r="K3" s="1"/>
      <c r="L3" s="1"/>
      <c r="M3" s="1"/>
      <c r="N3" s="1"/>
      <c r="O3" s="1"/>
      <c r="P3" s="1"/>
      <c r="Q3" s="1"/>
    </row>
    <row r="4" spans="1:17" ht="16.5">
      <c r="A4" s="27"/>
      <c r="B4" s="27"/>
      <c r="C4" s="27"/>
      <c r="D4" s="27"/>
      <c r="E4" s="27"/>
      <c r="F4" s="27"/>
      <c r="G4" s="27"/>
      <c r="H4" s="1"/>
      <c r="I4" s="1"/>
      <c r="J4" s="1"/>
      <c r="K4" s="1"/>
      <c r="L4" s="1"/>
      <c r="M4" s="1"/>
      <c r="N4" s="1"/>
      <c r="O4" s="1"/>
      <c r="P4" s="1"/>
      <c r="Q4" s="1"/>
    </row>
    <row r="5" spans="1:17" ht="15" customHeight="1">
      <c r="A5" s="1252" t="s">
        <v>647</v>
      </c>
      <c r="B5" s="1303" t="s">
        <v>648</v>
      </c>
      <c r="C5" s="1304"/>
      <c r="D5" s="1304"/>
      <c r="E5" s="1305"/>
      <c r="F5" s="1270" t="s">
        <v>3</v>
      </c>
      <c r="G5" s="1315"/>
      <c r="H5" s="1"/>
      <c r="I5" s="1"/>
      <c r="J5" s="1"/>
      <c r="K5" s="1"/>
      <c r="L5" s="1"/>
      <c r="M5" s="1"/>
      <c r="N5" s="1"/>
      <c r="O5" s="1"/>
      <c r="P5" s="1"/>
      <c r="Q5" s="1"/>
    </row>
    <row r="6" spans="1:17" ht="15.95" customHeight="1">
      <c r="A6" s="1298"/>
      <c r="B6" s="1238" t="s">
        <v>4</v>
      </c>
      <c r="C6" s="1239"/>
      <c r="D6" s="1238" t="s">
        <v>5</v>
      </c>
      <c r="E6" s="1239"/>
      <c r="F6" s="1236"/>
      <c r="G6" s="1316"/>
      <c r="H6" s="1"/>
      <c r="I6" s="1"/>
      <c r="J6" s="1"/>
      <c r="K6" s="1"/>
      <c r="L6" s="1"/>
      <c r="M6" s="1"/>
      <c r="N6" s="1"/>
      <c r="O6" s="1"/>
      <c r="P6" s="1"/>
      <c r="Q6" s="1"/>
    </row>
    <row r="7" spans="1:17" ht="14.1" customHeight="1">
      <c r="A7" s="1388"/>
      <c r="B7" s="244" t="s">
        <v>81</v>
      </c>
      <c r="C7" s="244" t="s">
        <v>39</v>
      </c>
      <c r="D7" s="244" t="s">
        <v>81</v>
      </c>
      <c r="E7" s="244" t="s">
        <v>39</v>
      </c>
      <c r="F7" s="389" t="s">
        <v>81</v>
      </c>
      <c r="G7" s="185" t="s">
        <v>39</v>
      </c>
      <c r="H7" s="1"/>
      <c r="I7" s="1"/>
      <c r="J7" s="1"/>
      <c r="K7" s="1"/>
      <c r="L7" s="1"/>
      <c r="M7" s="1"/>
      <c r="N7" s="1"/>
      <c r="O7" s="1"/>
      <c r="P7" s="1"/>
      <c r="Q7" s="1"/>
    </row>
    <row r="8" spans="1:17" ht="16.5">
      <c r="A8" s="390" t="s">
        <v>649</v>
      </c>
      <c r="B8" s="42">
        <v>321341</v>
      </c>
      <c r="C8" s="253">
        <f>B8/B12*100</f>
        <v>33.765550083378599</v>
      </c>
      <c r="D8" s="42">
        <v>297510</v>
      </c>
      <c r="E8" s="253">
        <f>D8/D12*100</f>
        <v>33.106068277440698</v>
      </c>
      <c r="F8" s="391">
        <f t="shared" ref="F8:F11" si="0">SUM(B8+D8)</f>
        <v>618851</v>
      </c>
      <c r="G8" s="253">
        <f>F8/F12*100</f>
        <v>33.445258709210201</v>
      </c>
      <c r="H8" s="304"/>
      <c r="I8" s="304"/>
      <c r="J8" s="304"/>
      <c r="K8" s="304"/>
      <c r="L8" s="304"/>
      <c r="M8" s="304"/>
      <c r="N8" s="304"/>
      <c r="O8" s="304"/>
      <c r="P8" s="304"/>
      <c r="Q8" s="1"/>
    </row>
    <row r="9" spans="1:17" ht="16.5">
      <c r="A9" s="392" t="s">
        <v>650</v>
      </c>
      <c r="B9" s="47">
        <v>167265</v>
      </c>
      <c r="C9" s="248">
        <f>B9/B12*100</f>
        <v>17.5757053556699</v>
      </c>
      <c r="D9" s="47">
        <v>155999</v>
      </c>
      <c r="E9" s="248">
        <f>D9/D12*100</f>
        <v>17.359125895642102</v>
      </c>
      <c r="F9" s="393">
        <f t="shared" si="0"/>
        <v>323264</v>
      </c>
      <c r="G9" s="248">
        <f>F9/F12*100</f>
        <v>17.4705189316558</v>
      </c>
      <c r="H9" s="1"/>
      <c r="I9" s="1"/>
      <c r="J9" s="1"/>
      <c r="K9" s="1"/>
      <c r="L9" s="1"/>
      <c r="M9" s="1"/>
      <c r="N9" s="1"/>
      <c r="O9" s="1"/>
      <c r="P9" s="1"/>
      <c r="Q9" s="1"/>
    </row>
    <row r="10" spans="1:17" ht="16.5">
      <c r="A10" s="394" t="s">
        <v>651</v>
      </c>
      <c r="B10" s="52">
        <v>146636</v>
      </c>
      <c r="C10" s="395">
        <f>B10/B12*100</f>
        <v>15.408071805422599</v>
      </c>
      <c r="D10" s="52">
        <v>141202</v>
      </c>
      <c r="E10" s="395">
        <f>D10/D12*100</f>
        <v>15.7125577389371</v>
      </c>
      <c r="F10" s="391">
        <f t="shared" si="0"/>
        <v>287838</v>
      </c>
      <c r="G10" s="395">
        <f>F10/F12*100</f>
        <v>15.555951879114099</v>
      </c>
      <c r="H10" s="1"/>
      <c r="I10" s="1"/>
      <c r="J10" s="1"/>
      <c r="K10" s="1"/>
      <c r="L10" s="1"/>
      <c r="M10" s="1"/>
      <c r="N10" s="1"/>
      <c r="O10" s="1"/>
      <c r="P10" s="1"/>
      <c r="Q10" s="1"/>
    </row>
    <row r="11" spans="1:17" ht="16.5">
      <c r="A11" s="396" t="s">
        <v>652</v>
      </c>
      <c r="B11" s="397">
        <v>316441</v>
      </c>
      <c r="C11" s="398">
        <f>B11/B12*100</f>
        <v>33.250672755528903</v>
      </c>
      <c r="D11" s="397">
        <v>303946</v>
      </c>
      <c r="E11" s="398">
        <f>D11/D12*100</f>
        <v>33.822248087980199</v>
      </c>
      <c r="F11" s="393">
        <f t="shared" si="0"/>
        <v>620387</v>
      </c>
      <c r="G11" s="398">
        <f>F11/F12*100</f>
        <v>33.528270480019899</v>
      </c>
      <c r="H11" s="1"/>
      <c r="I11" s="1"/>
      <c r="J11" s="1"/>
      <c r="K11" s="1"/>
      <c r="L11" s="1"/>
      <c r="M11" s="1"/>
      <c r="N11" s="1"/>
      <c r="O11" s="1"/>
      <c r="P11" s="1"/>
      <c r="Q11" s="1"/>
    </row>
    <row r="12" spans="1:17" ht="16.5">
      <c r="A12" s="257" t="s">
        <v>40</v>
      </c>
      <c r="B12" s="399">
        <f>SUM(B8:B11)</f>
        <v>951683</v>
      </c>
      <c r="C12" s="258">
        <v>100</v>
      </c>
      <c r="D12" s="399">
        <f>SUM(D8:D11)</f>
        <v>898657</v>
      </c>
      <c r="E12" s="258">
        <v>100</v>
      </c>
      <c r="F12" s="399">
        <f>SUM(F8:F11)</f>
        <v>1850340</v>
      </c>
      <c r="G12" s="258">
        <f>F12/F12*100</f>
        <v>100</v>
      </c>
      <c r="H12" s="1"/>
      <c r="I12" s="1"/>
      <c r="J12" s="1"/>
      <c r="K12" s="1"/>
      <c r="L12" s="1"/>
      <c r="M12" s="1"/>
      <c r="N12" s="1"/>
      <c r="O12" s="1"/>
      <c r="P12" s="1"/>
      <c r="Q12" s="1"/>
    </row>
    <row r="13" spans="1:17" ht="8.1" customHeight="1">
      <c r="A13" s="1472"/>
      <c r="B13" s="1472"/>
      <c r="C13" s="1472"/>
      <c r="D13" s="1472"/>
      <c r="E13" s="1472"/>
      <c r="F13" s="1472"/>
      <c r="G13" s="1472"/>
      <c r="H13" s="1"/>
      <c r="I13" s="1"/>
      <c r="J13" s="1"/>
      <c r="K13" s="1"/>
      <c r="L13" s="1"/>
      <c r="M13" s="1"/>
      <c r="N13" s="1"/>
      <c r="O13" s="1"/>
      <c r="P13" s="1"/>
      <c r="Q13" s="1"/>
    </row>
    <row r="14" spans="1:17" ht="12" customHeight="1">
      <c r="A14" s="36" t="s">
        <v>98</v>
      </c>
      <c r="B14" s="400"/>
      <c r="C14" s="400"/>
      <c r="D14" s="400"/>
      <c r="E14" s="400"/>
      <c r="F14" s="401"/>
      <c r="G14" s="401"/>
      <c r="H14" s="1"/>
      <c r="I14" s="1"/>
      <c r="J14" s="1"/>
      <c r="K14" s="1"/>
      <c r="L14" s="1"/>
      <c r="M14" s="1"/>
      <c r="N14" s="1"/>
      <c r="O14" s="1"/>
      <c r="P14" s="1"/>
      <c r="Q14" s="1"/>
    </row>
    <row r="15" spans="1:17" ht="16.5">
      <c r="A15" s="1"/>
      <c r="B15" s="1"/>
      <c r="C15" s="1"/>
      <c r="D15" s="1"/>
      <c r="E15" s="1"/>
      <c r="F15" s="1"/>
      <c r="G15" s="1"/>
      <c r="H15" s="1"/>
      <c r="I15" s="1"/>
      <c r="J15" s="1"/>
      <c r="K15" s="1"/>
      <c r="L15" s="1"/>
      <c r="M15" s="1"/>
      <c r="N15" s="1"/>
      <c r="O15" s="1"/>
      <c r="P15" s="1"/>
      <c r="Q15" s="1"/>
    </row>
    <row r="16" spans="1:17" ht="16.5">
      <c r="A16" s="1"/>
      <c r="B16" s="1"/>
      <c r="C16" s="1"/>
      <c r="D16" s="1"/>
      <c r="E16" s="1"/>
      <c r="F16" s="1"/>
      <c r="G16" s="1"/>
      <c r="H16" s="1"/>
      <c r="I16" s="1"/>
      <c r="J16" s="1"/>
      <c r="K16" s="1"/>
      <c r="L16" s="1"/>
      <c r="M16" s="1"/>
      <c r="N16" s="1"/>
      <c r="O16" s="1"/>
      <c r="P16" s="1"/>
      <c r="Q16" s="1"/>
    </row>
    <row r="17" spans="1:17" ht="16.5">
      <c r="A17" s="1"/>
      <c r="B17" s="1"/>
      <c r="C17" s="1"/>
      <c r="D17" s="1"/>
      <c r="E17" s="1"/>
      <c r="F17" s="1"/>
      <c r="G17" s="1"/>
      <c r="H17" s="1"/>
      <c r="I17" s="1"/>
      <c r="J17" s="1"/>
      <c r="K17" s="1"/>
      <c r="L17" s="1"/>
      <c r="M17" s="1"/>
      <c r="N17" s="1"/>
      <c r="O17" s="1"/>
      <c r="P17" s="1"/>
      <c r="Q17" s="1"/>
    </row>
    <row r="18" spans="1:17" ht="16.5">
      <c r="A18" s="1"/>
      <c r="B18" s="1"/>
      <c r="C18" s="1"/>
      <c r="D18" s="1"/>
      <c r="E18" s="1"/>
      <c r="F18" s="1"/>
      <c r="G18" s="1"/>
      <c r="H18" s="1"/>
      <c r="I18" s="1"/>
      <c r="J18" s="1"/>
      <c r="K18" s="1"/>
      <c r="L18" s="1"/>
      <c r="M18" s="1"/>
      <c r="N18" s="1"/>
      <c r="O18" s="1"/>
      <c r="P18" s="1"/>
      <c r="Q18" s="1"/>
    </row>
    <row r="19" spans="1:17" ht="16.5">
      <c r="A19" s="1"/>
      <c r="B19" s="1"/>
      <c r="C19" s="1"/>
      <c r="D19" s="1"/>
      <c r="E19" s="1"/>
      <c r="F19" s="1"/>
      <c r="G19" s="1"/>
      <c r="H19" s="1"/>
      <c r="I19" s="1"/>
      <c r="J19" s="1"/>
      <c r="K19" s="1"/>
      <c r="L19" s="1"/>
      <c r="M19" s="1"/>
      <c r="N19" s="1"/>
      <c r="O19" s="1"/>
      <c r="P19" s="1"/>
      <c r="Q19" s="1"/>
    </row>
    <row r="20" spans="1:17" ht="16.5">
      <c r="A20" s="1"/>
      <c r="B20" s="1"/>
      <c r="C20" s="1"/>
      <c r="D20" s="1"/>
      <c r="E20" s="1"/>
      <c r="F20" s="1"/>
      <c r="G20" s="1"/>
      <c r="H20" s="1"/>
      <c r="I20" s="1"/>
      <c r="J20" s="1"/>
      <c r="K20" s="1"/>
      <c r="L20" s="1"/>
      <c r="M20" s="1"/>
      <c r="N20" s="1"/>
      <c r="O20" s="1"/>
      <c r="P20" s="1"/>
      <c r="Q20" s="1"/>
    </row>
    <row r="21" spans="1:17" ht="16.5">
      <c r="A21" s="1"/>
      <c r="B21" s="1"/>
      <c r="C21" s="1"/>
      <c r="D21" s="1"/>
      <c r="E21" s="1"/>
      <c r="F21" s="1"/>
      <c r="G21" s="1"/>
      <c r="H21" s="1"/>
      <c r="I21" s="1"/>
      <c r="J21" s="1"/>
      <c r="K21" s="1"/>
      <c r="L21" s="1"/>
      <c r="M21" s="1"/>
      <c r="N21" s="1"/>
      <c r="O21" s="1"/>
      <c r="P21" s="1"/>
      <c r="Q21" s="1"/>
    </row>
    <row r="22" spans="1:17" ht="16.5">
      <c r="A22" s="1"/>
      <c r="B22" s="1"/>
      <c r="C22" s="1"/>
      <c r="D22" s="1"/>
      <c r="E22" s="1"/>
      <c r="F22" s="1"/>
      <c r="G22" s="1"/>
      <c r="H22" s="1"/>
      <c r="I22" s="1"/>
      <c r="J22" s="1"/>
      <c r="K22" s="1"/>
      <c r="L22" s="1"/>
      <c r="M22" s="1"/>
      <c r="N22" s="1"/>
      <c r="O22" s="1"/>
      <c r="P22" s="1"/>
      <c r="Q22" s="1"/>
    </row>
    <row r="23" spans="1:17" ht="16.5">
      <c r="A23" s="1"/>
      <c r="B23" s="1"/>
      <c r="C23" s="1"/>
      <c r="D23" s="1"/>
      <c r="E23" s="1"/>
      <c r="F23" s="1"/>
      <c r="G23" s="1"/>
      <c r="H23" s="1"/>
      <c r="I23" s="1"/>
      <c r="J23" s="1"/>
      <c r="K23" s="1"/>
      <c r="L23" s="1"/>
      <c r="M23" s="1"/>
      <c r="N23" s="1"/>
      <c r="O23" s="1"/>
      <c r="P23" s="1"/>
      <c r="Q23" s="1"/>
    </row>
    <row r="24" spans="1:17" ht="16.5">
      <c r="A24" s="1"/>
      <c r="B24" s="1"/>
      <c r="C24" s="1"/>
      <c r="D24" s="1"/>
      <c r="E24" s="1"/>
      <c r="F24" s="1"/>
      <c r="G24" s="1"/>
      <c r="H24" s="1"/>
      <c r="I24" s="1"/>
      <c r="J24" s="1"/>
      <c r="K24" s="1"/>
      <c r="L24" s="1"/>
      <c r="M24" s="1"/>
      <c r="N24" s="1"/>
      <c r="O24" s="1"/>
      <c r="P24" s="1"/>
      <c r="Q24" s="1"/>
    </row>
    <row r="25" spans="1:17" ht="16.5">
      <c r="A25" s="1"/>
      <c r="B25" s="1"/>
      <c r="C25" s="1"/>
      <c r="D25" s="1"/>
      <c r="E25" s="1"/>
      <c r="F25" s="1"/>
      <c r="G25" s="1"/>
      <c r="H25" s="1"/>
      <c r="I25" s="1"/>
      <c r="J25" s="1"/>
      <c r="K25" s="1"/>
      <c r="L25" s="1"/>
      <c r="M25" s="1"/>
      <c r="N25" s="1"/>
      <c r="O25" s="1"/>
      <c r="P25" s="1"/>
      <c r="Q25" s="1"/>
    </row>
    <row r="26" spans="1:17" ht="16.5">
      <c r="A26" s="1"/>
      <c r="B26" s="1"/>
      <c r="C26" s="1"/>
      <c r="D26" s="1"/>
      <c r="E26" s="1"/>
      <c r="F26" s="1"/>
      <c r="G26" s="1"/>
      <c r="H26" s="1"/>
      <c r="I26" s="1"/>
      <c r="J26" s="1"/>
      <c r="K26" s="1"/>
      <c r="L26" s="1"/>
      <c r="M26" s="1"/>
      <c r="N26" s="1"/>
      <c r="O26" s="1"/>
      <c r="P26" s="1"/>
      <c r="Q26" s="1"/>
    </row>
    <row r="27" spans="1:17" ht="16.5">
      <c r="A27" s="1"/>
      <c r="B27" s="1"/>
      <c r="C27" s="1"/>
      <c r="D27" s="1"/>
      <c r="E27" s="1"/>
      <c r="F27" s="1"/>
      <c r="G27" s="1"/>
      <c r="H27" s="1"/>
      <c r="I27" s="1"/>
      <c r="J27" s="1"/>
      <c r="K27" s="1"/>
      <c r="L27" s="1"/>
      <c r="M27" s="1"/>
      <c r="N27" s="1"/>
      <c r="O27" s="1"/>
      <c r="P27" s="1"/>
      <c r="Q27" s="1"/>
    </row>
    <row r="28" spans="1:17" ht="16.5">
      <c r="A28" s="1"/>
      <c r="B28" s="1"/>
      <c r="C28" s="1"/>
      <c r="D28" s="1"/>
      <c r="E28" s="1"/>
      <c r="F28" s="1"/>
      <c r="G28" s="1"/>
      <c r="H28" s="1"/>
      <c r="I28" s="1"/>
      <c r="J28" s="1"/>
      <c r="K28" s="1"/>
      <c r="L28" s="1"/>
      <c r="M28" s="1"/>
      <c r="N28" s="1"/>
      <c r="O28" s="1"/>
      <c r="P28" s="1"/>
      <c r="Q28" s="1"/>
    </row>
    <row r="29" spans="1:17" ht="16.5">
      <c r="A29" s="1"/>
      <c r="B29" s="1"/>
      <c r="C29" s="1"/>
      <c r="D29" s="1"/>
      <c r="E29" s="1"/>
      <c r="F29" s="1"/>
      <c r="G29" s="1"/>
      <c r="H29" s="1"/>
      <c r="I29" s="1"/>
      <c r="J29" s="1"/>
      <c r="K29" s="1"/>
      <c r="L29" s="1"/>
      <c r="M29" s="1"/>
      <c r="N29" s="1"/>
      <c r="O29" s="1"/>
      <c r="P29" s="1"/>
      <c r="Q29" s="1"/>
    </row>
    <row r="30" spans="1:17" ht="16.5">
      <c r="A30" s="1"/>
      <c r="B30" s="1"/>
      <c r="C30" s="1"/>
      <c r="D30" s="1"/>
      <c r="E30" s="1"/>
      <c r="F30" s="1"/>
      <c r="G30" s="1"/>
      <c r="H30" s="1"/>
      <c r="I30" s="1"/>
      <c r="J30" s="1"/>
      <c r="K30" s="1"/>
      <c r="L30" s="1"/>
      <c r="M30" s="1"/>
      <c r="N30" s="1"/>
      <c r="O30" s="1"/>
      <c r="P30" s="1"/>
      <c r="Q30" s="1"/>
    </row>
    <row r="31" spans="1:17" ht="16.5">
      <c r="A31" s="1"/>
      <c r="B31" s="1"/>
      <c r="C31" s="1"/>
      <c r="D31" s="1"/>
      <c r="E31" s="1"/>
      <c r="F31" s="1"/>
      <c r="G31" s="1"/>
      <c r="H31" s="1"/>
      <c r="I31" s="1"/>
      <c r="J31" s="1"/>
      <c r="K31" s="1"/>
      <c r="L31" s="1"/>
      <c r="M31" s="1"/>
      <c r="N31" s="1"/>
      <c r="O31" s="1"/>
      <c r="P31" s="1"/>
      <c r="Q31" s="1"/>
    </row>
    <row r="32" spans="1:17" ht="16.5">
      <c r="A32" s="1"/>
      <c r="B32" s="1"/>
      <c r="C32" s="1"/>
      <c r="D32" s="1"/>
      <c r="E32" s="1"/>
      <c r="F32" s="1"/>
      <c r="G32" s="1"/>
      <c r="H32" s="1"/>
      <c r="I32" s="1"/>
      <c r="J32" s="1"/>
      <c r="K32" s="1"/>
      <c r="L32" s="1"/>
      <c r="M32" s="1"/>
      <c r="N32" s="1"/>
      <c r="O32" s="1"/>
      <c r="P32" s="1"/>
      <c r="Q32" s="1"/>
    </row>
    <row r="33" spans="1:17" ht="16.5">
      <c r="A33" s="1"/>
      <c r="B33" s="1"/>
      <c r="C33" s="1"/>
      <c r="D33" s="1"/>
      <c r="E33" s="1"/>
      <c r="F33" s="1"/>
      <c r="G33" s="1"/>
      <c r="H33" s="1"/>
      <c r="I33" s="1"/>
      <c r="J33" s="1"/>
      <c r="K33" s="1"/>
      <c r="L33" s="1"/>
      <c r="M33" s="1"/>
      <c r="N33" s="1"/>
      <c r="O33" s="1"/>
      <c r="P33" s="1"/>
      <c r="Q33" s="1"/>
    </row>
    <row r="34" spans="1:17" ht="16.5">
      <c r="A34" s="1"/>
      <c r="B34" s="1"/>
      <c r="C34" s="1"/>
      <c r="D34" s="1"/>
      <c r="E34" s="1"/>
      <c r="F34" s="1"/>
      <c r="G34" s="1"/>
      <c r="H34" s="1"/>
      <c r="I34" s="1"/>
      <c r="J34" s="1"/>
      <c r="K34" s="1"/>
      <c r="L34" s="1"/>
      <c r="M34" s="1"/>
      <c r="N34" s="1"/>
      <c r="O34" s="1"/>
      <c r="P34" s="1"/>
      <c r="Q34" s="1"/>
    </row>
    <row r="35" spans="1:17" ht="16.5">
      <c r="A35" s="1"/>
      <c r="B35" s="1"/>
      <c r="C35" s="1"/>
      <c r="D35" s="1"/>
      <c r="E35" s="1"/>
      <c r="F35" s="1"/>
      <c r="G35" s="1"/>
      <c r="H35" s="1"/>
      <c r="I35" s="1"/>
      <c r="J35" s="1"/>
      <c r="K35" s="1"/>
      <c r="L35" s="1"/>
      <c r="M35" s="1"/>
      <c r="N35" s="1"/>
      <c r="O35" s="1"/>
      <c r="P35" s="1"/>
      <c r="Q35" s="1"/>
    </row>
    <row r="36" spans="1:17" ht="16.5">
      <c r="A36" s="1"/>
      <c r="B36" s="1"/>
      <c r="C36" s="1"/>
      <c r="D36" s="1"/>
      <c r="E36" s="1"/>
      <c r="F36" s="1"/>
      <c r="G36" s="1"/>
      <c r="H36" s="1"/>
      <c r="I36" s="1"/>
      <c r="J36" s="1"/>
      <c r="K36" s="1"/>
      <c r="L36" s="1"/>
      <c r="M36" s="1"/>
      <c r="N36" s="1"/>
      <c r="O36" s="1"/>
      <c r="P36" s="1"/>
      <c r="Q36" s="1"/>
    </row>
    <row r="37" spans="1:17" ht="16.5">
      <c r="A37" s="1"/>
      <c r="B37" s="1"/>
      <c r="C37" s="1"/>
      <c r="D37" s="1"/>
      <c r="E37" s="1"/>
      <c r="F37" s="1"/>
      <c r="G37" s="1"/>
      <c r="H37" s="1"/>
      <c r="I37" s="1"/>
      <c r="J37" s="1"/>
      <c r="K37" s="1"/>
      <c r="L37" s="1"/>
      <c r="M37" s="1"/>
      <c r="N37" s="1"/>
      <c r="O37" s="1"/>
      <c r="P37" s="1"/>
      <c r="Q37" s="1"/>
    </row>
    <row r="38" spans="1:17" ht="16.5">
      <c r="A38" s="1"/>
      <c r="B38" s="1"/>
      <c r="C38" s="1"/>
      <c r="D38" s="1"/>
      <c r="E38" s="1"/>
      <c r="F38" s="1"/>
      <c r="G38" s="1"/>
      <c r="H38" s="1"/>
      <c r="I38" s="1"/>
      <c r="J38" s="1"/>
      <c r="K38" s="1"/>
      <c r="L38" s="1"/>
      <c r="M38" s="1"/>
      <c r="N38" s="1"/>
      <c r="O38" s="1"/>
      <c r="P38" s="1"/>
      <c r="Q38" s="1"/>
    </row>
    <row r="39" spans="1:17" ht="16.5">
      <c r="A39" s="1"/>
      <c r="B39" s="1"/>
      <c r="C39" s="1"/>
      <c r="D39" s="1"/>
      <c r="E39" s="1"/>
      <c r="F39" s="1"/>
      <c r="G39" s="1"/>
      <c r="H39" s="1"/>
      <c r="I39" s="1"/>
      <c r="J39" s="1"/>
      <c r="K39" s="1"/>
      <c r="L39" s="1"/>
      <c r="M39" s="1"/>
      <c r="N39" s="1"/>
      <c r="O39" s="1"/>
      <c r="P39" s="1"/>
      <c r="Q39" s="1"/>
    </row>
    <row r="40" spans="1:17" ht="16.5">
      <c r="A40" s="1"/>
      <c r="B40" s="1"/>
      <c r="C40" s="1"/>
      <c r="D40" s="1"/>
      <c r="E40" s="1"/>
      <c r="F40" s="1"/>
      <c r="G40" s="1"/>
      <c r="H40" s="1"/>
      <c r="I40" s="1"/>
      <c r="J40" s="1"/>
      <c r="K40" s="1"/>
      <c r="L40" s="1"/>
      <c r="M40" s="1"/>
      <c r="N40" s="1"/>
      <c r="O40" s="1"/>
      <c r="P40" s="1"/>
      <c r="Q40" s="1"/>
    </row>
    <row r="41" spans="1:17" ht="16.5">
      <c r="A41" s="1"/>
      <c r="B41" s="1"/>
      <c r="C41" s="1"/>
      <c r="D41" s="1"/>
      <c r="E41" s="1"/>
      <c r="F41" s="1"/>
      <c r="G41" s="1"/>
      <c r="H41" s="1"/>
      <c r="I41" s="1"/>
      <c r="J41" s="1"/>
      <c r="K41" s="1"/>
      <c r="L41" s="1"/>
      <c r="M41" s="1"/>
      <c r="N41" s="1"/>
      <c r="O41" s="1"/>
      <c r="P41" s="1"/>
      <c r="Q41" s="1"/>
    </row>
    <row r="42" spans="1:17" ht="16.5">
      <c r="A42" s="1"/>
      <c r="B42" s="1"/>
      <c r="C42" s="1"/>
      <c r="D42" s="1"/>
      <c r="E42" s="1"/>
      <c r="F42" s="1"/>
      <c r="G42" s="1"/>
      <c r="H42" s="1"/>
      <c r="I42" s="1"/>
      <c r="J42" s="1"/>
      <c r="K42" s="1"/>
      <c r="L42" s="1"/>
      <c r="M42" s="1"/>
      <c r="N42" s="1"/>
      <c r="O42" s="1"/>
      <c r="P42" s="1"/>
      <c r="Q42" s="1"/>
    </row>
    <row r="43" spans="1:17" ht="16.5">
      <c r="A43" s="1"/>
      <c r="B43" s="1"/>
      <c r="C43" s="1"/>
      <c r="D43" s="1"/>
      <c r="E43" s="1"/>
      <c r="F43" s="1"/>
      <c r="G43" s="1"/>
      <c r="H43" s="1"/>
      <c r="I43" s="1"/>
      <c r="J43" s="1"/>
      <c r="K43" s="1"/>
      <c r="L43" s="1"/>
      <c r="M43" s="1"/>
      <c r="N43" s="1"/>
      <c r="O43" s="1"/>
      <c r="P43" s="1"/>
      <c r="Q43" s="1"/>
    </row>
    <row r="44" spans="1:17" ht="16.5">
      <c r="A44" s="1"/>
      <c r="B44" s="1"/>
      <c r="C44" s="1"/>
      <c r="D44" s="1"/>
      <c r="E44" s="1"/>
      <c r="F44" s="1"/>
      <c r="G44" s="1"/>
      <c r="H44" s="1"/>
      <c r="I44" s="1"/>
      <c r="J44" s="1"/>
      <c r="K44" s="1"/>
      <c r="L44" s="1"/>
      <c r="M44" s="1"/>
      <c r="N44" s="1"/>
      <c r="O44" s="1"/>
      <c r="P44" s="1"/>
      <c r="Q44" s="1"/>
    </row>
    <row r="45" spans="1:17" ht="16.5">
      <c r="A45" s="1"/>
      <c r="B45" s="1"/>
      <c r="C45" s="1"/>
      <c r="D45" s="1"/>
      <c r="E45" s="1"/>
      <c r="F45" s="1"/>
      <c r="G45" s="1"/>
      <c r="H45" s="1"/>
      <c r="I45" s="1"/>
      <c r="J45" s="1"/>
      <c r="K45" s="1"/>
      <c r="L45" s="1"/>
      <c r="M45" s="1"/>
      <c r="N45" s="1"/>
      <c r="O45" s="1"/>
      <c r="P45" s="1"/>
      <c r="Q45" s="1"/>
    </row>
    <row r="46" spans="1:17" ht="16.5">
      <c r="A46" s="1"/>
      <c r="B46" s="1"/>
      <c r="C46" s="1"/>
      <c r="D46" s="1"/>
      <c r="E46" s="1"/>
      <c r="F46" s="1"/>
      <c r="G46" s="1"/>
      <c r="H46" s="1"/>
      <c r="I46" s="1"/>
      <c r="J46" s="1"/>
      <c r="K46" s="1"/>
      <c r="L46" s="1"/>
      <c r="M46" s="1"/>
      <c r="N46" s="1"/>
      <c r="O46" s="1"/>
      <c r="P46" s="1"/>
      <c r="Q46" s="1"/>
    </row>
    <row r="47" spans="1:17" ht="16.5">
      <c r="A47" s="1"/>
      <c r="B47" s="1"/>
      <c r="C47" s="1"/>
      <c r="D47" s="1"/>
      <c r="E47" s="1"/>
      <c r="F47" s="1"/>
      <c r="G47" s="1"/>
      <c r="H47" s="1"/>
      <c r="I47" s="1"/>
      <c r="J47" s="1"/>
      <c r="K47" s="1"/>
      <c r="L47" s="1"/>
      <c r="M47" s="1"/>
      <c r="N47" s="1"/>
      <c r="O47" s="1"/>
      <c r="P47" s="1"/>
      <c r="Q47" s="1"/>
    </row>
    <row r="48" spans="1:17" ht="16.5">
      <c r="A48" s="1"/>
      <c r="B48" s="1"/>
      <c r="C48" s="1"/>
      <c r="D48" s="1"/>
      <c r="E48" s="1"/>
      <c r="F48" s="1"/>
      <c r="G48" s="1"/>
      <c r="H48" s="1"/>
      <c r="I48" s="1"/>
      <c r="J48" s="1"/>
      <c r="K48" s="1"/>
      <c r="L48" s="1"/>
      <c r="M48" s="1"/>
      <c r="N48" s="1"/>
      <c r="O48" s="1"/>
      <c r="P48" s="1"/>
      <c r="Q48" s="1"/>
    </row>
    <row r="49" spans="1:17" ht="16.5">
      <c r="A49" s="1"/>
      <c r="B49" s="1"/>
      <c r="C49" s="1"/>
      <c r="D49" s="1"/>
      <c r="E49" s="1"/>
      <c r="F49" s="1"/>
      <c r="G49" s="1"/>
      <c r="H49" s="1"/>
      <c r="I49" s="1"/>
      <c r="J49" s="1"/>
      <c r="K49" s="1"/>
      <c r="L49" s="1"/>
      <c r="M49" s="1"/>
      <c r="N49" s="1"/>
      <c r="O49" s="1"/>
      <c r="P49" s="1"/>
      <c r="Q49" s="1"/>
    </row>
    <row r="50" spans="1:17" ht="16.5">
      <c r="A50" s="1"/>
      <c r="B50" s="1"/>
      <c r="C50" s="1"/>
      <c r="D50" s="1"/>
      <c r="E50" s="1"/>
      <c r="F50" s="1"/>
      <c r="G50" s="1"/>
      <c r="H50" s="1"/>
      <c r="I50" s="1"/>
      <c r="J50" s="1"/>
      <c r="K50" s="1"/>
      <c r="L50" s="1"/>
      <c r="M50" s="1"/>
      <c r="N50" s="1"/>
      <c r="O50" s="1"/>
      <c r="P50" s="1"/>
      <c r="Q50" s="1"/>
    </row>
    <row r="51" spans="1:17" ht="16.5">
      <c r="A51" s="1"/>
      <c r="B51" s="1"/>
      <c r="C51" s="1"/>
      <c r="D51" s="1"/>
      <c r="E51" s="1"/>
      <c r="F51" s="1"/>
      <c r="G51" s="1"/>
      <c r="H51" s="1"/>
      <c r="I51" s="1"/>
      <c r="J51" s="1"/>
      <c r="K51" s="1"/>
      <c r="L51" s="1"/>
      <c r="M51" s="1"/>
      <c r="N51" s="1"/>
      <c r="O51" s="1"/>
      <c r="P51" s="1"/>
      <c r="Q51" s="1"/>
    </row>
    <row r="52" spans="1:17" ht="16.5">
      <c r="A52" s="1"/>
      <c r="B52" s="1"/>
      <c r="C52" s="1"/>
      <c r="D52" s="1"/>
      <c r="E52" s="1"/>
      <c r="F52" s="1"/>
      <c r="G52" s="1"/>
      <c r="H52" s="1"/>
      <c r="I52" s="1"/>
      <c r="J52" s="1"/>
      <c r="K52" s="1"/>
      <c r="L52" s="1"/>
      <c r="M52" s="1"/>
      <c r="N52" s="1"/>
      <c r="O52" s="1"/>
      <c r="P52" s="1"/>
      <c r="Q52" s="1"/>
    </row>
    <row r="53" spans="1:17" ht="16.5">
      <c r="A53" s="1"/>
      <c r="B53" s="1"/>
      <c r="C53" s="1"/>
      <c r="D53" s="1"/>
      <c r="E53" s="1"/>
      <c r="F53" s="1"/>
      <c r="G53" s="1"/>
      <c r="H53" s="1"/>
      <c r="I53" s="1"/>
      <c r="J53" s="1"/>
      <c r="K53" s="1"/>
      <c r="L53" s="1"/>
      <c r="M53" s="1"/>
      <c r="N53" s="1"/>
      <c r="O53" s="1"/>
      <c r="P53" s="1"/>
      <c r="Q53" s="1"/>
    </row>
    <row r="54" spans="1:17" ht="16.5">
      <c r="A54" s="1"/>
      <c r="B54" s="1"/>
      <c r="C54" s="1"/>
      <c r="D54" s="1"/>
      <c r="E54" s="1"/>
      <c r="F54" s="1"/>
      <c r="G54" s="1"/>
      <c r="H54" s="1"/>
      <c r="I54" s="1"/>
      <c r="J54" s="1"/>
      <c r="K54" s="1"/>
      <c r="L54" s="1"/>
      <c r="M54" s="1"/>
      <c r="N54" s="1"/>
      <c r="O54" s="1"/>
      <c r="P54" s="1"/>
      <c r="Q54" s="1"/>
    </row>
    <row r="55" spans="1:17" ht="16.5">
      <c r="A55" s="1"/>
      <c r="B55" s="1"/>
      <c r="C55" s="1"/>
      <c r="D55" s="1"/>
      <c r="E55" s="1"/>
      <c r="F55" s="1"/>
      <c r="G55" s="1"/>
      <c r="H55" s="1"/>
      <c r="I55" s="1"/>
      <c r="J55" s="1"/>
      <c r="K55" s="1"/>
      <c r="L55" s="1"/>
      <c r="M55" s="1"/>
      <c r="N55" s="1"/>
      <c r="O55" s="1"/>
      <c r="P55" s="1"/>
      <c r="Q55" s="1"/>
    </row>
    <row r="56" spans="1:17" ht="16.5">
      <c r="A56" s="1"/>
      <c r="B56" s="1"/>
      <c r="C56" s="1"/>
      <c r="D56" s="1"/>
      <c r="E56" s="1"/>
      <c r="F56" s="1"/>
      <c r="G56" s="1"/>
      <c r="H56" s="1"/>
      <c r="I56" s="1"/>
      <c r="J56" s="1"/>
      <c r="K56" s="1"/>
      <c r="L56" s="1"/>
      <c r="M56" s="1"/>
      <c r="N56" s="1"/>
      <c r="O56" s="1"/>
      <c r="P56" s="1"/>
      <c r="Q56" s="1"/>
    </row>
    <row r="57" spans="1:17" ht="16.5">
      <c r="A57" s="1"/>
      <c r="B57" s="1"/>
      <c r="C57" s="1"/>
      <c r="D57" s="1"/>
      <c r="E57" s="1"/>
      <c r="F57" s="1"/>
      <c r="G57" s="1"/>
      <c r="H57" s="1"/>
      <c r="I57" s="1"/>
      <c r="J57" s="1"/>
      <c r="K57" s="1"/>
      <c r="L57" s="1"/>
      <c r="M57" s="1"/>
      <c r="N57" s="1"/>
      <c r="O57" s="1"/>
      <c r="P57" s="1"/>
      <c r="Q57" s="1"/>
    </row>
    <row r="58" spans="1:17" ht="16.5">
      <c r="A58" s="1"/>
      <c r="B58" s="1"/>
      <c r="C58" s="1"/>
      <c r="D58" s="1"/>
      <c r="E58" s="1"/>
      <c r="F58" s="1"/>
      <c r="G58" s="1"/>
      <c r="H58" s="1"/>
      <c r="I58" s="1"/>
      <c r="J58" s="1"/>
      <c r="K58" s="1"/>
      <c r="L58" s="1"/>
      <c r="M58" s="1"/>
      <c r="N58" s="1"/>
      <c r="O58" s="1"/>
      <c r="P58" s="1"/>
      <c r="Q58" s="1"/>
    </row>
    <row r="59" spans="1:17" ht="16.5">
      <c r="A59" s="1"/>
      <c r="B59" s="1"/>
      <c r="C59" s="1"/>
      <c r="D59" s="1"/>
      <c r="E59" s="1"/>
      <c r="F59" s="1"/>
      <c r="G59" s="1"/>
      <c r="H59" s="1"/>
      <c r="I59" s="1"/>
      <c r="J59" s="1"/>
      <c r="K59" s="1"/>
      <c r="L59" s="1"/>
      <c r="M59" s="1"/>
      <c r="N59" s="1"/>
      <c r="O59" s="1"/>
      <c r="P59" s="1"/>
      <c r="Q59" s="1"/>
    </row>
    <row r="60" spans="1:17" ht="16.5">
      <c r="A60" s="1"/>
      <c r="B60" s="1"/>
      <c r="C60" s="1"/>
      <c r="D60" s="1"/>
      <c r="E60" s="1"/>
      <c r="F60" s="1"/>
      <c r="G60" s="1"/>
      <c r="H60" s="1"/>
      <c r="I60" s="1"/>
      <c r="J60" s="1"/>
      <c r="K60" s="1"/>
      <c r="L60" s="1"/>
      <c r="M60" s="1"/>
      <c r="N60" s="1"/>
      <c r="O60" s="1"/>
      <c r="P60" s="1"/>
      <c r="Q60" s="1"/>
    </row>
    <row r="61" spans="1:17" ht="16.5">
      <c r="A61" s="1"/>
      <c r="B61" s="1"/>
      <c r="C61" s="1"/>
      <c r="D61" s="1"/>
      <c r="E61" s="1"/>
      <c r="F61" s="1"/>
      <c r="G61" s="1"/>
      <c r="H61" s="1"/>
      <c r="I61" s="1"/>
      <c r="J61" s="1"/>
      <c r="K61" s="1"/>
      <c r="L61" s="1"/>
      <c r="M61" s="1"/>
      <c r="N61" s="1"/>
      <c r="O61" s="1"/>
      <c r="P61" s="1"/>
      <c r="Q61" s="1"/>
    </row>
    <row r="62" spans="1:17" ht="16.5">
      <c r="A62" s="1"/>
      <c r="B62" s="1"/>
      <c r="C62" s="1"/>
      <c r="D62" s="1"/>
      <c r="E62" s="1"/>
      <c r="F62" s="1"/>
      <c r="G62" s="1"/>
      <c r="H62" s="1"/>
      <c r="I62" s="1"/>
      <c r="J62" s="1"/>
      <c r="K62" s="1"/>
      <c r="L62" s="1"/>
      <c r="M62" s="1"/>
      <c r="N62" s="1"/>
      <c r="O62" s="1"/>
      <c r="P62" s="1"/>
      <c r="Q62" s="1"/>
    </row>
    <row r="63" spans="1:17" ht="16.5">
      <c r="A63" s="1"/>
      <c r="B63" s="1"/>
      <c r="C63" s="1"/>
      <c r="D63" s="1"/>
      <c r="E63" s="1"/>
      <c r="F63" s="1"/>
      <c r="G63" s="1"/>
      <c r="H63" s="1"/>
      <c r="I63" s="1"/>
      <c r="J63" s="1"/>
      <c r="K63" s="1"/>
      <c r="L63" s="1"/>
      <c r="M63" s="1"/>
      <c r="N63" s="1"/>
      <c r="O63" s="1"/>
      <c r="P63" s="1"/>
      <c r="Q63" s="1"/>
    </row>
    <row r="64" spans="1:17" ht="16.5">
      <c r="A64" s="1"/>
      <c r="B64" s="1"/>
      <c r="C64" s="1"/>
      <c r="D64" s="1"/>
      <c r="E64" s="1"/>
      <c r="F64" s="1"/>
      <c r="G64" s="1"/>
      <c r="H64" s="1"/>
      <c r="I64" s="1"/>
      <c r="J64" s="1"/>
      <c r="K64" s="1"/>
      <c r="L64" s="1"/>
      <c r="M64" s="1"/>
      <c r="N64" s="1"/>
      <c r="O64" s="1"/>
      <c r="P64" s="1"/>
      <c r="Q64" s="1"/>
    </row>
    <row r="65" spans="1:17" ht="16.5">
      <c r="A65" s="1"/>
      <c r="B65" s="1"/>
      <c r="C65" s="1"/>
      <c r="D65" s="1"/>
      <c r="E65" s="1"/>
      <c r="F65" s="1"/>
      <c r="G65" s="1"/>
      <c r="H65" s="1"/>
      <c r="I65" s="1"/>
      <c r="J65" s="1"/>
      <c r="K65" s="1"/>
      <c r="L65" s="1"/>
      <c r="M65" s="1"/>
      <c r="N65" s="1"/>
      <c r="O65" s="1"/>
      <c r="P65" s="1"/>
      <c r="Q65" s="1"/>
    </row>
    <row r="66" spans="1:17" ht="16.5">
      <c r="A66" s="1"/>
      <c r="B66" s="1"/>
      <c r="C66" s="1"/>
      <c r="D66" s="1"/>
      <c r="E66" s="1"/>
      <c r="F66" s="1"/>
      <c r="G66" s="1"/>
      <c r="H66" s="1"/>
      <c r="I66" s="1"/>
      <c r="J66" s="1"/>
      <c r="K66" s="1"/>
      <c r="L66" s="1"/>
      <c r="M66" s="1"/>
      <c r="N66" s="1"/>
      <c r="O66" s="1"/>
      <c r="P66" s="1"/>
      <c r="Q66" s="1"/>
    </row>
    <row r="67" spans="1:17" ht="16.5">
      <c r="A67" s="1"/>
      <c r="B67" s="1"/>
      <c r="C67" s="1"/>
      <c r="D67" s="1"/>
      <c r="E67" s="1"/>
      <c r="F67" s="1"/>
      <c r="G67" s="1"/>
      <c r="H67" s="1"/>
      <c r="I67" s="1"/>
      <c r="J67" s="1"/>
      <c r="K67" s="1"/>
      <c r="L67" s="1"/>
      <c r="M67" s="1"/>
      <c r="N67" s="1"/>
      <c r="O67" s="1"/>
      <c r="P67" s="1"/>
      <c r="Q67" s="1"/>
    </row>
    <row r="68" spans="1:17" ht="16.5">
      <c r="A68" s="1"/>
      <c r="B68" s="1"/>
      <c r="C68" s="1"/>
      <c r="D68" s="1"/>
      <c r="E68" s="1"/>
      <c r="F68" s="1"/>
      <c r="G68" s="1"/>
      <c r="H68" s="1"/>
      <c r="I68" s="1"/>
      <c r="J68" s="1"/>
      <c r="K68" s="1"/>
      <c r="L68" s="1"/>
      <c r="M68" s="1"/>
      <c r="N68" s="1"/>
      <c r="O68" s="1"/>
      <c r="P68" s="1"/>
      <c r="Q68" s="1"/>
    </row>
    <row r="69" spans="1:17" ht="16.5">
      <c r="A69" s="1"/>
      <c r="B69" s="1"/>
      <c r="C69" s="1"/>
      <c r="D69" s="1"/>
      <c r="E69" s="1"/>
      <c r="F69" s="1"/>
      <c r="G69" s="1"/>
      <c r="H69" s="1"/>
      <c r="I69" s="1"/>
      <c r="J69" s="1"/>
      <c r="K69" s="1"/>
      <c r="L69" s="1"/>
      <c r="M69" s="1"/>
      <c r="N69" s="1"/>
      <c r="O69" s="1"/>
      <c r="P69" s="1"/>
      <c r="Q69" s="1"/>
    </row>
    <row r="70" spans="1:17" ht="16.5">
      <c r="A70" s="1"/>
      <c r="B70" s="1"/>
      <c r="C70" s="1"/>
      <c r="D70" s="1"/>
      <c r="E70" s="1"/>
      <c r="F70" s="1"/>
      <c r="G70" s="1"/>
      <c r="H70" s="1"/>
      <c r="I70" s="1"/>
      <c r="J70" s="1"/>
      <c r="K70" s="1"/>
      <c r="L70" s="1"/>
      <c r="M70" s="1"/>
      <c r="N70" s="1"/>
      <c r="O70" s="1"/>
      <c r="P70" s="1"/>
      <c r="Q70" s="1"/>
    </row>
    <row r="71" spans="1:17" ht="16.5">
      <c r="A71" s="1"/>
      <c r="B71" s="1"/>
      <c r="C71" s="1"/>
      <c r="D71" s="1"/>
      <c r="E71" s="1"/>
      <c r="F71" s="1"/>
      <c r="G71" s="1"/>
      <c r="H71" s="1"/>
      <c r="I71" s="1"/>
      <c r="J71" s="1"/>
      <c r="K71" s="1"/>
      <c r="L71" s="1"/>
      <c r="M71" s="1"/>
      <c r="N71" s="1"/>
      <c r="O71" s="1"/>
      <c r="P71" s="1"/>
      <c r="Q71" s="1"/>
    </row>
    <row r="72" spans="1:17" ht="16.5">
      <c r="A72" s="1"/>
      <c r="B72" s="1"/>
      <c r="C72" s="1"/>
      <c r="D72" s="1"/>
      <c r="E72" s="1"/>
      <c r="F72" s="1"/>
      <c r="G72" s="1"/>
      <c r="H72" s="1"/>
      <c r="I72" s="1"/>
      <c r="J72" s="1"/>
      <c r="K72" s="1"/>
      <c r="L72" s="1"/>
      <c r="M72" s="1"/>
      <c r="N72" s="1"/>
      <c r="O72" s="1"/>
      <c r="P72" s="1"/>
      <c r="Q72" s="1"/>
    </row>
    <row r="73" spans="1:17" ht="16.5">
      <c r="A73" s="1"/>
      <c r="B73" s="1"/>
      <c r="C73" s="1"/>
      <c r="D73" s="1"/>
      <c r="E73" s="1"/>
      <c r="F73" s="1"/>
      <c r="G73" s="1"/>
      <c r="H73" s="1"/>
      <c r="I73" s="1"/>
      <c r="J73" s="1"/>
      <c r="K73" s="1"/>
      <c r="L73" s="1"/>
      <c r="M73" s="1"/>
      <c r="N73" s="1"/>
      <c r="O73" s="1"/>
      <c r="P73" s="1"/>
      <c r="Q73" s="1"/>
    </row>
    <row r="74" spans="1:17" ht="16.5">
      <c r="A74" s="1"/>
      <c r="B74" s="1"/>
      <c r="C74" s="1"/>
      <c r="D74" s="1"/>
      <c r="E74" s="1"/>
      <c r="F74" s="1"/>
      <c r="G74" s="1"/>
      <c r="H74" s="1"/>
      <c r="I74" s="1"/>
      <c r="J74" s="1"/>
      <c r="K74" s="1"/>
      <c r="L74" s="1"/>
      <c r="M74" s="1"/>
      <c r="N74" s="1"/>
      <c r="O74" s="1"/>
      <c r="P74" s="1"/>
      <c r="Q74" s="1"/>
    </row>
    <row r="75" spans="1:17" ht="16.5">
      <c r="A75" s="1"/>
      <c r="B75" s="1"/>
      <c r="C75" s="1"/>
      <c r="D75" s="1"/>
      <c r="E75" s="1"/>
      <c r="F75" s="1"/>
      <c r="G75" s="1"/>
      <c r="H75" s="1"/>
      <c r="I75" s="1"/>
      <c r="J75" s="1"/>
      <c r="K75" s="1"/>
      <c r="L75" s="1"/>
      <c r="M75" s="1"/>
      <c r="N75" s="1"/>
      <c r="O75" s="1"/>
      <c r="P75" s="1"/>
      <c r="Q75" s="1"/>
    </row>
    <row r="76" spans="1:17" ht="16.5">
      <c r="A76" s="1"/>
      <c r="B76" s="1"/>
      <c r="C76" s="1"/>
      <c r="D76" s="1"/>
      <c r="E76" s="1"/>
      <c r="F76" s="1"/>
      <c r="G76" s="1"/>
      <c r="H76" s="1"/>
      <c r="I76" s="1"/>
      <c r="J76" s="1"/>
      <c r="K76" s="1"/>
      <c r="L76" s="1"/>
      <c r="M76" s="1"/>
      <c r="N76" s="1"/>
      <c r="O76" s="1"/>
      <c r="P76" s="1"/>
      <c r="Q76" s="1"/>
    </row>
    <row r="77" spans="1:17" ht="16.5">
      <c r="A77" s="1"/>
      <c r="B77" s="1"/>
      <c r="C77" s="1"/>
      <c r="D77" s="1"/>
      <c r="E77" s="1"/>
      <c r="F77" s="1"/>
      <c r="G77" s="1"/>
      <c r="H77" s="1"/>
      <c r="I77" s="1"/>
      <c r="J77" s="1"/>
      <c r="K77" s="1"/>
      <c r="L77" s="1"/>
      <c r="M77" s="1"/>
      <c r="N77" s="1"/>
      <c r="O77" s="1"/>
      <c r="P77" s="1"/>
      <c r="Q77" s="1"/>
    </row>
    <row r="78" spans="1:17" ht="16.5">
      <c r="A78" s="1"/>
      <c r="B78" s="1"/>
      <c r="C78" s="1"/>
      <c r="D78" s="1"/>
      <c r="E78" s="1"/>
      <c r="F78" s="1"/>
      <c r="G78" s="1"/>
      <c r="H78" s="1"/>
      <c r="I78" s="1"/>
      <c r="J78" s="1"/>
      <c r="K78" s="1"/>
      <c r="L78" s="1"/>
      <c r="M78" s="1"/>
      <c r="N78" s="1"/>
      <c r="O78" s="1"/>
      <c r="P78" s="1"/>
      <c r="Q78" s="1"/>
    </row>
    <row r="79" spans="1:17" ht="16.5">
      <c r="A79" s="1"/>
      <c r="B79" s="1"/>
      <c r="C79" s="1"/>
      <c r="D79" s="1"/>
      <c r="E79" s="1"/>
      <c r="F79" s="1"/>
      <c r="G79" s="1"/>
      <c r="H79" s="1"/>
      <c r="I79" s="1"/>
      <c r="J79" s="1"/>
      <c r="K79" s="1"/>
      <c r="L79" s="1"/>
      <c r="M79" s="1"/>
      <c r="N79" s="1"/>
      <c r="O79" s="1"/>
      <c r="P79" s="1"/>
      <c r="Q79" s="1"/>
    </row>
    <row r="80" spans="1:17" ht="16.5">
      <c r="A80" s="1"/>
      <c r="B80" s="1"/>
      <c r="C80" s="1"/>
      <c r="D80" s="1"/>
      <c r="E80" s="1"/>
      <c r="F80" s="1"/>
      <c r="G80" s="1"/>
      <c r="H80" s="1"/>
      <c r="I80" s="1"/>
      <c r="J80" s="1"/>
      <c r="K80" s="1"/>
      <c r="L80" s="1"/>
      <c r="M80" s="1"/>
      <c r="N80" s="1"/>
      <c r="O80" s="1"/>
      <c r="P80" s="1"/>
      <c r="Q80" s="1"/>
    </row>
    <row r="81" spans="1:17" ht="16.5">
      <c r="A81" s="1"/>
      <c r="B81" s="1"/>
      <c r="C81" s="1"/>
      <c r="D81" s="1"/>
      <c r="E81" s="1"/>
      <c r="F81" s="1"/>
      <c r="G81" s="1"/>
      <c r="H81" s="1"/>
      <c r="I81" s="1"/>
      <c r="J81" s="1"/>
      <c r="K81" s="1"/>
      <c r="L81" s="1"/>
      <c r="M81" s="1"/>
      <c r="N81" s="1"/>
      <c r="O81" s="1"/>
      <c r="P81" s="1"/>
      <c r="Q81" s="1"/>
    </row>
    <row r="82" spans="1:17" ht="16.5">
      <c r="A82" s="1"/>
      <c r="B82" s="1"/>
      <c r="C82" s="1"/>
      <c r="D82" s="1"/>
      <c r="E82" s="1"/>
      <c r="F82" s="1"/>
      <c r="G82" s="1"/>
      <c r="H82" s="1"/>
      <c r="I82" s="1"/>
      <c r="J82" s="1"/>
      <c r="K82" s="1"/>
      <c r="L82" s="1"/>
      <c r="M82" s="1"/>
      <c r="N82" s="1"/>
      <c r="O82" s="1"/>
      <c r="P82" s="1"/>
      <c r="Q82" s="1"/>
    </row>
    <row r="83" spans="1:17" ht="16.5">
      <c r="A83" s="1"/>
      <c r="B83" s="1"/>
      <c r="C83" s="1"/>
      <c r="D83" s="1"/>
      <c r="E83" s="1"/>
      <c r="F83" s="1"/>
      <c r="G83" s="1"/>
      <c r="H83" s="1"/>
      <c r="I83" s="1"/>
      <c r="J83" s="1"/>
      <c r="K83" s="1"/>
      <c r="L83" s="1"/>
      <c r="M83" s="1"/>
      <c r="N83" s="1"/>
      <c r="O83" s="1"/>
      <c r="P83" s="1"/>
      <c r="Q83" s="1"/>
    </row>
    <row r="84" spans="1:17" ht="16.5">
      <c r="A84" s="1"/>
      <c r="B84" s="1"/>
      <c r="C84" s="1"/>
      <c r="D84" s="1"/>
      <c r="E84" s="1"/>
      <c r="F84" s="1"/>
      <c r="G84" s="1"/>
      <c r="H84" s="1"/>
      <c r="I84" s="1"/>
      <c r="J84" s="1"/>
      <c r="K84" s="1"/>
      <c r="L84" s="1"/>
      <c r="M84" s="1"/>
      <c r="N84" s="1"/>
      <c r="O84" s="1"/>
      <c r="P84" s="1"/>
      <c r="Q84" s="1"/>
    </row>
    <row r="85" spans="1:17" ht="16.5">
      <c r="A85" s="1"/>
      <c r="B85" s="1"/>
      <c r="C85" s="1"/>
      <c r="D85" s="1"/>
      <c r="E85" s="1"/>
      <c r="F85" s="1"/>
      <c r="G85" s="1"/>
      <c r="H85" s="1"/>
      <c r="I85" s="1"/>
      <c r="J85" s="1"/>
      <c r="K85" s="1"/>
      <c r="L85" s="1"/>
      <c r="M85" s="1"/>
      <c r="N85" s="1"/>
      <c r="O85" s="1"/>
      <c r="P85" s="1"/>
      <c r="Q85" s="1"/>
    </row>
    <row r="86" spans="1:17" ht="16.5">
      <c r="A86" s="1"/>
      <c r="B86" s="1"/>
      <c r="C86" s="1"/>
      <c r="D86" s="1"/>
      <c r="E86" s="1"/>
      <c r="F86" s="1"/>
      <c r="G86" s="1"/>
      <c r="H86" s="1"/>
      <c r="I86" s="1"/>
      <c r="J86" s="1"/>
      <c r="K86" s="1"/>
      <c r="L86" s="1"/>
      <c r="M86" s="1"/>
      <c r="N86" s="1"/>
      <c r="O86" s="1"/>
      <c r="P86" s="1"/>
      <c r="Q86" s="1"/>
    </row>
    <row r="87" spans="1:17" ht="16.5">
      <c r="A87" s="1"/>
      <c r="B87" s="1"/>
      <c r="C87" s="1"/>
      <c r="D87" s="1"/>
      <c r="E87" s="1"/>
      <c r="F87" s="1"/>
      <c r="G87" s="1"/>
      <c r="H87" s="1"/>
      <c r="I87" s="1"/>
      <c r="J87" s="1"/>
      <c r="K87" s="1"/>
      <c r="L87" s="1"/>
      <c r="M87" s="1"/>
      <c r="N87" s="1"/>
      <c r="O87" s="1"/>
      <c r="P87" s="1"/>
      <c r="Q87" s="1"/>
    </row>
    <row r="88" spans="1:17" ht="16.5">
      <c r="A88" s="1"/>
      <c r="B88" s="1"/>
      <c r="C88" s="1"/>
      <c r="D88" s="1"/>
      <c r="E88" s="1"/>
      <c r="F88" s="1"/>
      <c r="G88" s="1"/>
      <c r="H88" s="1"/>
      <c r="I88" s="1"/>
      <c r="J88" s="1"/>
      <c r="K88" s="1"/>
      <c r="L88" s="1"/>
      <c r="M88" s="1"/>
      <c r="N88" s="1"/>
      <c r="O88" s="1"/>
      <c r="P88" s="1"/>
      <c r="Q88" s="1"/>
    </row>
    <row r="89" spans="1:17" ht="16.5">
      <c r="A89" s="1"/>
      <c r="B89" s="1"/>
      <c r="C89" s="1"/>
      <c r="D89" s="1"/>
      <c r="E89" s="1"/>
      <c r="F89" s="1"/>
      <c r="G89" s="1"/>
      <c r="H89" s="1"/>
      <c r="I89" s="1"/>
      <c r="J89" s="1"/>
      <c r="K89" s="1"/>
      <c r="L89" s="1"/>
      <c r="M89" s="1"/>
      <c r="N89" s="1"/>
      <c r="O89" s="1"/>
      <c r="P89" s="1"/>
      <c r="Q89" s="1"/>
    </row>
    <row r="90" spans="1:17" ht="16.5">
      <c r="A90" s="1"/>
      <c r="B90" s="1"/>
      <c r="C90" s="1"/>
      <c r="D90" s="1"/>
      <c r="E90" s="1"/>
      <c r="F90" s="1"/>
      <c r="G90" s="1"/>
      <c r="H90" s="1"/>
      <c r="I90" s="1"/>
      <c r="J90" s="1"/>
      <c r="K90" s="1"/>
      <c r="L90" s="1"/>
      <c r="M90" s="1"/>
      <c r="N90" s="1"/>
      <c r="O90" s="1"/>
      <c r="P90" s="1"/>
      <c r="Q90" s="1"/>
    </row>
    <row r="91" spans="1:17" ht="16.5">
      <c r="A91" s="1"/>
      <c r="B91" s="1"/>
      <c r="C91" s="1"/>
      <c r="D91" s="1"/>
      <c r="E91" s="1"/>
      <c r="F91" s="1"/>
      <c r="G91" s="1"/>
      <c r="H91" s="1"/>
      <c r="I91" s="1"/>
      <c r="J91" s="1"/>
      <c r="K91" s="1"/>
      <c r="L91" s="1"/>
      <c r="M91" s="1"/>
      <c r="N91" s="1"/>
      <c r="O91" s="1"/>
      <c r="P91" s="1"/>
      <c r="Q91" s="1"/>
    </row>
    <row r="92" spans="1:17" ht="16.5">
      <c r="A92" s="1"/>
      <c r="B92" s="1"/>
      <c r="C92" s="1"/>
      <c r="D92" s="1"/>
      <c r="E92" s="1"/>
      <c r="F92" s="1"/>
      <c r="G92" s="1"/>
      <c r="H92" s="1"/>
      <c r="I92" s="1"/>
      <c r="J92" s="1"/>
      <c r="K92" s="1"/>
      <c r="L92" s="1"/>
      <c r="M92" s="1"/>
      <c r="N92" s="1"/>
      <c r="O92" s="1"/>
      <c r="P92" s="1"/>
      <c r="Q92" s="1"/>
    </row>
    <row r="93" spans="1:17" ht="16.5">
      <c r="A93" s="1"/>
      <c r="B93" s="1"/>
      <c r="C93" s="1"/>
      <c r="D93" s="1"/>
      <c r="E93" s="1"/>
      <c r="F93" s="1"/>
      <c r="G93" s="1"/>
      <c r="H93" s="1"/>
      <c r="I93" s="1"/>
      <c r="J93" s="1"/>
      <c r="K93" s="1"/>
      <c r="L93" s="1"/>
      <c r="M93" s="1"/>
      <c r="N93" s="1"/>
      <c r="O93" s="1"/>
      <c r="P93" s="1"/>
      <c r="Q93" s="1"/>
    </row>
    <row r="94" spans="1:17" ht="16.5">
      <c r="A94" s="1"/>
      <c r="B94" s="1"/>
      <c r="C94" s="1"/>
      <c r="D94" s="1"/>
      <c r="E94" s="1"/>
      <c r="F94" s="1"/>
      <c r="G94" s="1"/>
      <c r="H94" s="1"/>
      <c r="I94" s="1"/>
      <c r="J94" s="1"/>
      <c r="K94" s="1"/>
      <c r="L94" s="1"/>
      <c r="M94" s="1"/>
      <c r="N94" s="1"/>
      <c r="O94" s="1"/>
      <c r="P94" s="1"/>
      <c r="Q94" s="1"/>
    </row>
    <row r="95" spans="1:17" ht="16.5">
      <c r="A95" s="1"/>
      <c r="B95" s="1"/>
      <c r="C95" s="1"/>
      <c r="D95" s="1"/>
      <c r="E95" s="1"/>
      <c r="F95" s="1"/>
      <c r="G95" s="1"/>
      <c r="H95" s="1"/>
      <c r="I95" s="1"/>
      <c r="J95" s="1"/>
      <c r="K95" s="1"/>
      <c r="L95" s="1"/>
      <c r="M95" s="1"/>
      <c r="N95" s="1"/>
      <c r="O95" s="1"/>
      <c r="P95" s="1"/>
      <c r="Q95" s="1"/>
    </row>
    <row r="96" spans="1:17" ht="16.5">
      <c r="A96" s="1"/>
      <c r="B96" s="1"/>
      <c r="C96" s="1"/>
      <c r="D96" s="1"/>
      <c r="E96" s="1"/>
      <c r="F96" s="1"/>
      <c r="G96" s="1"/>
      <c r="H96" s="1"/>
      <c r="I96" s="1"/>
      <c r="J96" s="1"/>
      <c r="K96" s="1"/>
      <c r="L96" s="1"/>
      <c r="M96" s="1"/>
      <c r="N96" s="1"/>
      <c r="O96" s="1"/>
      <c r="P96" s="1"/>
      <c r="Q96" s="1"/>
    </row>
    <row r="97" spans="1:17" ht="16.5">
      <c r="A97" s="1"/>
      <c r="B97" s="1"/>
      <c r="C97" s="1"/>
      <c r="D97" s="1"/>
      <c r="E97" s="1"/>
      <c r="F97" s="1"/>
      <c r="G97" s="1"/>
      <c r="H97" s="1"/>
      <c r="I97" s="1"/>
      <c r="J97" s="1"/>
      <c r="K97" s="1"/>
      <c r="L97" s="1"/>
      <c r="M97" s="1"/>
      <c r="N97" s="1"/>
      <c r="O97" s="1"/>
      <c r="P97" s="1"/>
      <c r="Q97" s="1"/>
    </row>
    <row r="98" spans="1:17" ht="16.5">
      <c r="A98" s="1"/>
      <c r="B98" s="1"/>
      <c r="C98" s="1"/>
      <c r="D98" s="1"/>
      <c r="E98" s="1"/>
      <c r="F98" s="1"/>
      <c r="G98" s="1"/>
      <c r="H98" s="1"/>
      <c r="I98" s="1"/>
      <c r="J98" s="1"/>
      <c r="K98" s="1"/>
      <c r="L98" s="1"/>
      <c r="M98" s="1"/>
      <c r="N98" s="1"/>
      <c r="O98" s="1"/>
      <c r="P98" s="1"/>
      <c r="Q98" s="1"/>
    </row>
    <row r="99" spans="1:17" ht="16.5">
      <c r="A99" s="1"/>
      <c r="B99" s="1"/>
      <c r="C99" s="1"/>
      <c r="D99" s="1"/>
      <c r="E99" s="1"/>
      <c r="F99" s="1"/>
      <c r="G99" s="1"/>
      <c r="H99" s="1"/>
      <c r="I99" s="1"/>
      <c r="J99" s="1"/>
      <c r="K99" s="1"/>
      <c r="L99" s="1"/>
      <c r="M99" s="1"/>
      <c r="N99" s="1"/>
      <c r="O99" s="1"/>
      <c r="P99" s="1"/>
      <c r="Q99" s="1"/>
    </row>
    <row r="100" spans="1:17" ht="16.5">
      <c r="A100" s="1"/>
      <c r="B100" s="1"/>
      <c r="C100" s="1"/>
      <c r="D100" s="1"/>
      <c r="E100" s="1"/>
      <c r="F100" s="1"/>
      <c r="G100" s="1"/>
      <c r="H100" s="1"/>
      <c r="I100" s="1"/>
      <c r="J100" s="1"/>
      <c r="K100" s="1"/>
      <c r="L100" s="1"/>
      <c r="M100" s="1"/>
      <c r="N100" s="1"/>
      <c r="O100" s="1"/>
      <c r="P100" s="1"/>
      <c r="Q100" s="1"/>
    </row>
    <row r="101" spans="1:17" ht="16.5">
      <c r="A101" s="1"/>
      <c r="B101" s="1"/>
      <c r="C101" s="1"/>
      <c r="D101" s="1"/>
      <c r="E101" s="1"/>
      <c r="F101" s="1"/>
      <c r="G101" s="1"/>
      <c r="H101" s="1"/>
      <c r="I101" s="1"/>
      <c r="J101" s="1"/>
      <c r="K101" s="1"/>
      <c r="L101" s="1"/>
      <c r="M101" s="1"/>
      <c r="N101" s="1"/>
      <c r="O101" s="1"/>
      <c r="P101" s="1"/>
      <c r="Q101" s="1"/>
    </row>
    <row r="102" spans="1:17" ht="16.5">
      <c r="A102" s="1"/>
      <c r="B102" s="1"/>
      <c r="C102" s="1"/>
      <c r="D102" s="1"/>
      <c r="E102" s="1"/>
      <c r="F102" s="1"/>
      <c r="G102" s="1"/>
      <c r="H102" s="1"/>
      <c r="I102" s="1"/>
      <c r="J102" s="1"/>
      <c r="K102" s="1"/>
      <c r="L102" s="1"/>
      <c r="M102" s="1"/>
      <c r="N102" s="1"/>
      <c r="O102" s="1"/>
      <c r="P102" s="1"/>
      <c r="Q102" s="1"/>
    </row>
    <row r="103" spans="1:17" ht="16.5">
      <c r="A103" s="1"/>
      <c r="B103" s="1"/>
      <c r="C103" s="1"/>
      <c r="D103" s="1"/>
      <c r="E103" s="1"/>
      <c r="F103" s="1"/>
      <c r="G103" s="1"/>
      <c r="H103" s="1"/>
      <c r="I103" s="1"/>
      <c r="J103" s="1"/>
      <c r="K103" s="1"/>
      <c r="L103" s="1"/>
      <c r="M103" s="1"/>
      <c r="N103" s="1"/>
      <c r="O103" s="1"/>
      <c r="P103" s="1"/>
      <c r="Q103" s="1"/>
    </row>
    <row r="104" spans="1:17" ht="16.5">
      <c r="A104" s="1"/>
      <c r="B104" s="1"/>
      <c r="C104" s="1"/>
      <c r="D104" s="1"/>
      <c r="E104" s="1"/>
      <c r="F104" s="1"/>
      <c r="G104" s="1"/>
      <c r="H104" s="1"/>
      <c r="I104" s="1"/>
      <c r="J104" s="1"/>
      <c r="K104" s="1"/>
      <c r="L104" s="1"/>
      <c r="M104" s="1"/>
      <c r="N104" s="1"/>
      <c r="O104" s="1"/>
      <c r="P104" s="1"/>
      <c r="Q104" s="1"/>
    </row>
    <row r="105" spans="1:17" ht="16.5">
      <c r="A105" s="1"/>
      <c r="B105" s="1"/>
      <c r="C105" s="1"/>
      <c r="D105" s="1"/>
      <c r="E105" s="1"/>
      <c r="F105" s="1"/>
      <c r="G105" s="1"/>
      <c r="H105" s="1"/>
      <c r="I105" s="1"/>
      <c r="J105" s="1"/>
      <c r="K105" s="1"/>
      <c r="L105" s="1"/>
      <c r="M105" s="1"/>
      <c r="N105" s="1"/>
      <c r="O105" s="1"/>
      <c r="P105" s="1"/>
      <c r="Q105" s="1"/>
    </row>
    <row r="106" spans="1:17" ht="16.5">
      <c r="A106" s="1"/>
      <c r="B106" s="1"/>
      <c r="C106" s="1"/>
      <c r="D106" s="1"/>
      <c r="E106" s="1"/>
      <c r="F106" s="1"/>
      <c r="G106" s="1"/>
      <c r="H106" s="1"/>
      <c r="I106" s="1"/>
      <c r="J106" s="1"/>
      <c r="K106" s="1"/>
      <c r="L106" s="1"/>
      <c r="M106" s="1"/>
      <c r="N106" s="1"/>
      <c r="O106" s="1"/>
      <c r="P106" s="1"/>
      <c r="Q106" s="1"/>
    </row>
    <row r="107" spans="1:17" ht="16.5">
      <c r="A107" s="1"/>
      <c r="B107" s="1"/>
      <c r="C107" s="1"/>
      <c r="D107" s="1"/>
      <c r="E107" s="1"/>
      <c r="F107" s="1"/>
      <c r="G107" s="1"/>
      <c r="H107" s="1"/>
      <c r="I107" s="1"/>
      <c r="J107" s="1"/>
      <c r="K107" s="1"/>
      <c r="L107" s="1"/>
      <c r="M107" s="1"/>
      <c r="N107" s="1"/>
      <c r="O107" s="1"/>
      <c r="P107" s="1"/>
      <c r="Q107" s="1"/>
    </row>
    <row r="108" spans="1:17" ht="16.5">
      <c r="A108" s="1"/>
      <c r="B108" s="1"/>
      <c r="C108" s="1"/>
      <c r="D108" s="1"/>
      <c r="E108" s="1"/>
      <c r="F108" s="1"/>
      <c r="G108" s="1"/>
      <c r="H108" s="1"/>
      <c r="I108" s="1"/>
      <c r="J108" s="1"/>
      <c r="K108" s="1"/>
      <c r="L108" s="1"/>
      <c r="M108" s="1"/>
      <c r="N108" s="1"/>
      <c r="O108" s="1"/>
      <c r="P108" s="1"/>
      <c r="Q108" s="1"/>
    </row>
    <row r="109" spans="1:17" ht="16.5">
      <c r="A109" s="1"/>
      <c r="B109" s="1"/>
      <c r="C109" s="1"/>
      <c r="D109" s="1"/>
      <c r="E109" s="1"/>
      <c r="F109" s="1"/>
      <c r="G109" s="1"/>
      <c r="H109" s="1"/>
      <c r="I109" s="1"/>
      <c r="J109" s="1"/>
      <c r="K109" s="1"/>
      <c r="L109" s="1"/>
      <c r="M109" s="1"/>
      <c r="N109" s="1"/>
      <c r="O109" s="1"/>
      <c r="P109" s="1"/>
      <c r="Q109" s="1"/>
    </row>
    <row r="110" spans="1:17" ht="16.5">
      <c r="A110" s="1"/>
      <c r="B110" s="1"/>
      <c r="C110" s="1"/>
      <c r="D110" s="1"/>
      <c r="E110" s="1"/>
      <c r="F110" s="1"/>
      <c r="G110" s="1"/>
      <c r="H110" s="1"/>
      <c r="I110" s="1"/>
      <c r="J110" s="1"/>
      <c r="K110" s="1"/>
      <c r="L110" s="1"/>
      <c r="M110" s="1"/>
      <c r="N110" s="1"/>
      <c r="O110" s="1"/>
      <c r="P110" s="1"/>
      <c r="Q110" s="1"/>
    </row>
    <row r="111" spans="1:17" ht="16.5">
      <c r="A111" s="1"/>
      <c r="B111" s="1"/>
      <c r="C111" s="1"/>
      <c r="D111" s="1"/>
      <c r="E111" s="1"/>
      <c r="F111" s="1"/>
      <c r="G111" s="1"/>
      <c r="H111" s="1"/>
      <c r="I111" s="1"/>
      <c r="J111" s="1"/>
      <c r="K111" s="1"/>
      <c r="L111" s="1"/>
      <c r="M111" s="1"/>
      <c r="N111" s="1"/>
      <c r="O111" s="1"/>
      <c r="P111" s="1"/>
      <c r="Q111" s="1"/>
    </row>
    <row r="112" spans="1:17" ht="16.5">
      <c r="A112" s="1"/>
      <c r="B112" s="1"/>
      <c r="C112" s="1"/>
      <c r="D112" s="1"/>
      <c r="E112" s="1"/>
      <c r="F112" s="1"/>
      <c r="G112" s="1"/>
      <c r="H112" s="1"/>
      <c r="I112" s="1"/>
      <c r="J112" s="1"/>
      <c r="K112" s="1"/>
      <c r="L112" s="1"/>
      <c r="M112" s="1"/>
      <c r="N112" s="1"/>
      <c r="O112" s="1"/>
      <c r="P112" s="1"/>
      <c r="Q112" s="1"/>
    </row>
    <row r="113" spans="1:17" ht="16.5">
      <c r="A113" s="1"/>
      <c r="B113" s="1"/>
      <c r="C113" s="1"/>
      <c r="D113" s="1"/>
      <c r="E113" s="1"/>
      <c r="F113" s="1"/>
      <c r="G113" s="1"/>
      <c r="H113" s="1"/>
      <c r="I113" s="1"/>
      <c r="J113" s="1"/>
      <c r="K113" s="1"/>
      <c r="L113" s="1"/>
      <c r="M113" s="1"/>
      <c r="N113" s="1"/>
      <c r="O113" s="1"/>
      <c r="P113" s="1"/>
      <c r="Q113" s="1"/>
    </row>
    <row r="114" spans="1:17" ht="16.5">
      <c r="A114" s="1"/>
      <c r="B114" s="1"/>
      <c r="C114" s="1"/>
      <c r="D114" s="1"/>
      <c r="E114" s="1"/>
      <c r="F114" s="1"/>
      <c r="G114" s="1"/>
      <c r="H114" s="1"/>
      <c r="I114" s="1"/>
      <c r="J114" s="1"/>
      <c r="K114" s="1"/>
      <c r="L114" s="1"/>
      <c r="M114" s="1"/>
      <c r="N114" s="1"/>
      <c r="O114" s="1"/>
      <c r="P114" s="1"/>
      <c r="Q114" s="1"/>
    </row>
    <row r="115" spans="1:17" ht="16.5">
      <c r="A115" s="1"/>
      <c r="B115" s="1"/>
      <c r="C115" s="1"/>
      <c r="D115" s="1"/>
      <c r="E115" s="1"/>
      <c r="F115" s="1"/>
      <c r="G115" s="1"/>
      <c r="H115" s="1"/>
      <c r="I115" s="1"/>
      <c r="J115" s="1"/>
      <c r="K115" s="1"/>
      <c r="L115" s="1"/>
      <c r="M115" s="1"/>
      <c r="N115" s="1"/>
      <c r="O115" s="1"/>
      <c r="P115" s="1"/>
      <c r="Q115" s="1"/>
    </row>
    <row r="116" spans="1:17" ht="16.5">
      <c r="A116" s="1"/>
      <c r="B116" s="1"/>
      <c r="C116" s="1"/>
      <c r="D116" s="1"/>
      <c r="E116" s="1"/>
      <c r="F116" s="1"/>
      <c r="G116" s="1"/>
      <c r="H116" s="1"/>
      <c r="I116" s="1"/>
      <c r="J116" s="1"/>
      <c r="K116" s="1"/>
      <c r="L116" s="1"/>
      <c r="M116" s="1"/>
      <c r="N116" s="1"/>
      <c r="O116" s="1"/>
      <c r="P116" s="1"/>
      <c r="Q116" s="1"/>
    </row>
    <row r="117" spans="1:17" ht="16.5">
      <c r="A117" s="1"/>
      <c r="B117" s="1"/>
      <c r="C117" s="1"/>
      <c r="D117" s="1"/>
      <c r="E117" s="1"/>
      <c r="F117" s="1"/>
      <c r="G117" s="1"/>
      <c r="H117" s="1"/>
      <c r="I117" s="1"/>
      <c r="J117" s="1"/>
      <c r="K117" s="1"/>
      <c r="L117" s="1"/>
      <c r="M117" s="1"/>
      <c r="N117" s="1"/>
      <c r="O117" s="1"/>
      <c r="P117" s="1"/>
      <c r="Q117" s="1"/>
    </row>
    <row r="118" spans="1:17" ht="16.5">
      <c r="A118" s="1"/>
      <c r="B118" s="1"/>
      <c r="C118" s="1"/>
      <c r="D118" s="1"/>
      <c r="E118" s="1"/>
      <c r="F118" s="1"/>
      <c r="G118" s="1"/>
      <c r="H118" s="1"/>
      <c r="I118" s="1"/>
      <c r="J118" s="1"/>
      <c r="K118" s="1"/>
      <c r="L118" s="1"/>
      <c r="M118" s="1"/>
      <c r="N118" s="1"/>
      <c r="O118" s="1"/>
      <c r="P118" s="1"/>
      <c r="Q118" s="1"/>
    </row>
    <row r="119" spans="1:17" ht="16.5">
      <c r="A119" s="1"/>
      <c r="B119" s="1"/>
      <c r="C119" s="1"/>
      <c r="D119" s="1"/>
      <c r="E119" s="1"/>
      <c r="F119" s="1"/>
      <c r="G119" s="1"/>
      <c r="H119" s="1"/>
      <c r="I119" s="1"/>
      <c r="J119" s="1"/>
      <c r="K119" s="1"/>
      <c r="L119" s="1"/>
      <c r="M119" s="1"/>
      <c r="N119" s="1"/>
      <c r="O119" s="1"/>
      <c r="P119" s="1"/>
      <c r="Q119" s="1"/>
    </row>
    <row r="120" spans="1:17" ht="16.5">
      <c r="A120" s="1"/>
      <c r="B120" s="1"/>
      <c r="C120" s="1"/>
      <c r="D120" s="1"/>
      <c r="E120" s="1"/>
      <c r="F120" s="1"/>
      <c r="G120" s="1"/>
      <c r="H120" s="1"/>
      <c r="I120" s="1"/>
      <c r="J120" s="1"/>
      <c r="K120" s="1"/>
      <c r="L120" s="1"/>
      <c r="M120" s="1"/>
      <c r="N120" s="1"/>
      <c r="O120" s="1"/>
      <c r="P120" s="1"/>
      <c r="Q120" s="1"/>
    </row>
    <row r="121" spans="1:17" ht="16.5">
      <c r="A121" s="1"/>
      <c r="B121" s="1"/>
      <c r="C121" s="1"/>
      <c r="D121" s="1"/>
      <c r="E121" s="1"/>
      <c r="F121" s="1"/>
      <c r="G121" s="1"/>
      <c r="H121" s="1"/>
      <c r="I121" s="1"/>
      <c r="J121" s="1"/>
      <c r="K121" s="1"/>
      <c r="L121" s="1"/>
      <c r="M121" s="1"/>
      <c r="N121" s="1"/>
      <c r="O121" s="1"/>
      <c r="P121" s="1"/>
      <c r="Q121" s="1"/>
    </row>
    <row r="122" spans="1:17" ht="16.5">
      <c r="A122" s="1"/>
      <c r="B122" s="1"/>
      <c r="C122" s="1"/>
      <c r="D122" s="1"/>
      <c r="E122" s="1"/>
      <c r="F122" s="1"/>
      <c r="G122" s="1"/>
      <c r="H122" s="1"/>
      <c r="I122" s="1"/>
      <c r="J122" s="1"/>
      <c r="K122" s="1"/>
      <c r="L122" s="1"/>
      <c r="M122" s="1"/>
      <c r="N122" s="1"/>
      <c r="O122" s="1"/>
      <c r="P122" s="1"/>
      <c r="Q122" s="1"/>
    </row>
    <row r="123" spans="1:17" ht="16.5">
      <c r="A123" s="1"/>
      <c r="B123" s="1"/>
      <c r="C123" s="1"/>
      <c r="D123" s="1"/>
      <c r="E123" s="1"/>
      <c r="F123" s="1"/>
      <c r="G123" s="1"/>
      <c r="H123" s="1"/>
      <c r="I123" s="1"/>
      <c r="J123" s="1"/>
      <c r="K123" s="1"/>
      <c r="L123" s="1"/>
      <c r="M123" s="1"/>
      <c r="N123" s="1"/>
      <c r="O123" s="1"/>
      <c r="P123" s="1"/>
      <c r="Q123" s="1"/>
    </row>
    <row r="124" spans="1:17" ht="16.5">
      <c r="A124" s="1"/>
      <c r="B124" s="1"/>
      <c r="C124" s="1"/>
      <c r="D124" s="1"/>
      <c r="E124" s="1"/>
      <c r="F124" s="1"/>
      <c r="G124" s="1"/>
      <c r="H124" s="1"/>
      <c r="I124" s="1"/>
      <c r="J124" s="1"/>
      <c r="K124" s="1"/>
      <c r="L124" s="1"/>
      <c r="M124" s="1"/>
      <c r="N124" s="1"/>
      <c r="O124" s="1"/>
      <c r="P124" s="1"/>
      <c r="Q124" s="1"/>
    </row>
    <row r="125" spans="1:17" ht="16.5">
      <c r="A125" s="1"/>
      <c r="B125" s="1"/>
      <c r="C125" s="1"/>
      <c r="D125" s="1"/>
      <c r="E125" s="1"/>
      <c r="F125" s="1"/>
      <c r="G125" s="1"/>
      <c r="H125" s="1"/>
      <c r="I125" s="1"/>
      <c r="J125" s="1"/>
      <c r="K125" s="1"/>
      <c r="L125" s="1"/>
      <c r="M125" s="1"/>
      <c r="N125" s="1"/>
      <c r="O125" s="1"/>
      <c r="P125" s="1"/>
      <c r="Q125" s="1"/>
    </row>
    <row r="126" spans="1:17" ht="16.5">
      <c r="A126" s="1"/>
      <c r="B126" s="1"/>
      <c r="C126" s="1"/>
      <c r="D126" s="1"/>
      <c r="E126" s="1"/>
      <c r="F126" s="1"/>
      <c r="G126" s="1"/>
      <c r="H126" s="1"/>
      <c r="I126" s="1"/>
      <c r="J126" s="1"/>
      <c r="K126" s="1"/>
      <c r="L126" s="1"/>
      <c r="M126" s="1"/>
      <c r="N126" s="1"/>
      <c r="O126" s="1"/>
      <c r="P126" s="1"/>
      <c r="Q126" s="1"/>
    </row>
    <row r="127" spans="1:17" ht="16.5">
      <c r="A127" s="1"/>
      <c r="B127" s="1"/>
      <c r="C127" s="1"/>
      <c r="D127" s="1"/>
      <c r="E127" s="1"/>
      <c r="F127" s="1"/>
      <c r="G127" s="1"/>
      <c r="H127" s="1"/>
      <c r="I127" s="1"/>
      <c r="J127" s="1"/>
      <c r="K127" s="1"/>
      <c r="L127" s="1"/>
      <c r="M127" s="1"/>
      <c r="N127" s="1"/>
      <c r="O127" s="1"/>
      <c r="P127" s="1"/>
      <c r="Q127" s="1"/>
    </row>
    <row r="128" spans="1:17" ht="16.5">
      <c r="A128" s="1"/>
      <c r="B128" s="1"/>
      <c r="C128" s="1"/>
      <c r="D128" s="1"/>
      <c r="E128" s="1"/>
      <c r="F128" s="1"/>
      <c r="G128" s="1"/>
      <c r="H128" s="1"/>
      <c r="I128" s="1"/>
      <c r="J128" s="1"/>
      <c r="K128" s="1"/>
      <c r="L128" s="1"/>
      <c r="M128" s="1"/>
      <c r="N128" s="1"/>
      <c r="O128" s="1"/>
      <c r="P128" s="1"/>
      <c r="Q128" s="1"/>
    </row>
    <row r="129" spans="1:17" ht="16.5">
      <c r="A129" s="1"/>
      <c r="B129" s="1"/>
      <c r="C129" s="1"/>
      <c r="D129" s="1"/>
      <c r="E129" s="1"/>
      <c r="F129" s="1"/>
      <c r="G129" s="1"/>
      <c r="H129" s="1"/>
      <c r="I129" s="1"/>
      <c r="J129" s="1"/>
      <c r="K129" s="1"/>
      <c r="L129" s="1"/>
      <c r="M129" s="1"/>
      <c r="N129" s="1"/>
      <c r="O129" s="1"/>
      <c r="P129" s="1"/>
      <c r="Q129" s="1"/>
    </row>
    <row r="130" spans="1:17" ht="16.5">
      <c r="A130" s="1"/>
      <c r="B130" s="1"/>
      <c r="C130" s="1"/>
      <c r="D130" s="1"/>
      <c r="E130" s="1"/>
      <c r="F130" s="1"/>
      <c r="G130" s="1"/>
      <c r="H130" s="1"/>
      <c r="I130" s="1"/>
      <c r="J130" s="1"/>
      <c r="K130" s="1"/>
      <c r="L130" s="1"/>
      <c r="M130" s="1"/>
      <c r="N130" s="1"/>
      <c r="O130" s="1"/>
      <c r="P130" s="1"/>
      <c r="Q130" s="1"/>
    </row>
    <row r="131" spans="1:17" ht="16.5">
      <c r="A131" s="1"/>
      <c r="B131" s="1"/>
      <c r="C131" s="1"/>
      <c r="D131" s="1"/>
      <c r="E131" s="1"/>
      <c r="F131" s="1"/>
      <c r="G131" s="1"/>
      <c r="H131" s="1"/>
      <c r="I131" s="1"/>
      <c r="J131" s="1"/>
      <c r="K131" s="1"/>
      <c r="L131" s="1"/>
      <c r="M131" s="1"/>
      <c r="N131" s="1"/>
      <c r="O131" s="1"/>
      <c r="P131" s="1"/>
      <c r="Q131" s="1"/>
    </row>
    <row r="132" spans="1:17" ht="16.5">
      <c r="A132" s="1"/>
      <c r="B132" s="1"/>
      <c r="C132" s="1"/>
      <c r="D132" s="1"/>
      <c r="E132" s="1"/>
      <c r="F132" s="1"/>
      <c r="G132" s="1"/>
      <c r="H132" s="1"/>
      <c r="I132" s="1"/>
      <c r="J132" s="1"/>
      <c r="K132" s="1"/>
      <c r="L132" s="1"/>
      <c r="M132" s="1"/>
      <c r="N132" s="1"/>
      <c r="O132" s="1"/>
      <c r="P132" s="1"/>
      <c r="Q132" s="1"/>
    </row>
    <row r="133" spans="1:17" ht="16.5">
      <c r="A133" s="1"/>
      <c r="B133" s="1"/>
      <c r="C133" s="1"/>
      <c r="D133" s="1"/>
      <c r="E133" s="1"/>
      <c r="F133" s="1"/>
      <c r="G133" s="1"/>
      <c r="H133" s="1"/>
      <c r="I133" s="1"/>
      <c r="J133" s="1"/>
      <c r="K133" s="1"/>
      <c r="L133" s="1"/>
      <c r="M133" s="1"/>
      <c r="N133" s="1"/>
      <c r="O133" s="1"/>
      <c r="P133" s="1"/>
      <c r="Q133" s="1"/>
    </row>
    <row r="134" spans="1:17" ht="16.5">
      <c r="A134" s="1"/>
      <c r="B134" s="1"/>
      <c r="C134" s="1"/>
      <c r="D134" s="1"/>
      <c r="E134" s="1"/>
      <c r="F134" s="1"/>
      <c r="G134" s="1"/>
      <c r="H134" s="1"/>
      <c r="I134" s="1"/>
      <c r="J134" s="1"/>
      <c r="K134" s="1"/>
      <c r="L134" s="1"/>
      <c r="M134" s="1"/>
      <c r="N134" s="1"/>
      <c r="O134" s="1"/>
      <c r="P134" s="1"/>
      <c r="Q134" s="1"/>
    </row>
    <row r="135" spans="1:17" ht="16.5">
      <c r="A135" s="1"/>
      <c r="B135" s="1"/>
      <c r="C135" s="1"/>
      <c r="D135" s="1"/>
      <c r="E135" s="1"/>
      <c r="F135" s="1"/>
      <c r="G135" s="1"/>
      <c r="H135" s="1"/>
      <c r="I135" s="1"/>
      <c r="J135" s="1"/>
      <c r="K135" s="1"/>
      <c r="L135" s="1"/>
      <c r="M135" s="1"/>
      <c r="N135" s="1"/>
      <c r="O135" s="1"/>
      <c r="P135" s="1"/>
      <c r="Q135" s="1"/>
    </row>
    <row r="136" spans="1:17" ht="16.5">
      <c r="A136" s="1"/>
      <c r="B136" s="1"/>
      <c r="C136" s="1"/>
      <c r="D136" s="1"/>
      <c r="E136" s="1"/>
      <c r="F136" s="1"/>
      <c r="G136" s="1"/>
      <c r="H136" s="1"/>
      <c r="I136" s="1"/>
      <c r="J136" s="1"/>
      <c r="K136" s="1"/>
      <c r="L136" s="1"/>
      <c r="M136" s="1"/>
      <c r="N136" s="1"/>
      <c r="O136" s="1"/>
      <c r="P136" s="1"/>
      <c r="Q136" s="1"/>
    </row>
    <row r="137" spans="1:17" ht="16.5">
      <c r="A137" s="1"/>
      <c r="B137" s="1"/>
      <c r="C137" s="1"/>
      <c r="D137" s="1"/>
      <c r="E137" s="1"/>
      <c r="F137" s="1"/>
      <c r="G137" s="1"/>
      <c r="H137" s="1"/>
      <c r="I137" s="1"/>
      <c r="J137" s="1"/>
      <c r="K137" s="1"/>
      <c r="L137" s="1"/>
      <c r="M137" s="1"/>
      <c r="N137" s="1"/>
      <c r="O137" s="1"/>
      <c r="P137" s="1"/>
      <c r="Q137" s="1"/>
    </row>
    <row r="138" spans="1:17" ht="16.5">
      <c r="A138" s="1"/>
      <c r="B138" s="1"/>
      <c r="C138" s="1"/>
      <c r="D138" s="1"/>
      <c r="E138" s="1"/>
      <c r="F138" s="1"/>
      <c r="G138" s="1"/>
      <c r="H138" s="1"/>
      <c r="I138" s="1"/>
      <c r="J138" s="1"/>
      <c r="K138" s="1"/>
      <c r="L138" s="1"/>
      <c r="M138" s="1"/>
      <c r="N138" s="1"/>
      <c r="O138" s="1"/>
      <c r="P138" s="1"/>
      <c r="Q138" s="1"/>
    </row>
    <row r="139" spans="1:17" ht="16.5">
      <c r="A139" s="1"/>
      <c r="B139" s="1"/>
      <c r="C139" s="1"/>
      <c r="D139" s="1"/>
      <c r="E139" s="1"/>
      <c r="F139" s="1"/>
      <c r="G139" s="1"/>
      <c r="H139" s="1"/>
      <c r="I139" s="1"/>
      <c r="J139" s="1"/>
      <c r="K139" s="1"/>
      <c r="L139" s="1"/>
      <c r="M139" s="1"/>
      <c r="N139" s="1"/>
      <c r="O139" s="1"/>
      <c r="P139" s="1"/>
      <c r="Q139" s="1"/>
    </row>
    <row r="140" spans="1:17" ht="16.5">
      <c r="A140" s="1"/>
      <c r="B140" s="1"/>
      <c r="C140" s="1"/>
      <c r="D140" s="1"/>
      <c r="E140" s="1"/>
      <c r="F140" s="1"/>
      <c r="G140" s="1"/>
      <c r="H140" s="1"/>
      <c r="I140" s="1"/>
      <c r="J140" s="1"/>
      <c r="K140" s="1"/>
      <c r="L140" s="1"/>
      <c r="M140" s="1"/>
      <c r="N140" s="1"/>
      <c r="O140" s="1"/>
      <c r="P140" s="1"/>
      <c r="Q140" s="1"/>
    </row>
    <row r="141" spans="1:17" ht="16.5">
      <c r="A141" s="1"/>
      <c r="B141" s="1"/>
      <c r="C141" s="1"/>
      <c r="D141" s="1"/>
      <c r="E141" s="1"/>
      <c r="F141" s="1"/>
      <c r="G141" s="1"/>
      <c r="H141" s="1"/>
      <c r="I141" s="1"/>
      <c r="J141" s="1"/>
      <c r="K141" s="1"/>
      <c r="L141" s="1"/>
      <c r="M141" s="1"/>
      <c r="N141" s="1"/>
      <c r="O141" s="1"/>
      <c r="P141" s="1"/>
      <c r="Q141" s="1"/>
    </row>
    <row r="142" spans="1:17" ht="16.5">
      <c r="A142" s="1"/>
      <c r="B142" s="1"/>
      <c r="C142" s="1"/>
      <c r="D142" s="1"/>
      <c r="E142" s="1"/>
      <c r="F142" s="1"/>
      <c r="G142" s="1"/>
      <c r="H142" s="1"/>
      <c r="I142" s="1"/>
      <c r="J142" s="1"/>
      <c r="K142" s="1"/>
      <c r="L142" s="1"/>
      <c r="M142" s="1"/>
      <c r="N142" s="1"/>
      <c r="O142" s="1"/>
      <c r="P142" s="1"/>
      <c r="Q142" s="1"/>
    </row>
    <row r="143" spans="1:17" ht="16.5">
      <c r="A143" s="1"/>
      <c r="B143" s="1"/>
      <c r="C143" s="1"/>
      <c r="D143" s="1"/>
      <c r="E143" s="1"/>
      <c r="F143" s="1"/>
      <c r="G143" s="1"/>
      <c r="H143" s="1"/>
      <c r="I143" s="1"/>
      <c r="J143" s="1"/>
      <c r="K143" s="1"/>
      <c r="L143" s="1"/>
      <c r="M143" s="1"/>
      <c r="N143" s="1"/>
      <c r="O143" s="1"/>
      <c r="P143" s="1"/>
      <c r="Q143" s="1"/>
    </row>
    <row r="144" spans="1:17" ht="16.5">
      <c r="A144" s="1"/>
      <c r="B144" s="1"/>
      <c r="C144" s="1"/>
      <c r="D144" s="1"/>
      <c r="E144" s="1"/>
      <c r="F144" s="1"/>
      <c r="G144" s="1"/>
      <c r="H144" s="1"/>
      <c r="I144" s="1"/>
      <c r="J144" s="1"/>
      <c r="K144" s="1"/>
      <c r="L144" s="1"/>
      <c r="M144" s="1"/>
      <c r="N144" s="1"/>
      <c r="O144" s="1"/>
      <c r="P144" s="1"/>
      <c r="Q144" s="1"/>
    </row>
    <row r="145" spans="1:17" ht="16.5">
      <c r="A145" s="1"/>
      <c r="B145" s="1"/>
      <c r="C145" s="1"/>
      <c r="D145" s="1"/>
      <c r="E145" s="1"/>
      <c r="F145" s="1"/>
      <c r="G145" s="1"/>
      <c r="H145" s="1"/>
      <c r="I145" s="1"/>
      <c r="J145" s="1"/>
      <c r="K145" s="1"/>
      <c r="L145" s="1"/>
      <c r="M145" s="1"/>
      <c r="N145" s="1"/>
      <c r="O145" s="1"/>
      <c r="P145" s="1"/>
      <c r="Q145" s="1"/>
    </row>
    <row r="146" spans="1:17" ht="16.5">
      <c r="A146" s="1"/>
      <c r="B146" s="1"/>
      <c r="C146" s="1"/>
      <c r="D146" s="1"/>
      <c r="E146" s="1"/>
      <c r="F146" s="1"/>
      <c r="G146" s="1"/>
      <c r="H146" s="1"/>
      <c r="I146" s="1"/>
      <c r="J146" s="1"/>
      <c r="K146" s="1"/>
      <c r="L146" s="1"/>
      <c r="M146" s="1"/>
      <c r="N146" s="1"/>
      <c r="O146" s="1"/>
      <c r="P146" s="1"/>
      <c r="Q146" s="1"/>
    </row>
    <row r="147" spans="1:17" ht="16.5">
      <c r="A147" s="1"/>
      <c r="B147" s="1"/>
      <c r="C147" s="1"/>
      <c r="D147" s="1"/>
      <c r="E147" s="1"/>
      <c r="F147" s="1"/>
      <c r="G147" s="1"/>
      <c r="H147" s="1"/>
      <c r="I147" s="1"/>
      <c r="J147" s="1"/>
      <c r="K147" s="1"/>
      <c r="L147" s="1"/>
      <c r="M147" s="1"/>
      <c r="N147" s="1"/>
      <c r="O147" s="1"/>
      <c r="P147" s="1"/>
      <c r="Q147" s="1"/>
    </row>
    <row r="148" spans="1:17" ht="16.5">
      <c r="A148" s="1"/>
      <c r="B148" s="1"/>
      <c r="C148" s="1"/>
      <c r="D148" s="1"/>
      <c r="E148" s="1"/>
      <c r="F148" s="1"/>
      <c r="G148" s="1"/>
      <c r="H148" s="1"/>
      <c r="I148" s="1"/>
      <c r="J148" s="1"/>
      <c r="K148" s="1"/>
      <c r="L148" s="1"/>
      <c r="M148" s="1"/>
      <c r="N148" s="1"/>
      <c r="O148" s="1"/>
      <c r="P148" s="1"/>
      <c r="Q148" s="1"/>
    </row>
    <row r="149" spans="1:17" ht="16.5">
      <c r="A149" s="1"/>
      <c r="B149" s="1"/>
      <c r="C149" s="1"/>
      <c r="D149" s="1"/>
      <c r="E149" s="1"/>
      <c r="F149" s="1"/>
      <c r="G149" s="1"/>
      <c r="H149" s="1"/>
      <c r="I149" s="1"/>
      <c r="J149" s="1"/>
      <c r="K149" s="1"/>
      <c r="L149" s="1"/>
      <c r="M149" s="1"/>
      <c r="N149" s="1"/>
      <c r="O149" s="1"/>
      <c r="P149" s="1"/>
      <c r="Q149" s="1"/>
    </row>
    <row r="150" spans="1:17" ht="16.5">
      <c r="A150" s="1"/>
      <c r="B150" s="1"/>
      <c r="C150" s="1"/>
      <c r="D150" s="1"/>
      <c r="E150" s="1"/>
      <c r="F150" s="1"/>
      <c r="G150" s="1"/>
      <c r="H150" s="1"/>
      <c r="I150" s="1"/>
      <c r="J150" s="1"/>
      <c r="K150" s="1"/>
      <c r="L150" s="1"/>
      <c r="M150" s="1"/>
      <c r="N150" s="1"/>
      <c r="O150" s="1"/>
      <c r="P150" s="1"/>
      <c r="Q150" s="1"/>
    </row>
    <row r="151" spans="1:17" ht="16.5">
      <c r="A151" s="1"/>
      <c r="B151" s="1"/>
      <c r="C151" s="1"/>
      <c r="D151" s="1"/>
      <c r="E151" s="1"/>
      <c r="F151" s="1"/>
      <c r="G151" s="1"/>
      <c r="H151" s="1"/>
      <c r="I151" s="1"/>
      <c r="J151" s="1"/>
      <c r="K151" s="1"/>
      <c r="L151" s="1"/>
      <c r="M151" s="1"/>
      <c r="N151" s="1"/>
      <c r="O151" s="1"/>
      <c r="P151" s="1"/>
      <c r="Q151" s="1"/>
    </row>
    <row r="152" spans="1:17" ht="16.5">
      <c r="A152" s="1"/>
      <c r="B152" s="1"/>
      <c r="C152" s="1"/>
      <c r="D152" s="1"/>
      <c r="E152" s="1"/>
      <c r="F152" s="1"/>
      <c r="G152" s="1"/>
      <c r="H152" s="1"/>
      <c r="I152" s="1"/>
      <c r="J152" s="1"/>
      <c r="K152" s="1"/>
      <c r="L152" s="1"/>
      <c r="M152" s="1"/>
      <c r="N152" s="1"/>
      <c r="O152" s="1"/>
      <c r="P152" s="1"/>
      <c r="Q152" s="1"/>
    </row>
    <row r="153" spans="1:17" ht="16.5">
      <c r="A153" s="1"/>
      <c r="B153" s="1"/>
      <c r="C153" s="1"/>
      <c r="D153" s="1"/>
      <c r="E153" s="1"/>
      <c r="F153" s="1"/>
      <c r="G153" s="1"/>
      <c r="H153" s="1"/>
      <c r="I153" s="1"/>
      <c r="J153" s="1"/>
      <c r="K153" s="1"/>
      <c r="L153" s="1"/>
      <c r="M153" s="1"/>
      <c r="N153" s="1"/>
      <c r="O153" s="1"/>
      <c r="P153" s="1"/>
      <c r="Q153" s="1"/>
    </row>
    <row r="154" spans="1:17" ht="16.5">
      <c r="A154" s="1"/>
      <c r="B154" s="1"/>
      <c r="C154" s="1"/>
      <c r="D154" s="1"/>
      <c r="E154" s="1"/>
      <c r="F154" s="1"/>
      <c r="G154" s="1"/>
      <c r="H154" s="1"/>
      <c r="I154" s="1"/>
      <c r="J154" s="1"/>
      <c r="K154" s="1"/>
      <c r="L154" s="1"/>
      <c r="M154" s="1"/>
      <c r="N154" s="1"/>
      <c r="O154" s="1"/>
      <c r="P154" s="1"/>
      <c r="Q154" s="1"/>
    </row>
    <row r="155" spans="1:17" ht="16.5">
      <c r="A155" s="1"/>
      <c r="B155" s="1"/>
      <c r="C155" s="1"/>
      <c r="D155" s="1"/>
      <c r="E155" s="1"/>
      <c r="F155" s="1"/>
      <c r="G155" s="1"/>
      <c r="H155" s="1"/>
      <c r="I155" s="1"/>
      <c r="J155" s="1"/>
      <c r="K155" s="1"/>
      <c r="L155" s="1"/>
      <c r="M155" s="1"/>
      <c r="N155" s="1"/>
      <c r="O155" s="1"/>
      <c r="P155" s="1"/>
      <c r="Q155" s="1"/>
    </row>
    <row r="156" spans="1:17" ht="16.5">
      <c r="A156" s="1"/>
      <c r="B156" s="1"/>
      <c r="C156" s="1"/>
      <c r="D156" s="1"/>
      <c r="E156" s="1"/>
      <c r="F156" s="1"/>
      <c r="G156" s="1"/>
      <c r="H156" s="1"/>
      <c r="I156" s="1"/>
      <c r="J156" s="1"/>
      <c r="K156" s="1"/>
      <c r="L156" s="1"/>
      <c r="M156" s="1"/>
      <c r="N156" s="1"/>
      <c r="O156" s="1"/>
      <c r="P156" s="1"/>
      <c r="Q156" s="1"/>
    </row>
    <row r="157" spans="1:17" ht="16.5">
      <c r="A157" s="1"/>
      <c r="B157" s="1"/>
      <c r="C157" s="1"/>
      <c r="D157" s="1"/>
      <c r="E157" s="1"/>
      <c r="F157" s="1"/>
      <c r="G157" s="1"/>
      <c r="H157" s="1"/>
      <c r="I157" s="1"/>
      <c r="J157" s="1"/>
      <c r="K157" s="1"/>
      <c r="L157" s="1"/>
      <c r="M157" s="1"/>
      <c r="N157" s="1"/>
      <c r="O157" s="1"/>
      <c r="P157" s="1"/>
      <c r="Q157" s="1"/>
    </row>
    <row r="158" spans="1:17" ht="16.5">
      <c r="A158" s="1"/>
      <c r="B158" s="1"/>
      <c r="C158" s="1"/>
      <c r="D158" s="1"/>
      <c r="E158" s="1"/>
      <c r="F158" s="1"/>
      <c r="G158" s="1"/>
      <c r="H158" s="1"/>
      <c r="I158" s="1"/>
      <c r="J158" s="1"/>
      <c r="K158" s="1"/>
      <c r="L158" s="1"/>
      <c r="M158" s="1"/>
      <c r="N158" s="1"/>
      <c r="O158" s="1"/>
      <c r="P158" s="1"/>
      <c r="Q158" s="1"/>
    </row>
    <row r="159" spans="1:17" ht="16.5">
      <c r="A159" s="1"/>
      <c r="B159" s="1"/>
      <c r="C159" s="1"/>
      <c r="D159" s="1"/>
      <c r="E159" s="1"/>
      <c r="F159" s="1"/>
      <c r="G159" s="1"/>
      <c r="H159" s="1"/>
      <c r="I159" s="1"/>
      <c r="J159" s="1"/>
      <c r="K159" s="1"/>
      <c r="L159" s="1"/>
      <c r="M159" s="1"/>
      <c r="N159" s="1"/>
      <c r="O159" s="1"/>
      <c r="P159" s="1"/>
      <c r="Q159" s="1"/>
    </row>
    <row r="160" spans="1:17" ht="16.5">
      <c r="A160" s="1"/>
      <c r="B160" s="1"/>
      <c r="C160" s="1"/>
      <c r="D160" s="1"/>
      <c r="E160" s="1"/>
      <c r="F160" s="1"/>
      <c r="G160" s="1"/>
      <c r="H160" s="1"/>
      <c r="I160" s="1"/>
      <c r="J160" s="1"/>
      <c r="K160" s="1"/>
      <c r="L160" s="1"/>
      <c r="M160" s="1"/>
      <c r="N160" s="1"/>
      <c r="O160" s="1"/>
      <c r="P160" s="1"/>
      <c r="Q160" s="1"/>
    </row>
    <row r="161" spans="1:17" ht="16.5">
      <c r="A161" s="1"/>
      <c r="B161" s="1"/>
      <c r="C161" s="1"/>
      <c r="D161" s="1"/>
      <c r="E161" s="1"/>
      <c r="F161" s="1"/>
      <c r="G161" s="1"/>
      <c r="H161" s="1"/>
      <c r="I161" s="1"/>
      <c r="J161" s="1"/>
      <c r="K161" s="1"/>
      <c r="L161" s="1"/>
      <c r="M161" s="1"/>
      <c r="N161" s="1"/>
      <c r="O161" s="1"/>
      <c r="P161" s="1"/>
      <c r="Q161" s="1"/>
    </row>
    <row r="162" spans="1:17" ht="16.5">
      <c r="A162" s="1"/>
      <c r="B162" s="1"/>
      <c r="C162" s="1"/>
      <c r="D162" s="1"/>
      <c r="E162" s="1"/>
      <c r="F162" s="1"/>
      <c r="G162" s="1"/>
      <c r="H162" s="1"/>
      <c r="I162" s="1"/>
      <c r="J162" s="1"/>
      <c r="K162" s="1"/>
      <c r="L162" s="1"/>
      <c r="M162" s="1"/>
      <c r="N162" s="1"/>
      <c r="O162" s="1"/>
      <c r="P162" s="1"/>
      <c r="Q162" s="1"/>
    </row>
    <row r="163" spans="1:17" ht="16.5">
      <c r="A163" s="1"/>
      <c r="B163" s="1"/>
      <c r="C163" s="1"/>
      <c r="D163" s="1"/>
      <c r="E163" s="1"/>
      <c r="F163" s="1"/>
      <c r="G163" s="1"/>
      <c r="H163" s="1"/>
      <c r="I163" s="1"/>
      <c r="J163" s="1"/>
      <c r="K163" s="1"/>
      <c r="L163" s="1"/>
      <c r="M163" s="1"/>
      <c r="N163" s="1"/>
      <c r="O163" s="1"/>
      <c r="P163" s="1"/>
      <c r="Q163" s="1"/>
    </row>
    <row r="164" spans="1:17" ht="16.5">
      <c r="A164" s="1"/>
      <c r="B164" s="1"/>
      <c r="C164" s="1"/>
      <c r="D164" s="1"/>
      <c r="E164" s="1"/>
      <c r="F164" s="1"/>
      <c r="G164" s="1"/>
      <c r="H164" s="1"/>
      <c r="I164" s="1"/>
      <c r="J164" s="1"/>
      <c r="K164" s="1"/>
      <c r="L164" s="1"/>
      <c r="M164" s="1"/>
      <c r="N164" s="1"/>
      <c r="O164" s="1"/>
      <c r="P164" s="1"/>
      <c r="Q164" s="1"/>
    </row>
    <row r="165" spans="1:17" ht="16.5">
      <c r="A165" s="1"/>
      <c r="B165" s="1"/>
      <c r="C165" s="1"/>
      <c r="D165" s="1"/>
      <c r="E165" s="1"/>
      <c r="F165" s="1"/>
      <c r="G165" s="1"/>
      <c r="H165" s="1"/>
      <c r="I165" s="1"/>
      <c r="J165" s="1"/>
      <c r="K165" s="1"/>
      <c r="L165" s="1"/>
      <c r="M165" s="1"/>
      <c r="N165" s="1"/>
      <c r="O165" s="1"/>
      <c r="P165" s="1"/>
      <c r="Q165" s="1"/>
    </row>
    <row r="166" spans="1:17" ht="16.5">
      <c r="A166" s="1"/>
      <c r="B166" s="1"/>
      <c r="C166" s="1"/>
      <c r="D166" s="1"/>
      <c r="E166" s="1"/>
      <c r="F166" s="1"/>
      <c r="G166" s="1"/>
      <c r="H166" s="1"/>
      <c r="I166" s="1"/>
      <c r="J166" s="1"/>
      <c r="K166" s="1"/>
      <c r="L166" s="1"/>
      <c r="M166" s="1"/>
      <c r="N166" s="1"/>
      <c r="O166" s="1"/>
      <c r="P166" s="1"/>
      <c r="Q166" s="1"/>
    </row>
    <row r="167" spans="1:17" ht="16.5">
      <c r="A167" s="1"/>
      <c r="B167" s="1"/>
      <c r="C167" s="1"/>
      <c r="D167" s="1"/>
      <c r="E167" s="1"/>
      <c r="F167" s="1"/>
      <c r="G167" s="1"/>
      <c r="H167" s="1"/>
      <c r="I167" s="1"/>
      <c r="J167" s="1"/>
      <c r="K167" s="1"/>
      <c r="L167" s="1"/>
      <c r="M167" s="1"/>
      <c r="N167" s="1"/>
      <c r="O167" s="1"/>
      <c r="P167" s="1"/>
      <c r="Q167" s="1"/>
    </row>
    <row r="168" spans="1:17" ht="16.5">
      <c r="A168" s="1"/>
      <c r="B168" s="1"/>
      <c r="C168" s="1"/>
      <c r="D168" s="1"/>
      <c r="E168" s="1"/>
      <c r="F168" s="1"/>
      <c r="G168" s="1"/>
      <c r="H168" s="1"/>
      <c r="I168" s="1"/>
      <c r="J168" s="1"/>
      <c r="K168" s="1"/>
      <c r="L168" s="1"/>
      <c r="M168" s="1"/>
      <c r="N168" s="1"/>
      <c r="O168" s="1"/>
      <c r="P168" s="1"/>
      <c r="Q168" s="1"/>
    </row>
    <row r="169" spans="1:17" ht="16.5">
      <c r="A169" s="1"/>
      <c r="B169" s="1"/>
      <c r="C169" s="1"/>
      <c r="D169" s="1"/>
      <c r="E169" s="1"/>
      <c r="F169" s="1"/>
      <c r="G169" s="1"/>
      <c r="H169" s="1"/>
      <c r="I169" s="1"/>
      <c r="J169" s="1"/>
      <c r="K169" s="1"/>
      <c r="L169" s="1"/>
      <c r="M169" s="1"/>
      <c r="N169" s="1"/>
      <c r="O169" s="1"/>
      <c r="P169" s="1"/>
      <c r="Q169" s="1"/>
    </row>
    <row r="170" spans="1:17" ht="16.5">
      <c r="A170" s="1"/>
      <c r="B170" s="1"/>
      <c r="C170" s="1"/>
      <c r="D170" s="1"/>
      <c r="E170" s="1"/>
      <c r="F170" s="1"/>
      <c r="G170" s="1"/>
      <c r="H170" s="1"/>
      <c r="I170" s="1"/>
      <c r="J170" s="1"/>
      <c r="K170" s="1"/>
      <c r="L170" s="1"/>
      <c r="M170" s="1"/>
      <c r="N170" s="1"/>
      <c r="O170" s="1"/>
      <c r="P170" s="1"/>
      <c r="Q170" s="1"/>
    </row>
    <row r="171" spans="1:17" ht="16.5">
      <c r="A171" s="1"/>
      <c r="B171" s="1"/>
      <c r="C171" s="1"/>
      <c r="D171" s="1"/>
      <c r="E171" s="1"/>
      <c r="F171" s="1"/>
      <c r="G171" s="1"/>
      <c r="H171" s="1"/>
      <c r="I171" s="1"/>
      <c r="J171" s="1"/>
      <c r="K171" s="1"/>
      <c r="L171" s="1"/>
      <c r="M171" s="1"/>
      <c r="N171" s="1"/>
      <c r="O171" s="1"/>
      <c r="P171" s="1"/>
      <c r="Q171" s="1"/>
    </row>
    <row r="172" spans="1:17" ht="16.5">
      <c r="A172" s="1"/>
      <c r="B172" s="1"/>
      <c r="C172" s="1"/>
      <c r="D172" s="1"/>
      <c r="E172" s="1"/>
      <c r="F172" s="1"/>
      <c r="G172" s="1"/>
      <c r="H172" s="1"/>
      <c r="I172" s="1"/>
      <c r="J172" s="1"/>
      <c r="K172" s="1"/>
      <c r="L172" s="1"/>
      <c r="M172" s="1"/>
      <c r="N172" s="1"/>
      <c r="O172" s="1"/>
      <c r="P172" s="1"/>
      <c r="Q172" s="1"/>
    </row>
    <row r="173" spans="1:17" ht="16.5">
      <c r="A173" s="1"/>
      <c r="B173" s="1"/>
      <c r="C173" s="1"/>
      <c r="D173" s="1"/>
      <c r="E173" s="1"/>
      <c r="F173" s="1"/>
      <c r="G173" s="1"/>
      <c r="H173" s="1"/>
      <c r="I173" s="1"/>
      <c r="J173" s="1"/>
      <c r="K173" s="1"/>
      <c r="L173" s="1"/>
      <c r="M173" s="1"/>
      <c r="N173" s="1"/>
      <c r="O173" s="1"/>
      <c r="P173" s="1"/>
      <c r="Q173" s="1"/>
    </row>
    <row r="174" spans="1:17" ht="16.5">
      <c r="A174" s="1"/>
      <c r="B174" s="1"/>
      <c r="C174" s="1"/>
      <c r="D174" s="1"/>
      <c r="E174" s="1"/>
      <c r="F174" s="1"/>
      <c r="G174" s="1"/>
      <c r="H174" s="1"/>
      <c r="I174" s="1"/>
      <c r="J174" s="1"/>
      <c r="K174" s="1"/>
      <c r="L174" s="1"/>
      <c r="M174" s="1"/>
      <c r="N174" s="1"/>
      <c r="O174" s="1"/>
      <c r="P174" s="1"/>
      <c r="Q174" s="1"/>
    </row>
    <row r="175" spans="1:17" ht="16.5">
      <c r="A175" s="1"/>
      <c r="B175" s="1"/>
      <c r="C175" s="1"/>
      <c r="D175" s="1"/>
      <c r="E175" s="1"/>
      <c r="F175" s="1"/>
      <c r="G175" s="1"/>
      <c r="H175" s="1"/>
      <c r="I175" s="1"/>
      <c r="J175" s="1"/>
      <c r="K175" s="1"/>
      <c r="L175" s="1"/>
      <c r="M175" s="1"/>
      <c r="N175" s="1"/>
      <c r="O175" s="1"/>
      <c r="P175" s="1"/>
      <c r="Q175" s="1"/>
    </row>
    <row r="176" spans="1:17" ht="16.5">
      <c r="A176" s="1"/>
      <c r="B176" s="1"/>
      <c r="C176" s="1"/>
      <c r="D176" s="1"/>
      <c r="E176" s="1"/>
      <c r="F176" s="1"/>
      <c r="G176" s="1"/>
      <c r="H176" s="1"/>
      <c r="I176" s="1"/>
      <c r="J176" s="1"/>
      <c r="K176" s="1"/>
      <c r="L176" s="1"/>
      <c r="M176" s="1"/>
      <c r="N176" s="1"/>
      <c r="O176" s="1"/>
      <c r="P176" s="1"/>
      <c r="Q176" s="1"/>
    </row>
    <row r="177" spans="1:17" ht="16.5">
      <c r="A177" s="1"/>
      <c r="B177" s="1"/>
      <c r="C177" s="1"/>
      <c r="D177" s="1"/>
      <c r="E177" s="1"/>
      <c r="F177" s="1"/>
      <c r="G177" s="1"/>
      <c r="H177" s="1"/>
      <c r="I177" s="1"/>
      <c r="J177" s="1"/>
      <c r="K177" s="1"/>
      <c r="L177" s="1"/>
      <c r="M177" s="1"/>
      <c r="N177" s="1"/>
      <c r="O177" s="1"/>
      <c r="P177" s="1"/>
      <c r="Q177" s="1"/>
    </row>
    <row r="178" spans="1:17" ht="16.5">
      <c r="A178" s="1"/>
      <c r="B178" s="1"/>
      <c r="C178" s="1"/>
      <c r="D178" s="1"/>
      <c r="E178" s="1"/>
      <c r="F178" s="1"/>
      <c r="G178" s="1"/>
      <c r="H178" s="1"/>
      <c r="I178" s="1"/>
      <c r="J178" s="1"/>
      <c r="K178" s="1"/>
      <c r="L178" s="1"/>
      <c r="M178" s="1"/>
      <c r="N178" s="1"/>
      <c r="O178" s="1"/>
      <c r="P178" s="1"/>
      <c r="Q178" s="1"/>
    </row>
    <row r="179" spans="1:17" ht="16.5">
      <c r="A179" s="1"/>
      <c r="B179" s="1"/>
      <c r="C179" s="1"/>
      <c r="D179" s="1"/>
      <c r="E179" s="1"/>
      <c r="F179" s="1"/>
      <c r="G179" s="1"/>
      <c r="H179" s="1"/>
      <c r="I179" s="1"/>
      <c r="J179" s="1"/>
      <c r="K179" s="1"/>
      <c r="L179" s="1"/>
      <c r="M179" s="1"/>
      <c r="N179" s="1"/>
      <c r="O179" s="1"/>
      <c r="P179" s="1"/>
      <c r="Q179" s="1"/>
    </row>
    <row r="180" spans="1:17" ht="16.5">
      <c r="A180" s="1"/>
      <c r="B180" s="1"/>
      <c r="C180" s="1"/>
      <c r="D180" s="1"/>
      <c r="E180" s="1"/>
      <c r="F180" s="1"/>
      <c r="G180" s="1"/>
      <c r="H180" s="1"/>
      <c r="I180" s="1"/>
      <c r="J180" s="1"/>
      <c r="K180" s="1"/>
      <c r="L180" s="1"/>
      <c r="M180" s="1"/>
      <c r="N180" s="1"/>
      <c r="O180" s="1"/>
      <c r="P180" s="1"/>
      <c r="Q180" s="1"/>
    </row>
    <row r="181" spans="1:17" ht="16.5">
      <c r="A181" s="1"/>
      <c r="B181" s="1"/>
      <c r="C181" s="1"/>
      <c r="D181" s="1"/>
      <c r="E181" s="1"/>
      <c r="F181" s="1"/>
      <c r="G181" s="1"/>
      <c r="H181" s="1"/>
      <c r="I181" s="1"/>
      <c r="J181" s="1"/>
      <c r="K181" s="1"/>
      <c r="L181" s="1"/>
      <c r="M181" s="1"/>
      <c r="N181" s="1"/>
      <c r="O181" s="1"/>
      <c r="P181" s="1"/>
      <c r="Q181" s="1"/>
    </row>
    <row r="182" spans="1:17" ht="16.5">
      <c r="A182" s="1"/>
      <c r="B182" s="1"/>
      <c r="C182" s="1"/>
      <c r="D182" s="1"/>
      <c r="E182" s="1"/>
      <c r="F182" s="1"/>
      <c r="G182" s="1"/>
      <c r="H182" s="1"/>
      <c r="I182" s="1"/>
      <c r="J182" s="1"/>
      <c r="K182" s="1"/>
      <c r="L182" s="1"/>
      <c r="M182" s="1"/>
      <c r="N182" s="1"/>
      <c r="O182" s="1"/>
      <c r="P182" s="1"/>
      <c r="Q182" s="1"/>
    </row>
    <row r="183" spans="1:17" ht="16.5">
      <c r="A183" s="1"/>
      <c r="B183" s="1"/>
      <c r="C183" s="1"/>
      <c r="D183" s="1"/>
      <c r="E183" s="1"/>
      <c r="F183" s="1"/>
      <c r="G183" s="1"/>
      <c r="H183" s="1"/>
      <c r="I183" s="1"/>
      <c r="J183" s="1"/>
      <c r="K183" s="1"/>
      <c r="L183" s="1"/>
      <c r="M183" s="1"/>
      <c r="N183" s="1"/>
      <c r="O183" s="1"/>
      <c r="P183" s="1"/>
      <c r="Q183" s="1"/>
    </row>
    <row r="184" spans="1:17" ht="16.5">
      <c r="A184" s="1"/>
      <c r="B184" s="1"/>
      <c r="C184" s="1"/>
      <c r="D184" s="1"/>
      <c r="E184" s="1"/>
      <c r="F184" s="1"/>
      <c r="G184" s="1"/>
      <c r="H184" s="1"/>
      <c r="I184" s="1"/>
      <c r="J184" s="1"/>
      <c r="K184" s="1"/>
      <c r="L184" s="1"/>
      <c r="M184" s="1"/>
      <c r="N184" s="1"/>
      <c r="O184" s="1"/>
      <c r="P184" s="1"/>
      <c r="Q184" s="1"/>
    </row>
    <row r="185" spans="1:17" ht="16.5">
      <c r="A185" s="1"/>
      <c r="B185" s="1"/>
      <c r="C185" s="1"/>
      <c r="D185" s="1"/>
      <c r="E185" s="1"/>
      <c r="F185" s="1"/>
      <c r="G185" s="1"/>
      <c r="H185" s="1"/>
      <c r="I185" s="1"/>
      <c r="J185" s="1"/>
      <c r="K185" s="1"/>
      <c r="L185" s="1"/>
      <c r="M185" s="1"/>
      <c r="N185" s="1"/>
      <c r="O185" s="1"/>
      <c r="P185" s="1"/>
      <c r="Q185" s="1"/>
    </row>
    <row r="186" spans="1:17" ht="16.5">
      <c r="A186" s="1"/>
      <c r="B186" s="1"/>
      <c r="C186" s="1"/>
      <c r="D186" s="1"/>
      <c r="E186" s="1"/>
      <c r="F186" s="1"/>
      <c r="G186" s="1"/>
      <c r="H186" s="1"/>
      <c r="I186" s="1"/>
      <c r="J186" s="1"/>
      <c r="K186" s="1"/>
      <c r="L186" s="1"/>
      <c r="M186" s="1"/>
      <c r="N186" s="1"/>
      <c r="O186" s="1"/>
      <c r="P186" s="1"/>
      <c r="Q186" s="1"/>
    </row>
    <row r="187" spans="1:17" ht="16.5">
      <c r="A187" s="1"/>
      <c r="B187" s="1"/>
      <c r="C187" s="1"/>
      <c r="D187" s="1"/>
      <c r="E187" s="1"/>
      <c r="F187" s="1"/>
      <c r="G187" s="1"/>
      <c r="H187" s="1"/>
      <c r="I187" s="1"/>
      <c r="J187" s="1"/>
      <c r="K187" s="1"/>
      <c r="L187" s="1"/>
      <c r="M187" s="1"/>
      <c r="N187" s="1"/>
      <c r="O187" s="1"/>
      <c r="P187" s="1"/>
      <c r="Q187" s="1"/>
    </row>
    <row r="188" spans="1:17" ht="16.5">
      <c r="A188" s="1"/>
      <c r="B188" s="1"/>
      <c r="C188" s="1"/>
      <c r="D188" s="1"/>
      <c r="E188" s="1"/>
      <c r="F188" s="1"/>
      <c r="G188" s="1"/>
      <c r="H188" s="1"/>
      <c r="I188" s="1"/>
      <c r="J188" s="1"/>
      <c r="K188" s="1"/>
      <c r="L188" s="1"/>
      <c r="M188" s="1"/>
      <c r="N188" s="1"/>
      <c r="O188" s="1"/>
      <c r="P188" s="1"/>
      <c r="Q188" s="1"/>
    </row>
    <row r="189" spans="1:17" ht="16.5">
      <c r="A189" s="1"/>
      <c r="B189" s="1"/>
      <c r="C189" s="1"/>
      <c r="D189" s="1"/>
      <c r="E189" s="1"/>
      <c r="F189" s="1"/>
      <c r="G189" s="1"/>
      <c r="H189" s="1"/>
      <c r="I189" s="1"/>
      <c r="J189" s="1"/>
      <c r="K189" s="1"/>
      <c r="L189" s="1"/>
      <c r="M189" s="1"/>
      <c r="N189" s="1"/>
      <c r="O189" s="1"/>
      <c r="P189" s="1"/>
      <c r="Q189" s="1"/>
    </row>
    <row r="190" spans="1:17" ht="16.5">
      <c r="A190" s="1"/>
      <c r="B190" s="1"/>
      <c r="C190" s="1"/>
      <c r="D190" s="1"/>
      <c r="E190" s="1"/>
      <c r="F190" s="1"/>
      <c r="G190" s="1"/>
      <c r="H190" s="1"/>
      <c r="I190" s="1"/>
      <c r="J190" s="1"/>
      <c r="K190" s="1"/>
      <c r="L190" s="1"/>
      <c r="M190" s="1"/>
      <c r="N190" s="1"/>
      <c r="O190" s="1"/>
      <c r="P190" s="1"/>
      <c r="Q190" s="1"/>
    </row>
    <row r="191" spans="1:17" ht="16.5">
      <c r="A191" s="1"/>
      <c r="B191" s="1"/>
      <c r="C191" s="1"/>
      <c r="D191" s="1"/>
      <c r="E191" s="1"/>
      <c r="F191" s="1"/>
      <c r="G191" s="1"/>
      <c r="H191" s="1"/>
      <c r="I191" s="1"/>
      <c r="J191" s="1"/>
      <c r="K191" s="1"/>
      <c r="L191" s="1"/>
      <c r="M191" s="1"/>
      <c r="N191" s="1"/>
      <c r="O191" s="1"/>
      <c r="P191" s="1"/>
      <c r="Q191" s="1"/>
    </row>
    <row r="192" spans="1:17" ht="16.5">
      <c r="A192" s="1"/>
      <c r="B192" s="1"/>
      <c r="C192" s="1"/>
      <c r="D192" s="1"/>
      <c r="E192" s="1"/>
      <c r="F192" s="1"/>
      <c r="G192" s="1"/>
      <c r="H192" s="1"/>
      <c r="I192" s="1"/>
      <c r="J192" s="1"/>
      <c r="K192" s="1"/>
      <c r="L192" s="1"/>
      <c r="M192" s="1"/>
      <c r="N192" s="1"/>
      <c r="O192" s="1"/>
      <c r="P192" s="1"/>
      <c r="Q192" s="1"/>
    </row>
    <row r="193" spans="1:17" ht="16.5">
      <c r="A193" s="1"/>
      <c r="B193" s="1"/>
      <c r="C193" s="1"/>
      <c r="D193" s="1"/>
      <c r="E193" s="1"/>
      <c r="F193" s="1"/>
      <c r="G193" s="1"/>
      <c r="H193" s="1"/>
      <c r="I193" s="1"/>
      <c r="J193" s="1"/>
      <c r="K193" s="1"/>
      <c r="L193" s="1"/>
      <c r="M193" s="1"/>
      <c r="N193" s="1"/>
      <c r="O193" s="1"/>
      <c r="P193" s="1"/>
      <c r="Q193" s="1"/>
    </row>
    <row r="194" spans="1:17" ht="16.5">
      <c r="A194" s="1"/>
      <c r="B194" s="1"/>
      <c r="C194" s="1"/>
      <c r="D194" s="1"/>
      <c r="E194" s="1"/>
      <c r="F194" s="1"/>
      <c r="G194" s="1"/>
      <c r="H194" s="1"/>
      <c r="I194" s="1"/>
      <c r="J194" s="1"/>
      <c r="K194" s="1"/>
      <c r="L194" s="1"/>
      <c r="M194" s="1"/>
      <c r="N194" s="1"/>
      <c r="O194" s="1"/>
      <c r="P194" s="1"/>
      <c r="Q194" s="1"/>
    </row>
    <row r="195" spans="1:17" ht="16.5">
      <c r="A195" s="1"/>
      <c r="B195" s="1"/>
      <c r="C195" s="1"/>
      <c r="D195" s="1"/>
      <c r="E195" s="1"/>
      <c r="F195" s="1"/>
      <c r="G195" s="1"/>
      <c r="H195" s="1"/>
      <c r="I195" s="1"/>
      <c r="J195" s="1"/>
      <c r="K195" s="1"/>
      <c r="L195" s="1"/>
      <c r="M195" s="1"/>
      <c r="N195" s="1"/>
      <c r="O195" s="1"/>
      <c r="P195" s="1"/>
      <c r="Q195" s="1"/>
    </row>
    <row r="196" spans="1:17" ht="16.5">
      <c r="A196" s="1"/>
      <c r="B196" s="1"/>
      <c r="C196" s="1"/>
      <c r="D196" s="1"/>
      <c r="E196" s="1"/>
      <c r="F196" s="1"/>
      <c r="G196" s="1"/>
      <c r="H196" s="1"/>
      <c r="I196" s="1"/>
      <c r="J196" s="1"/>
      <c r="K196" s="1"/>
      <c r="L196" s="1"/>
      <c r="M196" s="1"/>
      <c r="N196" s="1"/>
      <c r="O196" s="1"/>
      <c r="P196" s="1"/>
      <c r="Q196" s="1"/>
    </row>
    <row r="197" spans="1:17" ht="16.5">
      <c r="A197" s="1"/>
      <c r="B197" s="1"/>
      <c r="C197" s="1"/>
      <c r="D197" s="1"/>
      <c r="E197" s="1"/>
      <c r="F197" s="1"/>
      <c r="G197" s="1"/>
      <c r="H197" s="1"/>
      <c r="I197" s="1"/>
      <c r="J197" s="1"/>
      <c r="K197" s="1"/>
      <c r="L197" s="1"/>
      <c r="M197" s="1"/>
      <c r="N197" s="1"/>
      <c r="O197" s="1"/>
      <c r="P197" s="1"/>
      <c r="Q197" s="1"/>
    </row>
    <row r="198" spans="1:17" ht="16.5">
      <c r="A198" s="1"/>
      <c r="B198" s="1"/>
      <c r="C198" s="1"/>
      <c r="D198" s="1"/>
      <c r="E198" s="1"/>
      <c r="F198" s="1"/>
      <c r="G198" s="1"/>
      <c r="H198" s="1"/>
      <c r="I198" s="1"/>
      <c r="J198" s="1"/>
      <c r="K198" s="1"/>
      <c r="L198" s="1"/>
      <c r="M198" s="1"/>
      <c r="N198" s="1"/>
      <c r="O198" s="1"/>
      <c r="P198" s="1"/>
      <c r="Q198" s="1"/>
    </row>
    <row r="199" spans="1:17" ht="16.5">
      <c r="A199" s="1"/>
      <c r="B199" s="1"/>
      <c r="C199" s="1"/>
      <c r="D199" s="1"/>
      <c r="E199" s="1"/>
      <c r="F199" s="1"/>
      <c r="G199" s="1"/>
      <c r="H199" s="1"/>
      <c r="I199" s="1"/>
      <c r="J199" s="1"/>
      <c r="K199" s="1"/>
      <c r="L199" s="1"/>
      <c r="M199" s="1"/>
      <c r="N199" s="1"/>
      <c r="O199" s="1"/>
      <c r="P199" s="1"/>
      <c r="Q199" s="1"/>
    </row>
    <row r="200" spans="1:17" ht="16.5">
      <c r="A200" s="1"/>
      <c r="B200" s="1"/>
      <c r="C200" s="1"/>
      <c r="D200" s="1"/>
      <c r="E200" s="1"/>
      <c r="F200" s="1"/>
      <c r="G200" s="1"/>
      <c r="H200" s="1"/>
      <c r="I200" s="1"/>
      <c r="J200" s="1"/>
      <c r="K200" s="1"/>
      <c r="L200" s="1"/>
      <c r="M200" s="1"/>
      <c r="N200" s="1"/>
      <c r="O200" s="1"/>
      <c r="P200" s="1"/>
      <c r="Q200" s="1"/>
    </row>
    <row r="201" spans="1:17" ht="16.5">
      <c r="A201" s="1"/>
      <c r="B201" s="1"/>
      <c r="C201" s="1"/>
      <c r="D201" s="1"/>
      <c r="E201" s="1"/>
      <c r="F201" s="1"/>
      <c r="G201" s="1"/>
      <c r="H201" s="1"/>
      <c r="I201" s="1"/>
      <c r="J201" s="1"/>
      <c r="K201" s="1"/>
      <c r="L201" s="1"/>
      <c r="M201" s="1"/>
      <c r="N201" s="1"/>
      <c r="O201" s="1"/>
      <c r="P201" s="1"/>
      <c r="Q201" s="1"/>
    </row>
    <row r="202" spans="1:17" ht="16.5">
      <c r="A202" s="1"/>
      <c r="B202" s="1"/>
      <c r="C202" s="1"/>
      <c r="D202" s="1"/>
      <c r="E202" s="1"/>
      <c r="F202" s="1"/>
      <c r="G202" s="1"/>
      <c r="H202" s="1"/>
      <c r="I202" s="1"/>
      <c r="J202" s="1"/>
      <c r="K202" s="1"/>
      <c r="L202" s="1"/>
      <c r="M202" s="1"/>
      <c r="N202" s="1"/>
      <c r="O202" s="1"/>
      <c r="P202" s="1"/>
      <c r="Q202" s="1"/>
    </row>
    <row r="203" spans="1:17" ht="16.5">
      <c r="A203" s="1"/>
      <c r="B203" s="1"/>
      <c r="C203" s="1"/>
      <c r="D203" s="1"/>
      <c r="E203" s="1"/>
      <c r="F203" s="1"/>
      <c r="G203" s="1"/>
      <c r="H203" s="1"/>
      <c r="I203" s="1"/>
      <c r="J203" s="1"/>
      <c r="K203" s="1"/>
      <c r="L203" s="1"/>
      <c r="M203" s="1"/>
      <c r="N203" s="1"/>
      <c r="O203" s="1"/>
      <c r="P203" s="1"/>
      <c r="Q203" s="1"/>
    </row>
    <row r="204" spans="1:17" ht="16.5">
      <c r="A204" s="1"/>
      <c r="B204" s="1"/>
      <c r="C204" s="1"/>
      <c r="D204" s="1"/>
      <c r="E204" s="1"/>
      <c r="F204" s="1"/>
      <c r="G204" s="1"/>
      <c r="H204" s="1"/>
      <c r="I204" s="1"/>
      <c r="J204" s="1"/>
      <c r="K204" s="1"/>
      <c r="L204" s="1"/>
      <c r="M204" s="1"/>
      <c r="N204" s="1"/>
      <c r="O204" s="1"/>
      <c r="P204" s="1"/>
      <c r="Q204" s="1"/>
    </row>
    <row r="205" spans="1:17" ht="16.5">
      <c r="A205" s="1"/>
      <c r="B205" s="1"/>
      <c r="C205" s="1"/>
      <c r="D205" s="1"/>
      <c r="E205" s="1"/>
      <c r="F205" s="1"/>
      <c r="G205" s="1"/>
      <c r="H205" s="1"/>
      <c r="I205" s="1"/>
      <c r="J205" s="1"/>
      <c r="K205" s="1"/>
      <c r="L205" s="1"/>
      <c r="M205" s="1"/>
      <c r="N205" s="1"/>
      <c r="O205" s="1"/>
      <c r="P205" s="1"/>
      <c r="Q205" s="1"/>
    </row>
    <row r="206" spans="1:17" ht="16.5">
      <c r="A206" s="1"/>
      <c r="B206" s="1"/>
      <c r="C206" s="1"/>
      <c r="D206" s="1"/>
      <c r="E206" s="1"/>
      <c r="F206" s="1"/>
      <c r="G206" s="1"/>
      <c r="H206" s="1"/>
      <c r="I206" s="1"/>
      <c r="J206" s="1"/>
      <c r="K206" s="1"/>
      <c r="L206" s="1"/>
      <c r="M206" s="1"/>
      <c r="N206" s="1"/>
      <c r="O206" s="1"/>
      <c r="P206" s="1"/>
      <c r="Q206" s="1"/>
    </row>
    <row r="207" spans="1:17" ht="16.5">
      <c r="A207" s="1"/>
      <c r="B207" s="1"/>
      <c r="C207" s="1"/>
      <c r="D207" s="1"/>
      <c r="E207" s="1"/>
      <c r="F207" s="1"/>
      <c r="G207" s="1"/>
      <c r="H207" s="1"/>
      <c r="I207" s="1"/>
      <c r="J207" s="1"/>
      <c r="K207" s="1"/>
      <c r="L207" s="1"/>
      <c r="M207" s="1"/>
      <c r="N207" s="1"/>
      <c r="O207" s="1"/>
      <c r="P207" s="1"/>
      <c r="Q207" s="1"/>
    </row>
    <row r="208" spans="1:17" ht="16.5">
      <c r="A208" s="1"/>
      <c r="B208" s="1"/>
      <c r="C208" s="1"/>
      <c r="D208" s="1"/>
      <c r="E208" s="1"/>
      <c r="F208" s="1"/>
      <c r="G208" s="1"/>
      <c r="H208" s="1"/>
      <c r="I208" s="1"/>
      <c r="J208" s="1"/>
      <c r="K208" s="1"/>
      <c r="L208" s="1"/>
      <c r="M208" s="1"/>
      <c r="N208" s="1"/>
      <c r="O208" s="1"/>
      <c r="P208" s="1"/>
      <c r="Q208" s="1"/>
    </row>
    <row r="209" spans="1:17" ht="16.5">
      <c r="A209" s="1"/>
      <c r="B209" s="1"/>
      <c r="C209" s="1"/>
      <c r="D209" s="1"/>
      <c r="E209" s="1"/>
      <c r="F209" s="1"/>
      <c r="G209" s="1"/>
      <c r="H209" s="1"/>
      <c r="I209" s="1"/>
      <c r="J209" s="1"/>
      <c r="K209" s="1"/>
      <c r="L209" s="1"/>
      <c r="M209" s="1"/>
      <c r="N209" s="1"/>
      <c r="O209" s="1"/>
      <c r="P209" s="1"/>
      <c r="Q209" s="1"/>
    </row>
    <row r="210" spans="1:17" ht="16.5">
      <c r="A210" s="1"/>
      <c r="B210" s="1"/>
      <c r="C210" s="1"/>
      <c r="D210" s="1"/>
      <c r="E210" s="1"/>
      <c r="F210" s="1"/>
      <c r="G210" s="1"/>
      <c r="H210" s="1"/>
      <c r="I210" s="1"/>
      <c r="J210" s="1"/>
      <c r="K210" s="1"/>
      <c r="L210" s="1"/>
      <c r="M210" s="1"/>
      <c r="N210" s="1"/>
      <c r="O210" s="1"/>
      <c r="P210" s="1"/>
      <c r="Q210" s="1"/>
    </row>
    <row r="211" spans="1:17" ht="16.5">
      <c r="A211" s="1"/>
      <c r="B211" s="1"/>
      <c r="C211" s="1"/>
      <c r="D211" s="1"/>
      <c r="E211" s="1"/>
      <c r="F211" s="1"/>
      <c r="G211" s="1"/>
      <c r="H211" s="1"/>
      <c r="I211" s="1"/>
      <c r="J211" s="1"/>
      <c r="K211" s="1"/>
      <c r="L211" s="1"/>
      <c r="M211" s="1"/>
      <c r="N211" s="1"/>
      <c r="O211" s="1"/>
      <c r="P211" s="1"/>
      <c r="Q211" s="1"/>
    </row>
    <row r="212" spans="1:17" ht="16.5">
      <c r="A212" s="1"/>
      <c r="B212" s="1"/>
      <c r="C212" s="1"/>
      <c r="D212" s="1"/>
      <c r="E212" s="1"/>
      <c r="F212" s="1"/>
      <c r="G212" s="1"/>
      <c r="H212" s="1"/>
      <c r="I212" s="1"/>
      <c r="J212" s="1"/>
      <c r="K212" s="1"/>
      <c r="L212" s="1"/>
      <c r="M212" s="1"/>
      <c r="N212" s="1"/>
      <c r="O212" s="1"/>
      <c r="P212" s="1"/>
      <c r="Q212" s="1"/>
    </row>
    <row r="213" spans="1:17" ht="16.5">
      <c r="A213" s="1"/>
      <c r="B213" s="1"/>
      <c r="C213" s="1"/>
      <c r="D213" s="1"/>
      <c r="E213" s="1"/>
      <c r="F213" s="1"/>
      <c r="G213" s="1"/>
      <c r="H213" s="1"/>
      <c r="I213" s="1"/>
      <c r="J213" s="1"/>
      <c r="K213" s="1"/>
      <c r="L213" s="1"/>
      <c r="M213" s="1"/>
      <c r="N213" s="1"/>
      <c r="O213" s="1"/>
      <c r="P213" s="1"/>
      <c r="Q213" s="1"/>
    </row>
    <row r="214" spans="1:17" ht="16.5">
      <c r="A214" s="1"/>
      <c r="B214" s="1"/>
      <c r="C214" s="1"/>
      <c r="D214" s="1"/>
      <c r="E214" s="1"/>
      <c r="F214" s="1"/>
      <c r="G214" s="1"/>
      <c r="H214" s="1"/>
      <c r="I214" s="1"/>
      <c r="J214" s="1"/>
      <c r="K214" s="1"/>
      <c r="L214" s="1"/>
      <c r="M214" s="1"/>
      <c r="N214" s="1"/>
      <c r="O214" s="1"/>
      <c r="P214" s="1"/>
      <c r="Q214" s="1"/>
    </row>
    <row r="215" spans="1:17" ht="16.5">
      <c r="A215" s="1"/>
      <c r="B215" s="1"/>
      <c r="C215" s="1"/>
      <c r="D215" s="1"/>
      <c r="E215" s="1"/>
      <c r="F215" s="1"/>
      <c r="G215" s="1"/>
      <c r="H215" s="1"/>
      <c r="I215" s="1"/>
      <c r="J215" s="1"/>
      <c r="K215" s="1"/>
      <c r="L215" s="1"/>
      <c r="M215" s="1"/>
      <c r="N215" s="1"/>
      <c r="O215" s="1"/>
      <c r="P215" s="1"/>
      <c r="Q215" s="1"/>
    </row>
    <row r="216" spans="1:17" ht="16.5">
      <c r="A216" s="1"/>
      <c r="B216" s="1"/>
      <c r="C216" s="1"/>
      <c r="D216" s="1"/>
      <c r="E216" s="1"/>
      <c r="F216" s="1"/>
      <c r="G216" s="1"/>
      <c r="H216" s="1"/>
      <c r="I216" s="1"/>
      <c r="J216" s="1"/>
      <c r="K216" s="1"/>
      <c r="L216" s="1"/>
      <c r="M216" s="1"/>
      <c r="N216" s="1"/>
      <c r="O216" s="1"/>
      <c r="P216" s="1"/>
      <c r="Q216" s="1"/>
    </row>
    <row r="217" spans="1:17" ht="16.5">
      <c r="A217" s="1"/>
      <c r="B217" s="1"/>
      <c r="C217" s="1"/>
      <c r="D217" s="1"/>
      <c r="E217" s="1"/>
      <c r="F217" s="1"/>
      <c r="G217" s="1"/>
      <c r="H217" s="1"/>
      <c r="I217" s="1"/>
      <c r="J217" s="1"/>
      <c r="K217" s="1"/>
      <c r="L217" s="1"/>
      <c r="M217" s="1"/>
      <c r="N217" s="1"/>
      <c r="O217" s="1"/>
      <c r="P217" s="1"/>
      <c r="Q217" s="1"/>
    </row>
    <row r="218" spans="1:17" ht="16.5">
      <c r="A218" s="1"/>
      <c r="B218" s="1"/>
      <c r="C218" s="1"/>
      <c r="D218" s="1"/>
      <c r="E218" s="1"/>
      <c r="F218" s="1"/>
      <c r="G218" s="1"/>
      <c r="H218" s="1"/>
      <c r="I218" s="1"/>
      <c r="J218" s="1"/>
      <c r="K218" s="1"/>
      <c r="L218" s="1"/>
      <c r="M218" s="1"/>
      <c r="N218" s="1"/>
      <c r="O218" s="1"/>
      <c r="P218" s="1"/>
      <c r="Q218" s="1"/>
    </row>
    <row r="219" spans="1:17" ht="16.5">
      <c r="A219" s="1"/>
      <c r="B219" s="1"/>
      <c r="C219" s="1"/>
      <c r="D219" s="1"/>
      <c r="E219" s="1"/>
      <c r="F219" s="1"/>
      <c r="G219" s="1"/>
      <c r="H219" s="1"/>
      <c r="I219" s="1"/>
      <c r="J219" s="1"/>
      <c r="K219" s="1"/>
      <c r="L219" s="1"/>
      <c r="M219" s="1"/>
      <c r="N219" s="1"/>
      <c r="O219" s="1"/>
      <c r="P219" s="1"/>
      <c r="Q219" s="1"/>
    </row>
    <row r="220" spans="1:17" ht="16.5">
      <c r="A220" s="1"/>
      <c r="B220" s="1"/>
      <c r="C220" s="1"/>
      <c r="D220" s="1"/>
      <c r="E220" s="1"/>
      <c r="F220" s="1"/>
      <c r="G220" s="1"/>
      <c r="H220" s="1"/>
      <c r="I220" s="1"/>
      <c r="J220" s="1"/>
      <c r="K220" s="1"/>
      <c r="L220" s="1"/>
      <c r="M220" s="1"/>
      <c r="N220" s="1"/>
      <c r="O220" s="1"/>
      <c r="P220" s="1"/>
      <c r="Q220" s="1"/>
    </row>
    <row r="221" spans="1:17" ht="16.5">
      <c r="A221" s="1"/>
      <c r="B221" s="1"/>
      <c r="C221" s="1"/>
      <c r="D221" s="1"/>
      <c r="E221" s="1"/>
      <c r="F221" s="1"/>
      <c r="G221" s="1"/>
      <c r="H221" s="1"/>
      <c r="I221" s="1"/>
      <c r="J221" s="1"/>
      <c r="K221" s="1"/>
      <c r="L221" s="1"/>
      <c r="M221" s="1"/>
      <c r="N221" s="1"/>
      <c r="O221" s="1"/>
      <c r="P221" s="1"/>
      <c r="Q221" s="1"/>
    </row>
    <row r="222" spans="1:17" ht="16.5">
      <c r="A222" s="1"/>
      <c r="B222" s="1"/>
      <c r="C222" s="1"/>
      <c r="D222" s="1"/>
      <c r="E222" s="1"/>
      <c r="F222" s="1"/>
      <c r="G222" s="1"/>
      <c r="H222" s="1"/>
      <c r="I222" s="1"/>
      <c r="J222" s="1"/>
      <c r="K222" s="1"/>
      <c r="L222" s="1"/>
      <c r="M222" s="1"/>
      <c r="N222" s="1"/>
      <c r="O222" s="1"/>
      <c r="P222" s="1"/>
      <c r="Q222" s="1"/>
    </row>
    <row r="223" spans="1:17" ht="16.5">
      <c r="A223" s="1"/>
      <c r="B223" s="1"/>
      <c r="C223" s="1"/>
      <c r="D223" s="1"/>
      <c r="E223" s="1"/>
      <c r="F223" s="1"/>
      <c r="G223" s="1"/>
      <c r="H223" s="1"/>
      <c r="I223" s="1"/>
      <c r="J223" s="1"/>
      <c r="K223" s="1"/>
      <c r="L223" s="1"/>
      <c r="M223" s="1"/>
      <c r="N223" s="1"/>
      <c r="O223" s="1"/>
      <c r="P223" s="1"/>
      <c r="Q223" s="1"/>
    </row>
    <row r="224" spans="1:17" ht="16.5">
      <c r="A224" s="1"/>
      <c r="B224" s="1"/>
      <c r="C224" s="1"/>
      <c r="D224" s="1"/>
      <c r="E224" s="1"/>
      <c r="F224" s="1"/>
      <c r="G224" s="1"/>
      <c r="H224" s="1"/>
      <c r="I224" s="1"/>
      <c r="J224" s="1"/>
      <c r="K224" s="1"/>
      <c r="L224" s="1"/>
      <c r="M224" s="1"/>
      <c r="N224" s="1"/>
      <c r="O224" s="1"/>
      <c r="P224" s="1"/>
      <c r="Q224" s="1"/>
    </row>
    <row r="225" spans="1:17" ht="16.5">
      <c r="A225" s="1"/>
      <c r="B225" s="1"/>
      <c r="C225" s="1"/>
      <c r="D225" s="1"/>
      <c r="E225" s="1"/>
      <c r="F225" s="1"/>
      <c r="G225" s="1"/>
      <c r="H225" s="1"/>
      <c r="I225" s="1"/>
      <c r="J225" s="1"/>
      <c r="K225" s="1"/>
      <c r="L225" s="1"/>
      <c r="M225" s="1"/>
      <c r="N225" s="1"/>
      <c r="O225" s="1"/>
      <c r="P225" s="1"/>
      <c r="Q225" s="1"/>
    </row>
    <row r="226" spans="1:17" ht="16.5">
      <c r="A226" s="1"/>
      <c r="B226" s="1"/>
      <c r="C226" s="1"/>
      <c r="D226" s="1"/>
      <c r="E226" s="1"/>
      <c r="F226" s="1"/>
      <c r="G226" s="1"/>
      <c r="H226" s="1"/>
      <c r="I226" s="1"/>
      <c r="J226" s="1"/>
      <c r="K226" s="1"/>
      <c r="L226" s="1"/>
      <c r="M226" s="1"/>
      <c r="N226" s="1"/>
      <c r="O226" s="1"/>
      <c r="P226" s="1"/>
      <c r="Q226" s="1"/>
    </row>
    <row r="227" spans="1:17" ht="16.5">
      <c r="A227" s="1"/>
      <c r="B227" s="1"/>
      <c r="C227" s="1"/>
      <c r="D227" s="1"/>
      <c r="E227" s="1"/>
      <c r="F227" s="1"/>
      <c r="G227" s="1"/>
      <c r="H227" s="1"/>
      <c r="I227" s="1"/>
      <c r="J227" s="1"/>
      <c r="K227" s="1"/>
      <c r="L227" s="1"/>
      <c r="M227" s="1"/>
      <c r="N227" s="1"/>
      <c r="O227" s="1"/>
      <c r="P227" s="1"/>
      <c r="Q227" s="1"/>
    </row>
    <row r="228" spans="1:17" ht="16.5">
      <c r="A228" s="1"/>
      <c r="B228" s="1"/>
      <c r="C228" s="1"/>
      <c r="D228" s="1"/>
      <c r="E228" s="1"/>
      <c r="F228" s="1"/>
      <c r="G228" s="1"/>
      <c r="H228" s="1"/>
      <c r="I228" s="1"/>
      <c r="J228" s="1"/>
      <c r="K228" s="1"/>
      <c r="L228" s="1"/>
      <c r="M228" s="1"/>
      <c r="N228" s="1"/>
      <c r="O228" s="1"/>
      <c r="P228" s="1"/>
      <c r="Q228" s="1"/>
    </row>
    <row r="229" spans="1:17" ht="16.5">
      <c r="A229" s="1"/>
      <c r="B229" s="1"/>
      <c r="C229" s="1"/>
      <c r="D229" s="1"/>
      <c r="E229" s="1"/>
      <c r="F229" s="1"/>
      <c r="G229" s="1"/>
      <c r="H229" s="1"/>
      <c r="I229" s="1"/>
      <c r="J229" s="1"/>
      <c r="K229" s="1"/>
      <c r="L229" s="1"/>
      <c r="M229" s="1"/>
      <c r="N229" s="1"/>
      <c r="O229" s="1"/>
      <c r="P229" s="1"/>
      <c r="Q229" s="1"/>
    </row>
    <row r="230" spans="1:17" ht="16.5">
      <c r="A230" s="1"/>
      <c r="B230" s="1"/>
      <c r="C230" s="1"/>
      <c r="D230" s="1"/>
      <c r="E230" s="1"/>
      <c r="F230" s="1"/>
      <c r="G230" s="1"/>
      <c r="H230" s="1"/>
      <c r="I230" s="1"/>
      <c r="J230" s="1"/>
      <c r="K230" s="1"/>
      <c r="L230" s="1"/>
      <c r="M230" s="1"/>
      <c r="N230" s="1"/>
      <c r="O230" s="1"/>
      <c r="P230" s="1"/>
      <c r="Q230" s="1"/>
    </row>
    <row r="231" spans="1:17" ht="16.5">
      <c r="A231" s="1"/>
      <c r="B231" s="1"/>
      <c r="C231" s="1"/>
      <c r="D231" s="1"/>
      <c r="E231" s="1"/>
      <c r="F231" s="1"/>
      <c r="G231" s="1"/>
      <c r="H231" s="1"/>
      <c r="I231" s="1"/>
      <c r="J231" s="1"/>
      <c r="K231" s="1"/>
      <c r="L231" s="1"/>
      <c r="M231" s="1"/>
      <c r="N231" s="1"/>
      <c r="O231" s="1"/>
      <c r="P231" s="1"/>
      <c r="Q231" s="1"/>
    </row>
    <row r="232" spans="1:17" ht="16.5">
      <c r="A232" s="1"/>
      <c r="B232" s="1"/>
      <c r="C232" s="1"/>
      <c r="D232" s="1"/>
      <c r="E232" s="1"/>
      <c r="F232" s="1"/>
      <c r="G232" s="1"/>
      <c r="H232" s="1"/>
      <c r="I232" s="1"/>
      <c r="J232" s="1"/>
      <c r="K232" s="1"/>
      <c r="L232" s="1"/>
      <c r="M232" s="1"/>
      <c r="N232" s="1"/>
      <c r="O232" s="1"/>
      <c r="P232" s="1"/>
      <c r="Q232" s="1"/>
    </row>
    <row r="233" spans="1:17" ht="16.5">
      <c r="A233" s="1"/>
      <c r="B233" s="1"/>
      <c r="C233" s="1"/>
      <c r="D233" s="1"/>
      <c r="E233" s="1"/>
      <c r="F233" s="1"/>
      <c r="G233" s="1"/>
      <c r="H233" s="1"/>
      <c r="I233" s="1"/>
      <c r="J233" s="1"/>
      <c r="K233" s="1"/>
      <c r="L233" s="1"/>
      <c r="M233" s="1"/>
      <c r="N233" s="1"/>
      <c r="O233" s="1"/>
      <c r="P233" s="1"/>
      <c r="Q233" s="1"/>
    </row>
    <row r="234" spans="1:17" ht="16.5">
      <c r="A234" s="1"/>
      <c r="B234" s="1"/>
      <c r="C234" s="1"/>
      <c r="D234" s="1"/>
      <c r="E234" s="1"/>
      <c r="F234" s="1"/>
      <c r="G234" s="1"/>
      <c r="H234" s="1"/>
      <c r="I234" s="1"/>
      <c r="J234" s="1"/>
      <c r="K234" s="1"/>
      <c r="L234" s="1"/>
      <c r="M234" s="1"/>
      <c r="N234" s="1"/>
      <c r="O234" s="1"/>
      <c r="P234" s="1"/>
      <c r="Q234" s="1"/>
    </row>
    <row r="235" spans="1:17" ht="16.5">
      <c r="A235" s="1"/>
      <c r="B235" s="1"/>
      <c r="C235" s="1"/>
      <c r="D235" s="1"/>
      <c r="E235" s="1"/>
      <c r="F235" s="1"/>
      <c r="G235" s="1"/>
      <c r="H235" s="1"/>
      <c r="I235" s="1"/>
      <c r="J235" s="1"/>
      <c r="K235" s="1"/>
      <c r="L235" s="1"/>
      <c r="M235" s="1"/>
      <c r="N235" s="1"/>
      <c r="O235" s="1"/>
      <c r="P235" s="1"/>
      <c r="Q235" s="1"/>
    </row>
    <row r="236" spans="1:17" ht="16.5">
      <c r="A236" s="1"/>
      <c r="B236" s="1"/>
      <c r="C236" s="1"/>
      <c r="D236" s="1"/>
      <c r="E236" s="1"/>
      <c r="F236" s="1"/>
      <c r="G236" s="1"/>
      <c r="H236" s="1"/>
      <c r="I236" s="1"/>
      <c r="J236" s="1"/>
      <c r="K236" s="1"/>
      <c r="L236" s="1"/>
      <c r="M236" s="1"/>
      <c r="N236" s="1"/>
      <c r="O236" s="1"/>
      <c r="P236" s="1"/>
      <c r="Q236" s="1"/>
    </row>
    <row r="237" spans="1:17" ht="16.5">
      <c r="A237" s="1"/>
      <c r="B237" s="1"/>
      <c r="C237" s="1"/>
      <c r="D237" s="1"/>
      <c r="E237" s="1"/>
      <c r="F237" s="1"/>
      <c r="G237" s="1"/>
      <c r="H237" s="1"/>
      <c r="I237" s="1"/>
      <c r="J237" s="1"/>
      <c r="K237" s="1"/>
      <c r="L237" s="1"/>
      <c r="M237" s="1"/>
      <c r="N237" s="1"/>
      <c r="O237" s="1"/>
      <c r="P237" s="1"/>
      <c r="Q237" s="1"/>
    </row>
    <row r="238" spans="1:17" ht="16.5">
      <c r="A238" s="1"/>
      <c r="B238" s="1"/>
      <c r="C238" s="1"/>
      <c r="D238" s="1"/>
      <c r="E238" s="1"/>
      <c r="F238" s="1"/>
      <c r="G238" s="1"/>
      <c r="H238" s="1"/>
      <c r="I238" s="1"/>
      <c r="J238" s="1"/>
      <c r="K238" s="1"/>
      <c r="L238" s="1"/>
      <c r="M238" s="1"/>
      <c r="N238" s="1"/>
      <c r="O238" s="1"/>
      <c r="P238" s="1"/>
      <c r="Q238" s="1"/>
    </row>
    <row r="239" spans="1:17" ht="16.5">
      <c r="A239" s="1"/>
      <c r="B239" s="1"/>
      <c r="C239" s="1"/>
      <c r="D239" s="1"/>
      <c r="E239" s="1"/>
      <c r="F239" s="1"/>
      <c r="G239" s="1"/>
      <c r="H239" s="1"/>
      <c r="I239" s="1"/>
      <c r="J239" s="1"/>
      <c r="K239" s="1"/>
      <c r="L239" s="1"/>
      <c r="M239" s="1"/>
      <c r="N239" s="1"/>
      <c r="O239" s="1"/>
      <c r="P239" s="1"/>
      <c r="Q239" s="1"/>
    </row>
    <row r="240" spans="1:17" ht="16.5">
      <c r="A240" s="1"/>
      <c r="B240" s="1"/>
      <c r="C240" s="1"/>
      <c r="D240" s="1"/>
      <c r="E240" s="1"/>
      <c r="F240" s="1"/>
      <c r="G240" s="1"/>
      <c r="H240" s="1"/>
      <c r="I240" s="1"/>
      <c r="J240" s="1"/>
      <c r="K240" s="1"/>
      <c r="L240" s="1"/>
      <c r="M240" s="1"/>
      <c r="N240" s="1"/>
      <c r="O240" s="1"/>
      <c r="P240" s="1"/>
      <c r="Q240" s="1"/>
    </row>
    <row r="241" spans="1:17" ht="16.5">
      <c r="A241" s="1"/>
      <c r="B241" s="1"/>
      <c r="C241" s="1"/>
      <c r="D241" s="1"/>
      <c r="E241" s="1"/>
      <c r="F241" s="1"/>
      <c r="G241" s="1"/>
      <c r="H241" s="1"/>
      <c r="I241" s="1"/>
      <c r="J241" s="1"/>
      <c r="K241" s="1"/>
      <c r="L241" s="1"/>
      <c r="M241" s="1"/>
      <c r="N241" s="1"/>
      <c r="O241" s="1"/>
      <c r="P241" s="1"/>
      <c r="Q241" s="1"/>
    </row>
    <row r="242" spans="1:17" ht="16.5">
      <c r="A242" s="1"/>
      <c r="B242" s="1"/>
      <c r="C242" s="1"/>
      <c r="D242" s="1"/>
      <c r="E242" s="1"/>
      <c r="F242" s="1"/>
      <c r="G242" s="1"/>
      <c r="H242" s="1"/>
      <c r="I242" s="1"/>
      <c r="J242" s="1"/>
      <c r="K242" s="1"/>
      <c r="L242" s="1"/>
      <c r="M242" s="1"/>
      <c r="N242" s="1"/>
      <c r="O242" s="1"/>
      <c r="P242" s="1"/>
      <c r="Q242" s="1"/>
    </row>
    <row r="243" spans="1:17" ht="16.5">
      <c r="A243" s="1"/>
      <c r="B243" s="1"/>
      <c r="C243" s="1"/>
      <c r="D243" s="1"/>
      <c r="E243" s="1"/>
      <c r="F243" s="1"/>
      <c r="G243" s="1"/>
      <c r="H243" s="1"/>
      <c r="I243" s="1"/>
      <c r="J243" s="1"/>
      <c r="K243" s="1"/>
      <c r="L243" s="1"/>
      <c r="M243" s="1"/>
      <c r="N243" s="1"/>
      <c r="O243" s="1"/>
      <c r="P243" s="1"/>
      <c r="Q243" s="1"/>
    </row>
    <row r="244" spans="1:17" ht="16.5">
      <c r="A244" s="1"/>
      <c r="B244" s="1"/>
      <c r="C244" s="1"/>
      <c r="D244" s="1"/>
      <c r="E244" s="1"/>
      <c r="F244" s="1"/>
      <c r="G244" s="1"/>
      <c r="H244" s="1"/>
      <c r="I244" s="1"/>
      <c r="J244" s="1"/>
      <c r="K244" s="1"/>
      <c r="L244" s="1"/>
      <c r="M244" s="1"/>
      <c r="N244" s="1"/>
      <c r="O244" s="1"/>
      <c r="P244" s="1"/>
      <c r="Q244" s="1"/>
    </row>
    <row r="245" spans="1:17" ht="16.5">
      <c r="A245" s="1"/>
      <c r="B245" s="1"/>
      <c r="C245" s="1"/>
      <c r="D245" s="1"/>
      <c r="E245" s="1"/>
      <c r="F245" s="1"/>
      <c r="G245" s="1"/>
      <c r="H245" s="1"/>
      <c r="I245" s="1"/>
      <c r="J245" s="1"/>
      <c r="K245" s="1"/>
      <c r="L245" s="1"/>
      <c r="M245" s="1"/>
      <c r="N245" s="1"/>
      <c r="O245" s="1"/>
      <c r="P245" s="1"/>
      <c r="Q245" s="1"/>
    </row>
    <row r="246" spans="1:17" ht="16.5">
      <c r="A246" s="1"/>
      <c r="B246" s="1"/>
      <c r="C246" s="1"/>
      <c r="D246" s="1"/>
      <c r="E246" s="1"/>
      <c r="F246" s="1"/>
      <c r="G246" s="1"/>
      <c r="H246" s="1"/>
      <c r="I246" s="1"/>
      <c r="J246" s="1"/>
      <c r="K246" s="1"/>
      <c r="L246" s="1"/>
      <c r="M246" s="1"/>
      <c r="N246" s="1"/>
      <c r="O246" s="1"/>
      <c r="P246" s="1"/>
      <c r="Q246" s="1"/>
    </row>
    <row r="247" spans="1:17" ht="16.5">
      <c r="A247" s="1"/>
      <c r="B247" s="1"/>
      <c r="C247" s="1"/>
      <c r="D247" s="1"/>
      <c r="E247" s="1"/>
      <c r="F247" s="1"/>
      <c r="G247" s="1"/>
      <c r="H247" s="1"/>
      <c r="I247" s="1"/>
      <c r="J247" s="1"/>
      <c r="K247" s="1"/>
      <c r="L247" s="1"/>
      <c r="M247" s="1"/>
      <c r="N247" s="1"/>
      <c r="O247" s="1"/>
      <c r="P247" s="1"/>
      <c r="Q247" s="1"/>
    </row>
    <row r="248" spans="1:17" ht="16.5">
      <c r="A248" s="1"/>
      <c r="B248" s="1"/>
      <c r="C248" s="1"/>
      <c r="D248" s="1"/>
      <c r="E248" s="1"/>
      <c r="F248" s="1"/>
      <c r="G248" s="1"/>
      <c r="H248" s="1"/>
      <c r="I248" s="1"/>
      <c r="J248" s="1"/>
      <c r="K248" s="1"/>
      <c r="L248" s="1"/>
      <c r="M248" s="1"/>
      <c r="N248" s="1"/>
      <c r="O248" s="1"/>
      <c r="P248" s="1"/>
      <c r="Q248" s="1"/>
    </row>
    <row r="249" spans="1:17" ht="16.5">
      <c r="A249" s="1"/>
      <c r="B249" s="1"/>
      <c r="C249" s="1"/>
      <c r="D249" s="1"/>
      <c r="E249" s="1"/>
      <c r="F249" s="1"/>
      <c r="G249" s="1"/>
      <c r="H249" s="1"/>
      <c r="I249" s="1"/>
      <c r="J249" s="1"/>
      <c r="K249" s="1"/>
      <c r="L249" s="1"/>
      <c r="M249" s="1"/>
      <c r="N249" s="1"/>
      <c r="O249" s="1"/>
      <c r="P249" s="1"/>
      <c r="Q249" s="1"/>
    </row>
    <row r="250" spans="1:17" ht="16.5">
      <c r="A250" s="1"/>
      <c r="B250" s="1"/>
      <c r="C250" s="1"/>
      <c r="D250" s="1"/>
      <c r="E250" s="1"/>
      <c r="F250" s="1"/>
      <c r="G250" s="1"/>
      <c r="H250" s="1"/>
      <c r="I250" s="1"/>
      <c r="J250" s="1"/>
      <c r="K250" s="1"/>
      <c r="L250" s="1"/>
      <c r="M250" s="1"/>
      <c r="N250" s="1"/>
      <c r="O250" s="1"/>
      <c r="P250" s="1"/>
      <c r="Q250" s="1"/>
    </row>
    <row r="251" spans="1:17" ht="16.5">
      <c r="A251" s="1"/>
      <c r="B251" s="1"/>
      <c r="C251" s="1"/>
      <c r="D251" s="1"/>
      <c r="E251" s="1"/>
      <c r="F251" s="1"/>
      <c r="G251" s="1"/>
      <c r="H251" s="1"/>
      <c r="I251" s="1"/>
      <c r="J251" s="1"/>
      <c r="K251" s="1"/>
      <c r="L251" s="1"/>
      <c r="M251" s="1"/>
      <c r="N251" s="1"/>
      <c r="O251" s="1"/>
      <c r="P251" s="1"/>
      <c r="Q251" s="1"/>
    </row>
    <row r="252" spans="1:17" ht="16.5">
      <c r="A252" s="1"/>
      <c r="B252" s="1"/>
      <c r="C252" s="1"/>
      <c r="D252" s="1"/>
      <c r="E252" s="1"/>
      <c r="F252" s="1"/>
      <c r="G252" s="1"/>
      <c r="H252" s="1"/>
      <c r="I252" s="1"/>
      <c r="J252" s="1"/>
      <c r="K252" s="1"/>
      <c r="L252" s="1"/>
      <c r="M252" s="1"/>
      <c r="N252" s="1"/>
      <c r="O252" s="1"/>
      <c r="P252" s="1"/>
      <c r="Q252" s="1"/>
    </row>
    <row r="253" spans="1:17" ht="16.5">
      <c r="A253" s="1"/>
      <c r="B253" s="1"/>
      <c r="C253" s="1"/>
      <c r="D253" s="1"/>
      <c r="E253" s="1"/>
      <c r="F253" s="1"/>
      <c r="G253" s="1"/>
      <c r="H253" s="1"/>
      <c r="I253" s="1"/>
      <c r="J253" s="1"/>
      <c r="K253" s="1"/>
      <c r="L253" s="1"/>
      <c r="M253" s="1"/>
      <c r="N253" s="1"/>
      <c r="O253" s="1"/>
      <c r="P253" s="1"/>
      <c r="Q253" s="1"/>
    </row>
    <row r="254" spans="1:17" ht="16.5">
      <c r="A254" s="1"/>
      <c r="B254" s="1"/>
      <c r="C254" s="1"/>
      <c r="D254" s="1"/>
      <c r="E254" s="1"/>
      <c r="F254" s="1"/>
      <c r="G254" s="1"/>
      <c r="H254" s="1"/>
      <c r="I254" s="1"/>
      <c r="J254" s="1"/>
      <c r="K254" s="1"/>
      <c r="L254" s="1"/>
      <c r="M254" s="1"/>
      <c r="N254" s="1"/>
      <c r="O254" s="1"/>
      <c r="P254" s="1"/>
      <c r="Q254" s="1"/>
    </row>
    <row r="255" spans="1:17" ht="16.5">
      <c r="A255" s="1"/>
      <c r="B255" s="1"/>
      <c r="C255" s="1"/>
      <c r="D255" s="1"/>
      <c r="E255" s="1"/>
      <c r="F255" s="1"/>
      <c r="G255" s="1"/>
      <c r="H255" s="1"/>
      <c r="I255" s="1"/>
      <c r="J255" s="1"/>
      <c r="K255" s="1"/>
      <c r="L255" s="1"/>
      <c r="M255" s="1"/>
      <c r="N255" s="1"/>
      <c r="O255" s="1"/>
      <c r="P255" s="1"/>
      <c r="Q255" s="1"/>
    </row>
    <row r="256" spans="1:17" ht="16.5">
      <c r="A256" s="1"/>
      <c r="B256" s="1"/>
      <c r="C256" s="1"/>
      <c r="D256" s="1"/>
      <c r="E256" s="1"/>
      <c r="F256" s="1"/>
      <c r="G256" s="1"/>
      <c r="H256" s="1"/>
      <c r="I256" s="1"/>
      <c r="J256" s="1"/>
      <c r="K256" s="1"/>
      <c r="L256" s="1"/>
      <c r="M256" s="1"/>
      <c r="N256" s="1"/>
      <c r="O256" s="1"/>
      <c r="P256" s="1"/>
      <c r="Q256" s="1"/>
    </row>
    <row r="257" spans="1:17" ht="16.5">
      <c r="A257" s="1"/>
      <c r="B257" s="1"/>
      <c r="C257" s="1"/>
      <c r="D257" s="1"/>
      <c r="E257" s="1"/>
      <c r="F257" s="1"/>
      <c r="G257" s="1"/>
      <c r="H257" s="1"/>
      <c r="I257" s="1"/>
      <c r="J257" s="1"/>
      <c r="K257" s="1"/>
      <c r="L257" s="1"/>
      <c r="M257" s="1"/>
      <c r="N257" s="1"/>
      <c r="O257" s="1"/>
      <c r="P257" s="1"/>
      <c r="Q257" s="1"/>
    </row>
    <row r="258" spans="1:17" ht="16.5">
      <c r="A258" s="1"/>
      <c r="B258" s="1"/>
      <c r="C258" s="1"/>
      <c r="D258" s="1"/>
      <c r="E258" s="1"/>
      <c r="F258" s="1"/>
      <c r="G258" s="1"/>
      <c r="H258" s="1"/>
      <c r="I258" s="1"/>
      <c r="J258" s="1"/>
      <c r="K258" s="1"/>
      <c r="L258" s="1"/>
      <c r="M258" s="1"/>
      <c r="N258" s="1"/>
      <c r="O258" s="1"/>
      <c r="P258" s="1"/>
      <c r="Q258" s="1"/>
    </row>
    <row r="259" spans="1:17" ht="16.5">
      <c r="A259" s="1"/>
      <c r="B259" s="1"/>
      <c r="C259" s="1"/>
      <c r="D259" s="1"/>
      <c r="E259" s="1"/>
      <c r="F259" s="1"/>
      <c r="G259" s="1"/>
      <c r="H259" s="1"/>
      <c r="I259" s="1"/>
      <c r="J259" s="1"/>
      <c r="K259" s="1"/>
      <c r="L259" s="1"/>
      <c r="M259" s="1"/>
      <c r="N259" s="1"/>
      <c r="O259" s="1"/>
      <c r="P259" s="1"/>
      <c r="Q259" s="1"/>
    </row>
    <row r="260" spans="1:17" ht="16.5">
      <c r="A260" s="1"/>
      <c r="B260" s="1"/>
      <c r="C260" s="1"/>
      <c r="D260" s="1"/>
      <c r="E260" s="1"/>
      <c r="F260" s="1"/>
      <c r="G260" s="1"/>
      <c r="H260" s="1"/>
      <c r="I260" s="1"/>
      <c r="J260" s="1"/>
      <c r="K260" s="1"/>
      <c r="L260" s="1"/>
      <c r="M260" s="1"/>
      <c r="N260" s="1"/>
      <c r="O260" s="1"/>
      <c r="P260" s="1"/>
      <c r="Q260" s="1"/>
    </row>
    <row r="261" spans="1:17" ht="16.5">
      <c r="A261" s="1"/>
      <c r="B261" s="1"/>
      <c r="C261" s="1"/>
      <c r="D261" s="1"/>
      <c r="E261" s="1"/>
      <c r="F261" s="1"/>
      <c r="G261" s="1"/>
      <c r="H261" s="1"/>
      <c r="I261" s="1"/>
      <c r="J261" s="1"/>
      <c r="K261" s="1"/>
      <c r="L261" s="1"/>
      <c r="M261" s="1"/>
      <c r="N261" s="1"/>
      <c r="O261" s="1"/>
      <c r="P261" s="1"/>
      <c r="Q261" s="1"/>
    </row>
    <row r="262" spans="1:17" ht="16.5">
      <c r="A262" s="1"/>
      <c r="B262" s="1"/>
      <c r="C262" s="1"/>
      <c r="D262" s="1"/>
      <c r="E262" s="1"/>
      <c r="F262" s="1"/>
      <c r="G262" s="1"/>
      <c r="H262" s="1"/>
      <c r="I262" s="1"/>
      <c r="J262" s="1"/>
      <c r="K262" s="1"/>
      <c r="L262" s="1"/>
      <c r="M262" s="1"/>
      <c r="N262" s="1"/>
      <c r="O262" s="1"/>
      <c r="P262" s="1"/>
      <c r="Q262" s="1"/>
    </row>
    <row r="263" spans="1:17" ht="16.5">
      <c r="A263" s="1"/>
      <c r="B263" s="1"/>
      <c r="C263" s="1"/>
      <c r="D263" s="1"/>
      <c r="E263" s="1"/>
      <c r="F263" s="1"/>
      <c r="G263" s="1"/>
      <c r="H263" s="1"/>
      <c r="I263" s="1"/>
      <c r="J263" s="1"/>
      <c r="K263" s="1"/>
      <c r="L263" s="1"/>
      <c r="M263" s="1"/>
      <c r="N263" s="1"/>
      <c r="O263" s="1"/>
      <c r="P263" s="1"/>
      <c r="Q263" s="1"/>
    </row>
    <row r="264" spans="1:17" ht="16.5">
      <c r="A264" s="1"/>
      <c r="B264" s="1"/>
      <c r="C264" s="1"/>
      <c r="D264" s="1"/>
      <c r="E264" s="1"/>
      <c r="F264" s="1"/>
      <c r="G264" s="1"/>
      <c r="H264" s="1"/>
      <c r="I264" s="1"/>
      <c r="J264" s="1"/>
      <c r="K264" s="1"/>
      <c r="L264" s="1"/>
      <c r="M264" s="1"/>
      <c r="N264" s="1"/>
      <c r="O264" s="1"/>
      <c r="P264" s="1"/>
      <c r="Q264" s="1"/>
    </row>
    <row r="265" spans="1:17" ht="16.5">
      <c r="A265" s="1"/>
      <c r="B265" s="1"/>
      <c r="C265" s="1"/>
      <c r="D265" s="1"/>
      <c r="E265" s="1"/>
      <c r="F265" s="1"/>
      <c r="G265" s="1"/>
      <c r="H265" s="1"/>
      <c r="I265" s="1"/>
      <c r="J265" s="1"/>
      <c r="K265" s="1"/>
      <c r="L265" s="1"/>
      <c r="M265" s="1"/>
      <c r="N265" s="1"/>
      <c r="O265" s="1"/>
      <c r="P265" s="1"/>
      <c r="Q265" s="1"/>
    </row>
    <row r="266" spans="1:17" ht="16.5">
      <c r="A266" s="1"/>
      <c r="B266" s="1"/>
      <c r="C266" s="1"/>
      <c r="D266" s="1"/>
      <c r="E266" s="1"/>
      <c r="F266" s="1"/>
      <c r="G266" s="1"/>
      <c r="H266" s="1"/>
      <c r="I266" s="1"/>
      <c r="J266" s="1"/>
      <c r="K266" s="1"/>
      <c r="L266" s="1"/>
      <c r="M266" s="1"/>
      <c r="N266" s="1"/>
      <c r="O266" s="1"/>
      <c r="P266" s="1"/>
      <c r="Q266" s="1"/>
    </row>
    <row r="267" spans="1:17" ht="16.5">
      <c r="A267" s="1"/>
      <c r="B267" s="1"/>
      <c r="C267" s="1"/>
      <c r="D267" s="1"/>
      <c r="E267" s="1"/>
      <c r="F267" s="1"/>
      <c r="G267" s="1"/>
      <c r="H267" s="1"/>
      <c r="I267" s="1"/>
      <c r="J267" s="1"/>
      <c r="K267" s="1"/>
      <c r="L267" s="1"/>
      <c r="M267" s="1"/>
      <c r="N267" s="1"/>
      <c r="O267" s="1"/>
      <c r="P267" s="1"/>
      <c r="Q267" s="1"/>
    </row>
    <row r="268" spans="1:17" ht="16.5">
      <c r="A268" s="1"/>
      <c r="B268" s="1"/>
      <c r="C268" s="1"/>
      <c r="D268" s="1"/>
      <c r="E268" s="1"/>
      <c r="F268" s="1"/>
      <c r="G268" s="1"/>
      <c r="H268" s="1"/>
      <c r="I268" s="1"/>
      <c r="J268" s="1"/>
      <c r="K268" s="1"/>
      <c r="L268" s="1"/>
      <c r="M268" s="1"/>
      <c r="N268" s="1"/>
      <c r="O268" s="1"/>
      <c r="P268" s="1"/>
      <c r="Q268" s="1"/>
    </row>
    <row r="269" spans="1:17" ht="16.5">
      <c r="A269" s="1"/>
      <c r="B269" s="1"/>
      <c r="C269" s="1"/>
      <c r="D269" s="1"/>
      <c r="E269" s="1"/>
      <c r="F269" s="1"/>
      <c r="G269" s="1"/>
      <c r="H269" s="1"/>
      <c r="I269" s="1"/>
      <c r="J269" s="1"/>
      <c r="K269" s="1"/>
      <c r="L269" s="1"/>
      <c r="M269" s="1"/>
      <c r="N269" s="1"/>
      <c r="O269" s="1"/>
      <c r="P269" s="1"/>
      <c r="Q269" s="1"/>
    </row>
    <row r="270" spans="1:17" ht="16.5">
      <c r="A270" s="1"/>
      <c r="B270" s="1"/>
      <c r="C270" s="1"/>
      <c r="D270" s="1"/>
      <c r="E270" s="1"/>
      <c r="F270" s="1"/>
      <c r="G270" s="1"/>
      <c r="H270" s="1"/>
      <c r="I270" s="1"/>
      <c r="J270" s="1"/>
      <c r="K270" s="1"/>
      <c r="L270" s="1"/>
      <c r="M270" s="1"/>
      <c r="N270" s="1"/>
      <c r="O270" s="1"/>
      <c r="P270" s="1"/>
      <c r="Q270" s="1"/>
    </row>
    <row r="271" spans="1:17" ht="16.5">
      <c r="A271" s="1"/>
      <c r="B271" s="1"/>
      <c r="C271" s="1"/>
      <c r="D271" s="1"/>
      <c r="E271" s="1"/>
      <c r="F271" s="1"/>
      <c r="G271" s="1"/>
      <c r="H271" s="1"/>
      <c r="I271" s="1"/>
      <c r="J271" s="1"/>
      <c r="K271" s="1"/>
      <c r="L271" s="1"/>
      <c r="M271" s="1"/>
      <c r="N271" s="1"/>
      <c r="O271" s="1"/>
      <c r="P271" s="1"/>
      <c r="Q271" s="1"/>
    </row>
    <row r="272" spans="1:17" ht="16.5">
      <c r="A272" s="1"/>
      <c r="B272" s="1"/>
      <c r="C272" s="1"/>
      <c r="D272" s="1"/>
      <c r="E272" s="1"/>
      <c r="F272" s="1"/>
      <c r="G272" s="1"/>
      <c r="H272" s="1"/>
      <c r="I272" s="1"/>
      <c r="J272" s="1"/>
      <c r="K272" s="1"/>
      <c r="L272" s="1"/>
      <c r="M272" s="1"/>
      <c r="N272" s="1"/>
      <c r="O272" s="1"/>
      <c r="P272" s="1"/>
      <c r="Q272" s="1"/>
    </row>
    <row r="273" spans="1:17" ht="16.5">
      <c r="A273" s="1"/>
      <c r="B273" s="1"/>
      <c r="C273" s="1"/>
      <c r="D273" s="1"/>
      <c r="E273" s="1"/>
      <c r="F273" s="1"/>
      <c r="G273" s="1"/>
      <c r="H273" s="1"/>
      <c r="I273" s="1"/>
      <c r="J273" s="1"/>
      <c r="K273" s="1"/>
      <c r="L273" s="1"/>
      <c r="M273" s="1"/>
      <c r="N273" s="1"/>
      <c r="O273" s="1"/>
      <c r="P273" s="1"/>
      <c r="Q273" s="1"/>
    </row>
    <row r="274" spans="1:17" ht="16.5">
      <c r="A274" s="1"/>
      <c r="B274" s="1"/>
      <c r="C274" s="1"/>
      <c r="D274" s="1"/>
      <c r="E274" s="1"/>
      <c r="F274" s="1"/>
      <c r="G274" s="1"/>
      <c r="H274" s="1"/>
      <c r="I274" s="1"/>
      <c r="J274" s="1"/>
      <c r="K274" s="1"/>
      <c r="L274" s="1"/>
      <c r="M274" s="1"/>
      <c r="N274" s="1"/>
      <c r="O274" s="1"/>
      <c r="P274" s="1"/>
      <c r="Q274" s="1"/>
    </row>
    <row r="275" spans="1:17" ht="16.5">
      <c r="A275" s="1"/>
      <c r="B275" s="1"/>
      <c r="C275" s="1"/>
      <c r="D275" s="1"/>
      <c r="E275" s="1"/>
      <c r="F275" s="1"/>
      <c r="G275" s="1"/>
      <c r="H275" s="1"/>
      <c r="I275" s="1"/>
      <c r="J275" s="1"/>
      <c r="K275" s="1"/>
      <c r="L275" s="1"/>
      <c r="M275" s="1"/>
      <c r="N275" s="1"/>
      <c r="O275" s="1"/>
      <c r="P275" s="1"/>
      <c r="Q275" s="1"/>
    </row>
    <row r="276" spans="1:17" ht="16.5">
      <c r="A276" s="1"/>
      <c r="B276" s="1"/>
      <c r="C276" s="1"/>
      <c r="D276" s="1"/>
      <c r="E276" s="1"/>
      <c r="F276" s="1"/>
      <c r="G276" s="1"/>
      <c r="H276" s="1"/>
      <c r="I276" s="1"/>
      <c r="J276" s="1"/>
      <c r="K276" s="1"/>
      <c r="L276" s="1"/>
      <c r="M276" s="1"/>
      <c r="N276" s="1"/>
      <c r="O276" s="1"/>
      <c r="P276" s="1"/>
      <c r="Q276" s="1"/>
    </row>
    <row r="277" spans="1:17" ht="16.5">
      <c r="A277" s="1"/>
      <c r="B277" s="1"/>
      <c r="C277" s="1"/>
      <c r="D277" s="1"/>
      <c r="E277" s="1"/>
      <c r="F277" s="1"/>
      <c r="G277" s="1"/>
      <c r="H277" s="1"/>
      <c r="I277" s="1"/>
      <c r="J277" s="1"/>
      <c r="K277" s="1"/>
      <c r="L277" s="1"/>
      <c r="M277" s="1"/>
      <c r="N277" s="1"/>
      <c r="O277" s="1"/>
      <c r="P277" s="1"/>
      <c r="Q277" s="1"/>
    </row>
    <row r="278" spans="1:17" ht="16.5">
      <c r="A278" s="1"/>
      <c r="B278" s="1"/>
      <c r="C278" s="1"/>
      <c r="D278" s="1"/>
      <c r="E278" s="1"/>
      <c r="F278" s="1"/>
      <c r="G278" s="1"/>
      <c r="H278" s="1"/>
      <c r="I278" s="1"/>
      <c r="J278" s="1"/>
      <c r="K278" s="1"/>
      <c r="L278" s="1"/>
      <c r="M278" s="1"/>
      <c r="N278" s="1"/>
      <c r="O278" s="1"/>
      <c r="P278" s="1"/>
      <c r="Q278" s="1"/>
    </row>
    <row r="279" spans="1:17" ht="16.5">
      <c r="A279" s="1"/>
      <c r="B279" s="1"/>
      <c r="C279" s="1"/>
      <c r="D279" s="1"/>
      <c r="E279" s="1"/>
      <c r="F279" s="1"/>
      <c r="G279" s="1"/>
      <c r="H279" s="1"/>
      <c r="I279" s="1"/>
      <c r="J279" s="1"/>
      <c r="K279" s="1"/>
      <c r="L279" s="1"/>
      <c r="M279" s="1"/>
      <c r="N279" s="1"/>
      <c r="O279" s="1"/>
      <c r="P279" s="1"/>
      <c r="Q279" s="1"/>
    </row>
    <row r="280" spans="1:17" ht="16.5">
      <c r="A280" s="1"/>
      <c r="B280" s="1"/>
      <c r="C280" s="1"/>
      <c r="D280" s="1"/>
      <c r="E280" s="1"/>
      <c r="F280" s="1"/>
      <c r="G280" s="1"/>
      <c r="H280" s="1"/>
      <c r="I280" s="1"/>
      <c r="J280" s="1"/>
      <c r="K280" s="1"/>
      <c r="L280" s="1"/>
      <c r="M280" s="1"/>
      <c r="N280" s="1"/>
      <c r="O280" s="1"/>
      <c r="P280" s="1"/>
      <c r="Q280" s="1"/>
    </row>
    <row r="281" spans="1:17" ht="16.5">
      <c r="A281" s="1"/>
      <c r="B281" s="1"/>
      <c r="C281" s="1"/>
      <c r="D281" s="1"/>
      <c r="E281" s="1"/>
      <c r="F281" s="1"/>
      <c r="G281" s="1"/>
      <c r="H281" s="1"/>
      <c r="I281" s="1"/>
      <c r="J281" s="1"/>
      <c r="K281" s="1"/>
      <c r="L281" s="1"/>
      <c r="M281" s="1"/>
      <c r="N281" s="1"/>
      <c r="O281" s="1"/>
      <c r="P281" s="1"/>
      <c r="Q281" s="1"/>
    </row>
    <row r="282" spans="1:17" ht="16.5">
      <c r="A282" s="1"/>
      <c r="B282" s="1"/>
      <c r="C282" s="1"/>
      <c r="D282" s="1"/>
      <c r="E282" s="1"/>
      <c r="F282" s="1"/>
      <c r="G282" s="1"/>
      <c r="H282" s="1"/>
      <c r="I282" s="1"/>
      <c r="J282" s="1"/>
      <c r="K282" s="1"/>
      <c r="L282" s="1"/>
      <c r="M282" s="1"/>
      <c r="N282" s="1"/>
      <c r="O282" s="1"/>
      <c r="P282" s="1"/>
      <c r="Q282" s="1"/>
    </row>
    <row r="283" spans="1:17" ht="16.5">
      <c r="A283" s="1"/>
      <c r="B283" s="1"/>
      <c r="C283" s="1"/>
      <c r="D283" s="1"/>
      <c r="E283" s="1"/>
      <c r="F283" s="1"/>
      <c r="G283" s="1"/>
      <c r="H283" s="1"/>
      <c r="I283" s="1"/>
      <c r="J283" s="1"/>
      <c r="K283" s="1"/>
      <c r="L283" s="1"/>
      <c r="M283" s="1"/>
      <c r="N283" s="1"/>
      <c r="O283" s="1"/>
      <c r="P283" s="1"/>
      <c r="Q283" s="1"/>
    </row>
    <row r="284" spans="1:17" ht="16.5">
      <c r="A284" s="1"/>
      <c r="B284" s="1"/>
      <c r="C284" s="1"/>
      <c r="D284" s="1"/>
      <c r="E284" s="1"/>
      <c r="F284" s="1"/>
      <c r="G284" s="1"/>
      <c r="H284" s="1"/>
      <c r="I284" s="1"/>
      <c r="J284" s="1"/>
      <c r="K284" s="1"/>
      <c r="L284" s="1"/>
      <c r="M284" s="1"/>
      <c r="N284" s="1"/>
      <c r="O284" s="1"/>
      <c r="P284" s="1"/>
      <c r="Q284" s="1"/>
    </row>
    <row r="285" spans="1:17" ht="16.5">
      <c r="A285" s="1"/>
      <c r="B285" s="1"/>
      <c r="C285" s="1"/>
      <c r="D285" s="1"/>
      <c r="E285" s="1"/>
      <c r="F285" s="1"/>
      <c r="G285" s="1"/>
      <c r="H285" s="1"/>
      <c r="I285" s="1"/>
      <c r="J285" s="1"/>
      <c r="K285" s="1"/>
      <c r="L285" s="1"/>
      <c r="M285" s="1"/>
      <c r="N285" s="1"/>
      <c r="O285" s="1"/>
      <c r="P285" s="1"/>
      <c r="Q285" s="1"/>
    </row>
    <row r="286" spans="1:17" ht="16.5">
      <c r="A286" s="1"/>
      <c r="B286" s="1"/>
      <c r="C286" s="1"/>
      <c r="D286" s="1"/>
      <c r="E286" s="1"/>
      <c r="F286" s="1"/>
      <c r="G286" s="1"/>
      <c r="H286" s="1"/>
      <c r="I286" s="1"/>
      <c r="J286" s="1"/>
      <c r="K286" s="1"/>
      <c r="L286" s="1"/>
      <c r="M286" s="1"/>
      <c r="N286" s="1"/>
      <c r="O286" s="1"/>
      <c r="P286" s="1"/>
      <c r="Q286" s="1"/>
    </row>
    <row r="287" spans="1:17" ht="16.5">
      <c r="A287" s="1"/>
      <c r="B287" s="1"/>
      <c r="C287" s="1"/>
      <c r="D287" s="1"/>
      <c r="E287" s="1"/>
      <c r="F287" s="1"/>
      <c r="G287" s="1"/>
      <c r="H287" s="1"/>
      <c r="I287" s="1"/>
      <c r="J287" s="1"/>
      <c r="K287" s="1"/>
      <c r="L287" s="1"/>
      <c r="M287" s="1"/>
      <c r="N287" s="1"/>
      <c r="O287" s="1"/>
      <c r="P287" s="1"/>
      <c r="Q287" s="1"/>
    </row>
    <row r="288" spans="1:17" ht="16.5">
      <c r="A288" s="1"/>
      <c r="B288" s="1"/>
      <c r="C288" s="1"/>
      <c r="D288" s="1"/>
      <c r="E288" s="1"/>
      <c r="F288" s="1"/>
      <c r="G288" s="1"/>
      <c r="H288" s="1"/>
      <c r="I288" s="1"/>
      <c r="J288" s="1"/>
      <c r="K288" s="1"/>
      <c r="L288" s="1"/>
      <c r="M288" s="1"/>
      <c r="N288" s="1"/>
      <c r="O288" s="1"/>
      <c r="P288" s="1"/>
      <c r="Q288" s="1"/>
    </row>
    <row r="289" spans="1:17" ht="16.5">
      <c r="A289" s="1"/>
      <c r="B289" s="1"/>
      <c r="C289" s="1"/>
      <c r="D289" s="1"/>
      <c r="E289" s="1"/>
      <c r="F289" s="1"/>
      <c r="G289" s="1"/>
      <c r="H289" s="1"/>
      <c r="I289" s="1"/>
      <c r="J289" s="1"/>
      <c r="K289" s="1"/>
      <c r="L289" s="1"/>
      <c r="M289" s="1"/>
      <c r="N289" s="1"/>
      <c r="O289" s="1"/>
      <c r="P289" s="1"/>
      <c r="Q289" s="1"/>
    </row>
    <row r="290" spans="1:17" ht="16.5">
      <c r="A290" s="1"/>
      <c r="B290" s="1"/>
      <c r="C290" s="1"/>
      <c r="D290" s="1"/>
      <c r="E290" s="1"/>
      <c r="F290" s="1"/>
      <c r="G290" s="1"/>
      <c r="H290" s="1"/>
      <c r="I290" s="1"/>
      <c r="J290" s="1"/>
      <c r="K290" s="1"/>
      <c r="L290" s="1"/>
      <c r="M290" s="1"/>
      <c r="N290" s="1"/>
      <c r="O290" s="1"/>
      <c r="P290" s="1"/>
      <c r="Q290" s="1"/>
    </row>
    <row r="291" spans="1:17" ht="16.5">
      <c r="A291" s="1"/>
      <c r="B291" s="1"/>
      <c r="C291" s="1"/>
      <c r="D291" s="1"/>
      <c r="E291" s="1"/>
      <c r="F291" s="1"/>
      <c r="G291" s="1"/>
      <c r="H291" s="1"/>
      <c r="I291" s="1"/>
      <c r="J291" s="1"/>
      <c r="K291" s="1"/>
      <c r="L291" s="1"/>
      <c r="M291" s="1"/>
      <c r="N291" s="1"/>
      <c r="O291" s="1"/>
      <c r="P291" s="1"/>
      <c r="Q291" s="1"/>
    </row>
    <row r="292" spans="1:17" ht="16.5">
      <c r="A292" s="1"/>
      <c r="B292" s="1"/>
      <c r="C292" s="1"/>
      <c r="D292" s="1"/>
      <c r="E292" s="1"/>
      <c r="F292" s="1"/>
      <c r="G292" s="1"/>
      <c r="H292" s="1"/>
      <c r="I292" s="1"/>
      <c r="J292" s="1"/>
      <c r="K292" s="1"/>
      <c r="L292" s="1"/>
      <c r="M292" s="1"/>
      <c r="N292" s="1"/>
      <c r="O292" s="1"/>
      <c r="P292" s="1"/>
      <c r="Q292" s="1"/>
    </row>
    <row r="293" spans="1:17" ht="16.5">
      <c r="A293" s="1"/>
      <c r="B293" s="1"/>
      <c r="C293" s="1"/>
      <c r="D293" s="1"/>
      <c r="E293" s="1"/>
      <c r="F293" s="1"/>
      <c r="G293" s="1"/>
      <c r="H293" s="1"/>
      <c r="I293" s="1"/>
      <c r="J293" s="1"/>
      <c r="K293" s="1"/>
      <c r="L293" s="1"/>
      <c r="M293" s="1"/>
      <c r="N293" s="1"/>
      <c r="O293" s="1"/>
      <c r="P293" s="1"/>
      <c r="Q293" s="1"/>
    </row>
    <row r="294" spans="1:17" ht="16.5">
      <c r="A294" s="1"/>
      <c r="B294" s="1"/>
      <c r="C294" s="1"/>
      <c r="D294" s="1"/>
      <c r="E294" s="1"/>
      <c r="F294" s="1"/>
      <c r="G294" s="1"/>
      <c r="H294" s="1"/>
      <c r="I294" s="1"/>
      <c r="J294" s="1"/>
      <c r="K294" s="1"/>
      <c r="L294" s="1"/>
      <c r="M294" s="1"/>
      <c r="N294" s="1"/>
      <c r="O294" s="1"/>
      <c r="P294" s="1"/>
      <c r="Q294" s="1"/>
    </row>
    <row r="295" spans="1:17" ht="16.5">
      <c r="A295" s="1"/>
      <c r="B295" s="1"/>
      <c r="C295" s="1"/>
      <c r="D295" s="1"/>
      <c r="E295" s="1"/>
      <c r="F295" s="1"/>
      <c r="G295" s="1"/>
      <c r="H295" s="1"/>
      <c r="I295" s="1"/>
      <c r="J295" s="1"/>
      <c r="K295" s="1"/>
      <c r="L295" s="1"/>
      <c r="M295" s="1"/>
      <c r="N295" s="1"/>
      <c r="O295" s="1"/>
      <c r="P295" s="1"/>
      <c r="Q295" s="1"/>
    </row>
    <row r="296" spans="1:17" ht="16.5">
      <c r="A296" s="1"/>
      <c r="B296" s="1"/>
      <c r="C296" s="1"/>
      <c r="D296" s="1"/>
      <c r="E296" s="1"/>
      <c r="F296" s="1"/>
      <c r="G296" s="1"/>
      <c r="H296" s="1"/>
      <c r="I296" s="1"/>
      <c r="J296" s="1"/>
      <c r="K296" s="1"/>
      <c r="L296" s="1"/>
      <c r="M296" s="1"/>
      <c r="N296" s="1"/>
      <c r="O296" s="1"/>
      <c r="P296" s="1"/>
      <c r="Q296" s="1"/>
    </row>
    <row r="297" spans="1:17" ht="16.5">
      <c r="A297" s="1"/>
      <c r="B297" s="1"/>
      <c r="C297" s="1"/>
      <c r="D297" s="1"/>
      <c r="E297" s="1"/>
      <c r="F297" s="1"/>
      <c r="G297" s="1"/>
      <c r="H297" s="1"/>
      <c r="I297" s="1"/>
      <c r="J297" s="1"/>
      <c r="K297" s="1"/>
      <c r="L297" s="1"/>
      <c r="M297" s="1"/>
      <c r="N297" s="1"/>
      <c r="O297" s="1"/>
      <c r="P297" s="1"/>
      <c r="Q297" s="1"/>
    </row>
    <row r="298" spans="1:17" ht="16.5">
      <c r="A298" s="1"/>
      <c r="B298" s="1"/>
      <c r="C298" s="1"/>
      <c r="D298" s="1"/>
      <c r="E298" s="1"/>
      <c r="F298" s="1"/>
      <c r="G298" s="1"/>
      <c r="H298" s="1"/>
      <c r="I298" s="1"/>
      <c r="J298" s="1"/>
      <c r="K298" s="1"/>
      <c r="L298" s="1"/>
      <c r="M298" s="1"/>
      <c r="N298" s="1"/>
      <c r="O298" s="1"/>
      <c r="P298" s="1"/>
      <c r="Q298" s="1"/>
    </row>
    <row r="299" spans="1:17" ht="16.5">
      <c r="A299" s="1"/>
      <c r="B299" s="1"/>
      <c r="C299" s="1"/>
      <c r="D299" s="1"/>
      <c r="E299" s="1"/>
      <c r="F299" s="1"/>
      <c r="G299" s="1"/>
      <c r="H299" s="1"/>
      <c r="I299" s="1"/>
      <c r="J299" s="1"/>
      <c r="K299" s="1"/>
      <c r="L299" s="1"/>
      <c r="M299" s="1"/>
      <c r="N299" s="1"/>
      <c r="O299" s="1"/>
      <c r="P299" s="1"/>
      <c r="Q299" s="1"/>
    </row>
    <row r="300" spans="1:17" ht="16.5">
      <c r="A300" s="1"/>
      <c r="B300" s="1"/>
      <c r="C300" s="1"/>
      <c r="D300" s="1"/>
      <c r="E300" s="1"/>
      <c r="F300" s="1"/>
      <c r="G300" s="1"/>
      <c r="H300" s="1"/>
      <c r="I300" s="1"/>
      <c r="J300" s="1"/>
      <c r="K300" s="1"/>
      <c r="L300" s="1"/>
      <c r="M300" s="1"/>
      <c r="N300" s="1"/>
      <c r="O300" s="1"/>
      <c r="P300" s="1"/>
      <c r="Q300" s="1"/>
    </row>
    <row r="301" spans="1:17" ht="16.5">
      <c r="A301" s="1"/>
      <c r="B301" s="1"/>
      <c r="C301" s="1"/>
      <c r="D301" s="1"/>
      <c r="E301" s="1"/>
      <c r="F301" s="1"/>
      <c r="G301" s="1"/>
      <c r="H301" s="1"/>
      <c r="I301" s="1"/>
      <c r="J301" s="1"/>
      <c r="K301" s="1"/>
      <c r="L301" s="1"/>
      <c r="M301" s="1"/>
      <c r="N301" s="1"/>
      <c r="O301" s="1"/>
      <c r="P301" s="1"/>
      <c r="Q301" s="1"/>
    </row>
    <row r="302" spans="1:17" ht="16.5">
      <c r="A302" s="1"/>
      <c r="B302" s="1"/>
      <c r="C302" s="1"/>
      <c r="D302" s="1"/>
      <c r="E302" s="1"/>
      <c r="F302" s="1"/>
      <c r="G302" s="1"/>
      <c r="H302" s="1"/>
      <c r="I302" s="1"/>
      <c r="J302" s="1"/>
      <c r="K302" s="1"/>
      <c r="L302" s="1"/>
      <c r="M302" s="1"/>
      <c r="N302" s="1"/>
      <c r="O302" s="1"/>
      <c r="P302" s="1"/>
      <c r="Q302" s="1"/>
    </row>
    <row r="303" spans="1:17" ht="16.5">
      <c r="A303" s="1"/>
      <c r="B303" s="1"/>
      <c r="C303" s="1"/>
      <c r="D303" s="1"/>
      <c r="E303" s="1"/>
      <c r="F303" s="1"/>
      <c r="G303" s="1"/>
      <c r="H303" s="1"/>
      <c r="I303" s="1"/>
      <c r="J303" s="1"/>
      <c r="K303" s="1"/>
      <c r="L303" s="1"/>
      <c r="M303" s="1"/>
      <c r="N303" s="1"/>
      <c r="O303" s="1"/>
      <c r="P303" s="1"/>
      <c r="Q303" s="1"/>
    </row>
    <row r="304" spans="1:17" ht="16.5">
      <c r="A304" s="1"/>
      <c r="B304" s="1"/>
      <c r="C304" s="1"/>
      <c r="D304" s="1"/>
      <c r="E304" s="1"/>
      <c r="F304" s="1"/>
      <c r="G304" s="1"/>
      <c r="H304" s="1"/>
      <c r="I304" s="1"/>
      <c r="J304" s="1"/>
      <c r="K304" s="1"/>
      <c r="L304" s="1"/>
      <c r="M304" s="1"/>
      <c r="N304" s="1"/>
      <c r="O304" s="1"/>
      <c r="P304" s="1"/>
      <c r="Q304" s="1"/>
    </row>
    <row r="305" spans="1:17" ht="16.5">
      <c r="A305" s="1"/>
      <c r="B305" s="1"/>
      <c r="C305" s="1"/>
      <c r="D305" s="1"/>
      <c r="E305" s="1"/>
      <c r="F305" s="1"/>
      <c r="G305" s="1"/>
      <c r="H305" s="1"/>
      <c r="I305" s="1"/>
      <c r="J305" s="1"/>
      <c r="K305" s="1"/>
      <c r="L305" s="1"/>
      <c r="M305" s="1"/>
      <c r="N305" s="1"/>
      <c r="O305" s="1"/>
      <c r="P305" s="1"/>
      <c r="Q305" s="1"/>
    </row>
    <row r="306" spans="1:17" ht="16.5">
      <c r="A306" s="1"/>
      <c r="B306" s="1"/>
      <c r="C306" s="1"/>
      <c r="D306" s="1"/>
      <c r="E306" s="1"/>
      <c r="F306" s="1"/>
      <c r="G306" s="1"/>
      <c r="H306" s="1"/>
      <c r="I306" s="1"/>
      <c r="J306" s="1"/>
      <c r="K306" s="1"/>
      <c r="L306" s="1"/>
      <c r="M306" s="1"/>
      <c r="N306" s="1"/>
      <c r="O306" s="1"/>
      <c r="P306" s="1"/>
      <c r="Q306" s="1"/>
    </row>
    <row r="307" spans="1:17" ht="16.5">
      <c r="A307" s="1"/>
      <c r="B307" s="1"/>
      <c r="C307" s="1"/>
      <c r="D307" s="1"/>
      <c r="E307" s="1"/>
      <c r="F307" s="1"/>
      <c r="G307" s="1"/>
      <c r="H307" s="1"/>
      <c r="I307" s="1"/>
      <c r="J307" s="1"/>
      <c r="K307" s="1"/>
      <c r="L307" s="1"/>
      <c r="M307" s="1"/>
      <c r="N307" s="1"/>
      <c r="O307" s="1"/>
      <c r="P307" s="1"/>
      <c r="Q307" s="1"/>
    </row>
    <row r="308" spans="1:17" ht="16.5">
      <c r="A308" s="1"/>
      <c r="B308" s="1"/>
      <c r="C308" s="1"/>
      <c r="D308" s="1"/>
      <c r="E308" s="1"/>
      <c r="F308" s="1"/>
      <c r="G308" s="1"/>
      <c r="H308" s="1"/>
      <c r="I308" s="1"/>
      <c r="J308" s="1"/>
      <c r="K308" s="1"/>
      <c r="L308" s="1"/>
      <c r="M308" s="1"/>
      <c r="N308" s="1"/>
      <c r="O308" s="1"/>
      <c r="P308" s="1"/>
      <c r="Q308" s="1"/>
    </row>
    <row r="309" spans="1:17" ht="16.5">
      <c r="A309" s="1"/>
      <c r="B309" s="1"/>
      <c r="C309" s="1"/>
      <c r="D309" s="1"/>
      <c r="E309" s="1"/>
      <c r="F309" s="1"/>
      <c r="G309" s="1"/>
      <c r="H309" s="1"/>
      <c r="I309" s="1"/>
      <c r="J309" s="1"/>
      <c r="K309" s="1"/>
      <c r="L309" s="1"/>
      <c r="M309" s="1"/>
      <c r="N309" s="1"/>
      <c r="O309" s="1"/>
      <c r="P309" s="1"/>
      <c r="Q309" s="1"/>
    </row>
    <row r="310" spans="1:17" ht="16.5">
      <c r="A310" s="1"/>
      <c r="B310" s="1"/>
      <c r="C310" s="1"/>
      <c r="D310" s="1"/>
      <c r="E310" s="1"/>
      <c r="F310" s="1"/>
      <c r="G310" s="1"/>
      <c r="H310" s="1"/>
      <c r="I310" s="1"/>
      <c r="J310" s="1"/>
      <c r="K310" s="1"/>
      <c r="L310" s="1"/>
      <c r="M310" s="1"/>
      <c r="N310" s="1"/>
      <c r="O310" s="1"/>
      <c r="P310" s="1"/>
      <c r="Q310" s="1"/>
    </row>
    <row r="311" spans="1:17" ht="16.5">
      <c r="A311" s="1"/>
      <c r="B311" s="1"/>
      <c r="C311" s="1"/>
      <c r="D311" s="1"/>
      <c r="E311" s="1"/>
      <c r="F311" s="1"/>
      <c r="G311" s="1"/>
      <c r="H311" s="1"/>
      <c r="I311" s="1"/>
      <c r="J311" s="1"/>
      <c r="K311" s="1"/>
      <c r="L311" s="1"/>
      <c r="M311" s="1"/>
      <c r="N311" s="1"/>
      <c r="O311" s="1"/>
      <c r="P311" s="1"/>
      <c r="Q311" s="1"/>
    </row>
    <row r="312" spans="1:17" ht="16.5">
      <c r="A312" s="1"/>
      <c r="B312" s="1"/>
      <c r="C312" s="1"/>
      <c r="D312" s="1"/>
      <c r="E312" s="1"/>
      <c r="F312" s="1"/>
      <c r="G312" s="1"/>
      <c r="H312" s="1"/>
      <c r="I312" s="1"/>
      <c r="J312" s="1"/>
      <c r="K312" s="1"/>
      <c r="L312" s="1"/>
      <c r="M312" s="1"/>
      <c r="N312" s="1"/>
      <c r="O312" s="1"/>
      <c r="P312" s="1"/>
      <c r="Q312" s="1"/>
    </row>
    <row r="313" spans="1:17" ht="16.5">
      <c r="A313" s="1"/>
      <c r="B313" s="1"/>
      <c r="C313" s="1"/>
      <c r="D313" s="1"/>
      <c r="E313" s="1"/>
      <c r="F313" s="1"/>
      <c r="G313" s="1"/>
      <c r="H313" s="1"/>
      <c r="I313" s="1"/>
      <c r="J313" s="1"/>
      <c r="K313" s="1"/>
      <c r="L313" s="1"/>
      <c r="M313" s="1"/>
      <c r="N313" s="1"/>
      <c r="O313" s="1"/>
      <c r="P313" s="1"/>
      <c r="Q313" s="1"/>
    </row>
    <row r="314" spans="1:17" ht="16.5">
      <c r="A314" s="1"/>
      <c r="B314" s="1"/>
      <c r="C314" s="1"/>
      <c r="D314" s="1"/>
      <c r="E314" s="1"/>
      <c r="F314" s="1"/>
      <c r="G314" s="1"/>
      <c r="H314" s="1"/>
      <c r="I314" s="1"/>
      <c r="J314" s="1"/>
      <c r="K314" s="1"/>
      <c r="L314" s="1"/>
      <c r="M314" s="1"/>
      <c r="N314" s="1"/>
      <c r="O314" s="1"/>
      <c r="P314" s="1"/>
      <c r="Q314" s="1"/>
    </row>
    <row r="315" spans="1:17" ht="16.5">
      <c r="A315" s="1"/>
      <c r="B315" s="1"/>
      <c r="C315" s="1"/>
      <c r="D315" s="1"/>
      <c r="E315" s="1"/>
      <c r="F315" s="1"/>
      <c r="G315" s="1"/>
      <c r="H315" s="1"/>
      <c r="I315" s="1"/>
      <c r="J315" s="1"/>
      <c r="K315" s="1"/>
      <c r="L315" s="1"/>
      <c r="M315" s="1"/>
      <c r="N315" s="1"/>
      <c r="O315" s="1"/>
      <c r="P315" s="1"/>
      <c r="Q315" s="1"/>
    </row>
    <row r="316" spans="1:17" ht="16.5">
      <c r="A316" s="1"/>
      <c r="B316" s="1"/>
      <c r="C316" s="1"/>
      <c r="D316" s="1"/>
      <c r="E316" s="1"/>
      <c r="F316" s="1"/>
      <c r="G316" s="1"/>
      <c r="H316" s="1"/>
      <c r="I316" s="1"/>
      <c r="J316" s="1"/>
      <c r="K316" s="1"/>
      <c r="L316" s="1"/>
      <c r="M316" s="1"/>
      <c r="N316" s="1"/>
      <c r="O316" s="1"/>
      <c r="P316" s="1"/>
      <c r="Q316" s="1"/>
    </row>
    <row r="317" spans="1:17" ht="16.5">
      <c r="A317" s="1"/>
      <c r="B317" s="1"/>
      <c r="C317" s="1"/>
      <c r="D317" s="1"/>
      <c r="E317" s="1"/>
      <c r="F317" s="1"/>
      <c r="G317" s="1"/>
      <c r="H317" s="1"/>
      <c r="I317" s="1"/>
      <c r="J317" s="1"/>
      <c r="K317" s="1"/>
      <c r="L317" s="1"/>
      <c r="M317" s="1"/>
      <c r="N317" s="1"/>
      <c r="O317" s="1"/>
      <c r="P317" s="1"/>
      <c r="Q317" s="1"/>
    </row>
    <row r="318" spans="1:17" ht="16.5">
      <c r="A318" s="1"/>
      <c r="B318" s="1"/>
      <c r="C318" s="1"/>
      <c r="D318" s="1"/>
      <c r="E318" s="1"/>
      <c r="F318" s="1"/>
      <c r="G318" s="1"/>
      <c r="H318" s="1"/>
      <c r="I318" s="1"/>
      <c r="J318" s="1"/>
      <c r="K318" s="1"/>
      <c r="L318" s="1"/>
      <c r="M318" s="1"/>
      <c r="N318" s="1"/>
      <c r="O318" s="1"/>
      <c r="P318" s="1"/>
      <c r="Q318" s="1"/>
    </row>
    <row r="319" spans="1:17" ht="16.5">
      <c r="A319" s="1"/>
      <c r="B319" s="1"/>
      <c r="C319" s="1"/>
      <c r="D319" s="1"/>
      <c r="E319" s="1"/>
      <c r="F319" s="1"/>
      <c r="G319" s="1"/>
      <c r="H319" s="1"/>
      <c r="I319" s="1"/>
      <c r="J319" s="1"/>
      <c r="K319" s="1"/>
      <c r="L319" s="1"/>
      <c r="M319" s="1"/>
      <c r="N319" s="1"/>
      <c r="O319" s="1"/>
      <c r="P319" s="1"/>
      <c r="Q319" s="1"/>
    </row>
    <row r="320" spans="1:17" ht="16.5">
      <c r="A320" s="1"/>
      <c r="B320" s="1"/>
      <c r="C320" s="1"/>
      <c r="D320" s="1"/>
      <c r="E320" s="1"/>
      <c r="F320" s="1"/>
      <c r="G320" s="1"/>
      <c r="H320" s="1"/>
      <c r="I320" s="1"/>
      <c r="J320" s="1"/>
      <c r="K320" s="1"/>
      <c r="L320" s="1"/>
      <c r="M320" s="1"/>
      <c r="N320" s="1"/>
      <c r="O320" s="1"/>
      <c r="P320" s="1"/>
      <c r="Q320" s="1"/>
    </row>
    <row r="321" spans="1:17" ht="16.5">
      <c r="A321" s="1"/>
      <c r="B321" s="1"/>
      <c r="C321" s="1"/>
      <c r="D321" s="1"/>
      <c r="E321" s="1"/>
      <c r="F321" s="1"/>
      <c r="G321" s="1"/>
      <c r="H321" s="1"/>
      <c r="I321" s="1"/>
      <c r="J321" s="1"/>
      <c r="K321" s="1"/>
      <c r="L321" s="1"/>
      <c r="M321" s="1"/>
      <c r="N321" s="1"/>
      <c r="O321" s="1"/>
      <c r="P321" s="1"/>
      <c r="Q321" s="1"/>
    </row>
    <row r="322" spans="1:17" ht="16.5">
      <c r="A322" s="1"/>
      <c r="B322" s="1"/>
      <c r="C322" s="1"/>
      <c r="D322" s="1"/>
      <c r="E322" s="1"/>
      <c r="F322" s="1"/>
      <c r="G322" s="1"/>
      <c r="H322" s="1"/>
      <c r="I322" s="1"/>
      <c r="J322" s="1"/>
      <c r="K322" s="1"/>
      <c r="L322" s="1"/>
      <c r="M322" s="1"/>
      <c r="N322" s="1"/>
      <c r="O322" s="1"/>
      <c r="P322" s="1"/>
      <c r="Q322" s="1"/>
    </row>
    <row r="323" spans="1:17" ht="16.5">
      <c r="A323" s="1"/>
      <c r="B323" s="1"/>
      <c r="C323" s="1"/>
      <c r="D323" s="1"/>
      <c r="E323" s="1"/>
      <c r="F323" s="1"/>
      <c r="G323" s="1"/>
      <c r="H323" s="1"/>
      <c r="I323" s="1"/>
      <c r="J323" s="1"/>
      <c r="K323" s="1"/>
      <c r="L323" s="1"/>
      <c r="M323" s="1"/>
      <c r="N323" s="1"/>
      <c r="O323" s="1"/>
      <c r="P323" s="1"/>
      <c r="Q323" s="1"/>
    </row>
    <row r="324" spans="1:17" ht="16.5">
      <c r="A324" s="1"/>
      <c r="B324" s="1"/>
      <c r="C324" s="1"/>
      <c r="D324" s="1"/>
      <c r="E324" s="1"/>
      <c r="F324" s="1"/>
      <c r="G324" s="1"/>
      <c r="H324" s="1"/>
      <c r="I324" s="1"/>
      <c r="J324" s="1"/>
      <c r="K324" s="1"/>
      <c r="L324" s="1"/>
      <c r="M324" s="1"/>
      <c r="N324" s="1"/>
      <c r="O324" s="1"/>
      <c r="P324" s="1"/>
      <c r="Q324" s="1"/>
    </row>
    <row r="325" spans="1:17" ht="16.5">
      <c r="A325" s="1"/>
      <c r="B325" s="1"/>
      <c r="C325" s="1"/>
      <c r="D325" s="1"/>
      <c r="E325" s="1"/>
      <c r="F325" s="1"/>
      <c r="G325" s="1"/>
      <c r="H325" s="1"/>
      <c r="I325" s="1"/>
      <c r="J325" s="1"/>
      <c r="K325" s="1"/>
      <c r="L325" s="1"/>
      <c r="M325" s="1"/>
      <c r="N325" s="1"/>
      <c r="O325" s="1"/>
      <c r="P325" s="1"/>
      <c r="Q325" s="1"/>
    </row>
    <row r="326" spans="1:17" ht="16.5">
      <c r="A326" s="1"/>
      <c r="B326" s="1"/>
      <c r="C326" s="1"/>
      <c r="D326" s="1"/>
      <c r="E326" s="1"/>
      <c r="F326" s="1"/>
      <c r="G326" s="1"/>
      <c r="H326" s="1"/>
      <c r="I326" s="1"/>
      <c r="J326" s="1"/>
      <c r="K326" s="1"/>
      <c r="L326" s="1"/>
      <c r="M326" s="1"/>
      <c r="N326" s="1"/>
      <c r="O326" s="1"/>
      <c r="P326" s="1"/>
      <c r="Q326" s="1"/>
    </row>
    <row r="327" spans="1:17" ht="16.5">
      <c r="A327" s="1"/>
      <c r="B327" s="1"/>
      <c r="C327" s="1"/>
      <c r="D327" s="1"/>
      <c r="E327" s="1"/>
      <c r="F327" s="1"/>
      <c r="G327" s="1"/>
      <c r="H327" s="1"/>
      <c r="I327" s="1"/>
      <c r="J327" s="1"/>
      <c r="K327" s="1"/>
      <c r="L327" s="1"/>
      <c r="M327" s="1"/>
      <c r="N327" s="1"/>
      <c r="O327" s="1"/>
      <c r="P327" s="1"/>
      <c r="Q327" s="1"/>
    </row>
    <row r="328" spans="1:17" ht="16.5">
      <c r="A328" s="1"/>
      <c r="B328" s="1"/>
      <c r="C328" s="1"/>
      <c r="D328" s="1"/>
      <c r="E328" s="1"/>
      <c r="F328" s="1"/>
      <c r="G328" s="1"/>
      <c r="H328" s="1"/>
      <c r="I328" s="1"/>
      <c r="J328" s="1"/>
      <c r="K328" s="1"/>
      <c r="L328" s="1"/>
      <c r="M328" s="1"/>
      <c r="N328" s="1"/>
      <c r="O328" s="1"/>
      <c r="P328" s="1"/>
      <c r="Q328" s="1"/>
    </row>
    <row r="329" spans="1:17" ht="16.5">
      <c r="A329" s="1"/>
      <c r="B329" s="1"/>
      <c r="C329" s="1"/>
      <c r="D329" s="1"/>
      <c r="E329" s="1"/>
      <c r="F329" s="1"/>
      <c r="G329" s="1"/>
      <c r="H329" s="1"/>
      <c r="I329" s="1"/>
      <c r="J329" s="1"/>
      <c r="K329" s="1"/>
      <c r="L329" s="1"/>
      <c r="M329" s="1"/>
      <c r="N329" s="1"/>
      <c r="O329" s="1"/>
      <c r="P329" s="1"/>
      <c r="Q329" s="1"/>
    </row>
    <row r="330" spans="1:17" ht="16.5">
      <c r="A330" s="1"/>
      <c r="B330" s="1"/>
      <c r="C330" s="1"/>
      <c r="D330" s="1"/>
      <c r="E330" s="1"/>
      <c r="F330" s="1"/>
      <c r="G330" s="1"/>
      <c r="H330" s="1"/>
      <c r="I330" s="1"/>
      <c r="J330" s="1"/>
      <c r="K330" s="1"/>
      <c r="L330" s="1"/>
      <c r="M330" s="1"/>
      <c r="N330" s="1"/>
      <c r="O330" s="1"/>
      <c r="P330" s="1"/>
      <c r="Q330" s="1"/>
    </row>
    <row r="331" spans="1:17" ht="16.5">
      <c r="A331" s="1"/>
      <c r="B331" s="1"/>
      <c r="C331" s="1"/>
      <c r="D331" s="1"/>
      <c r="E331" s="1"/>
      <c r="F331" s="1"/>
      <c r="G331" s="1"/>
      <c r="H331" s="1"/>
      <c r="I331" s="1"/>
      <c r="J331" s="1"/>
      <c r="K331" s="1"/>
      <c r="L331" s="1"/>
      <c r="M331" s="1"/>
      <c r="N331" s="1"/>
      <c r="O331" s="1"/>
      <c r="P331" s="1"/>
      <c r="Q331" s="1"/>
    </row>
    <row r="332" spans="1:17" ht="16.5">
      <c r="A332" s="1"/>
      <c r="B332" s="1"/>
      <c r="C332" s="1"/>
      <c r="D332" s="1"/>
      <c r="E332" s="1"/>
      <c r="F332" s="1"/>
      <c r="G332" s="1"/>
      <c r="H332" s="1"/>
      <c r="I332" s="1"/>
      <c r="J332" s="1"/>
      <c r="K332" s="1"/>
      <c r="L332" s="1"/>
      <c r="M332" s="1"/>
      <c r="N332" s="1"/>
      <c r="O332" s="1"/>
      <c r="P332" s="1"/>
      <c r="Q332" s="1"/>
    </row>
    <row r="333" spans="1:17" ht="16.5">
      <c r="A333" s="1"/>
      <c r="B333" s="1"/>
      <c r="C333" s="1"/>
      <c r="D333" s="1"/>
      <c r="E333" s="1"/>
      <c r="F333" s="1"/>
      <c r="G333" s="1"/>
      <c r="H333" s="1"/>
      <c r="I333" s="1"/>
      <c r="J333" s="1"/>
      <c r="K333" s="1"/>
      <c r="L333" s="1"/>
      <c r="M333" s="1"/>
      <c r="N333" s="1"/>
      <c r="O333" s="1"/>
      <c r="P333" s="1"/>
      <c r="Q333" s="1"/>
    </row>
    <row r="334" spans="1:17" ht="16.5">
      <c r="A334" s="1"/>
      <c r="B334" s="1"/>
      <c r="C334" s="1"/>
      <c r="D334" s="1"/>
      <c r="E334" s="1"/>
      <c r="F334" s="1"/>
      <c r="G334" s="1"/>
      <c r="H334" s="1"/>
      <c r="I334" s="1"/>
      <c r="J334" s="1"/>
      <c r="K334" s="1"/>
      <c r="L334" s="1"/>
      <c r="M334" s="1"/>
      <c r="N334" s="1"/>
      <c r="O334" s="1"/>
      <c r="P334" s="1"/>
      <c r="Q334" s="1"/>
    </row>
    <row r="335" spans="1:17" ht="16.5">
      <c r="A335" s="1"/>
      <c r="B335" s="1"/>
      <c r="C335" s="1"/>
      <c r="D335" s="1"/>
      <c r="E335" s="1"/>
      <c r="F335" s="1"/>
      <c r="G335" s="1"/>
      <c r="H335" s="1"/>
      <c r="I335" s="1"/>
      <c r="J335" s="1"/>
      <c r="K335" s="1"/>
      <c r="L335" s="1"/>
      <c r="M335" s="1"/>
      <c r="N335" s="1"/>
      <c r="O335" s="1"/>
      <c r="P335" s="1"/>
      <c r="Q335" s="1"/>
    </row>
    <row r="336" spans="1:17" ht="16.5">
      <c r="A336" s="1"/>
      <c r="B336" s="1"/>
      <c r="C336" s="1"/>
      <c r="D336" s="1"/>
      <c r="E336" s="1"/>
      <c r="F336" s="1"/>
      <c r="G336" s="1"/>
      <c r="H336" s="1"/>
      <c r="I336" s="1"/>
      <c r="J336" s="1"/>
      <c r="K336" s="1"/>
      <c r="L336" s="1"/>
      <c r="M336" s="1"/>
      <c r="N336" s="1"/>
      <c r="O336" s="1"/>
      <c r="P336" s="1"/>
      <c r="Q336" s="1"/>
    </row>
    <row r="337" spans="1:17" ht="16.5">
      <c r="A337" s="1"/>
      <c r="B337" s="1"/>
      <c r="C337" s="1"/>
      <c r="D337" s="1"/>
      <c r="E337" s="1"/>
      <c r="F337" s="1"/>
      <c r="G337" s="1"/>
      <c r="H337" s="1"/>
      <c r="I337" s="1"/>
      <c r="J337" s="1"/>
      <c r="K337" s="1"/>
      <c r="L337" s="1"/>
      <c r="M337" s="1"/>
      <c r="N337" s="1"/>
      <c r="O337" s="1"/>
      <c r="P337" s="1"/>
      <c r="Q337" s="1"/>
    </row>
    <row r="338" spans="1:17" ht="16.5">
      <c r="A338" s="1"/>
      <c r="B338" s="1"/>
      <c r="C338" s="1"/>
      <c r="D338" s="1"/>
      <c r="E338" s="1"/>
      <c r="F338" s="1"/>
      <c r="G338" s="1"/>
      <c r="H338" s="1"/>
      <c r="I338" s="1"/>
      <c r="J338" s="1"/>
      <c r="K338" s="1"/>
      <c r="L338" s="1"/>
      <c r="M338" s="1"/>
      <c r="N338" s="1"/>
      <c r="O338" s="1"/>
      <c r="P338" s="1"/>
      <c r="Q338" s="1"/>
    </row>
    <row r="339" spans="1:17" ht="16.5">
      <c r="A339" s="1"/>
      <c r="B339" s="1"/>
      <c r="C339" s="1"/>
      <c r="D339" s="1"/>
      <c r="E339" s="1"/>
      <c r="F339" s="1"/>
      <c r="G339" s="1"/>
      <c r="H339" s="1"/>
      <c r="I339" s="1"/>
      <c r="J339" s="1"/>
      <c r="K339" s="1"/>
      <c r="L339" s="1"/>
      <c r="M339" s="1"/>
      <c r="N339" s="1"/>
      <c r="O339" s="1"/>
      <c r="P339" s="1"/>
      <c r="Q339" s="1"/>
    </row>
    <row r="340" spans="1:17" ht="16.5">
      <c r="A340" s="1"/>
      <c r="B340" s="1"/>
      <c r="C340" s="1"/>
      <c r="D340" s="1"/>
      <c r="E340" s="1"/>
      <c r="F340" s="1"/>
      <c r="G340" s="1"/>
      <c r="H340" s="1"/>
      <c r="I340" s="1"/>
      <c r="J340" s="1"/>
      <c r="K340" s="1"/>
      <c r="L340" s="1"/>
      <c r="M340" s="1"/>
      <c r="N340" s="1"/>
      <c r="O340" s="1"/>
      <c r="P340" s="1"/>
      <c r="Q340" s="1"/>
    </row>
    <row r="341" spans="1:17" ht="16.5">
      <c r="A341" s="1"/>
      <c r="B341" s="1"/>
      <c r="C341" s="1"/>
      <c r="D341" s="1"/>
      <c r="E341" s="1"/>
      <c r="F341" s="1"/>
      <c r="G341" s="1"/>
      <c r="H341" s="1"/>
      <c r="I341" s="1"/>
      <c r="J341" s="1"/>
      <c r="K341" s="1"/>
      <c r="L341" s="1"/>
      <c r="M341" s="1"/>
      <c r="N341" s="1"/>
      <c r="O341" s="1"/>
      <c r="P341" s="1"/>
      <c r="Q341" s="1"/>
    </row>
    <row r="342" spans="1:17" ht="16.5">
      <c r="A342" s="1"/>
      <c r="B342" s="1"/>
      <c r="C342" s="1"/>
      <c r="D342" s="1"/>
      <c r="E342" s="1"/>
      <c r="F342" s="1"/>
      <c r="G342" s="1"/>
      <c r="H342" s="1"/>
      <c r="I342" s="1"/>
      <c r="J342" s="1"/>
      <c r="K342" s="1"/>
      <c r="L342" s="1"/>
      <c r="M342" s="1"/>
      <c r="N342" s="1"/>
      <c r="O342" s="1"/>
      <c r="P342" s="1"/>
      <c r="Q342" s="1"/>
    </row>
    <row r="343" spans="1:17" ht="16.5">
      <c r="A343" s="1"/>
      <c r="B343" s="1"/>
      <c r="C343" s="1"/>
      <c r="D343" s="1"/>
      <c r="E343" s="1"/>
      <c r="F343" s="1"/>
      <c r="G343" s="1"/>
      <c r="H343" s="1"/>
      <c r="I343" s="1"/>
      <c r="J343" s="1"/>
      <c r="K343" s="1"/>
      <c r="L343" s="1"/>
      <c r="M343" s="1"/>
      <c r="N343" s="1"/>
      <c r="O343" s="1"/>
      <c r="P343" s="1"/>
      <c r="Q343" s="1"/>
    </row>
    <row r="344" spans="1:17" ht="16.5">
      <c r="A344" s="1"/>
      <c r="B344" s="1"/>
      <c r="C344" s="1"/>
      <c r="D344" s="1"/>
      <c r="E344" s="1"/>
      <c r="F344" s="1"/>
      <c r="G344" s="1"/>
      <c r="H344" s="1"/>
      <c r="I344" s="1"/>
      <c r="J344" s="1"/>
      <c r="K344" s="1"/>
      <c r="L344" s="1"/>
      <c r="M344" s="1"/>
      <c r="N344" s="1"/>
      <c r="O344" s="1"/>
      <c r="P344" s="1"/>
      <c r="Q344" s="1"/>
    </row>
    <row r="345" spans="1:17" ht="16.5">
      <c r="A345" s="1"/>
      <c r="B345" s="1"/>
      <c r="C345" s="1"/>
      <c r="D345" s="1"/>
      <c r="E345" s="1"/>
      <c r="F345" s="1"/>
      <c r="G345" s="1"/>
      <c r="H345" s="1"/>
      <c r="I345" s="1"/>
      <c r="J345" s="1"/>
      <c r="K345" s="1"/>
      <c r="L345" s="1"/>
      <c r="M345" s="1"/>
      <c r="N345" s="1"/>
      <c r="O345" s="1"/>
      <c r="P345" s="1"/>
      <c r="Q345" s="1"/>
    </row>
    <row r="346" spans="1:17" ht="16.5">
      <c r="A346" s="1"/>
      <c r="B346" s="1"/>
      <c r="C346" s="1"/>
      <c r="D346" s="1"/>
      <c r="E346" s="1"/>
      <c r="F346" s="1"/>
      <c r="G346" s="1"/>
      <c r="H346" s="1"/>
      <c r="I346" s="1"/>
      <c r="J346" s="1"/>
      <c r="K346" s="1"/>
      <c r="L346" s="1"/>
      <c r="M346" s="1"/>
      <c r="N346" s="1"/>
      <c r="O346" s="1"/>
      <c r="P346" s="1"/>
      <c r="Q346" s="1"/>
    </row>
    <row r="347" spans="1:17" ht="16.5">
      <c r="A347" s="1"/>
      <c r="B347" s="1"/>
      <c r="C347" s="1"/>
      <c r="D347" s="1"/>
      <c r="E347" s="1"/>
      <c r="F347" s="1"/>
      <c r="G347" s="1"/>
      <c r="H347" s="1"/>
      <c r="I347" s="1"/>
      <c r="J347" s="1"/>
      <c r="K347" s="1"/>
      <c r="L347" s="1"/>
      <c r="M347" s="1"/>
      <c r="N347" s="1"/>
      <c r="O347" s="1"/>
      <c r="P347" s="1"/>
      <c r="Q347" s="1"/>
    </row>
    <row r="348" spans="1:17" ht="16.5">
      <c r="A348" s="1"/>
      <c r="B348" s="1"/>
      <c r="C348" s="1"/>
      <c r="D348" s="1"/>
      <c r="E348" s="1"/>
      <c r="F348" s="1"/>
      <c r="G348" s="1"/>
      <c r="H348" s="1"/>
      <c r="I348" s="1"/>
      <c r="J348" s="1"/>
      <c r="K348" s="1"/>
      <c r="L348" s="1"/>
      <c r="M348" s="1"/>
      <c r="N348" s="1"/>
      <c r="O348" s="1"/>
      <c r="P348" s="1"/>
      <c r="Q348" s="1"/>
    </row>
    <row r="349" spans="1:17" ht="16.5">
      <c r="A349" s="1"/>
      <c r="B349" s="1"/>
      <c r="C349" s="1"/>
      <c r="D349" s="1"/>
      <c r="E349" s="1"/>
      <c r="F349" s="1"/>
      <c r="G349" s="1"/>
      <c r="H349" s="1"/>
      <c r="I349" s="1"/>
      <c r="J349" s="1"/>
      <c r="K349" s="1"/>
      <c r="L349" s="1"/>
      <c r="M349" s="1"/>
      <c r="N349" s="1"/>
      <c r="O349" s="1"/>
      <c r="P349" s="1"/>
      <c r="Q349" s="1"/>
    </row>
    <row r="350" spans="1:17" ht="16.5">
      <c r="A350" s="1"/>
      <c r="B350" s="1"/>
      <c r="C350" s="1"/>
      <c r="D350" s="1"/>
      <c r="E350" s="1"/>
      <c r="F350" s="1"/>
      <c r="G350" s="1"/>
      <c r="H350" s="1"/>
      <c r="I350" s="1"/>
      <c r="J350" s="1"/>
      <c r="K350" s="1"/>
      <c r="L350" s="1"/>
      <c r="M350" s="1"/>
      <c r="N350" s="1"/>
      <c r="O350" s="1"/>
      <c r="P350" s="1"/>
      <c r="Q350" s="1"/>
    </row>
    <row r="351" spans="1:17" ht="16.5">
      <c r="A351" s="1"/>
      <c r="B351" s="1"/>
      <c r="C351" s="1"/>
      <c r="D351" s="1"/>
      <c r="E351" s="1"/>
      <c r="F351" s="1"/>
      <c r="G351" s="1"/>
      <c r="H351" s="1"/>
      <c r="I351" s="1"/>
      <c r="J351" s="1"/>
      <c r="K351" s="1"/>
      <c r="L351" s="1"/>
      <c r="M351" s="1"/>
      <c r="N351" s="1"/>
      <c r="O351" s="1"/>
      <c r="P351" s="1"/>
      <c r="Q351" s="1"/>
    </row>
    <row r="352" spans="1:17" ht="16.5">
      <c r="A352" s="1"/>
      <c r="B352" s="1"/>
      <c r="C352" s="1"/>
      <c r="D352" s="1"/>
      <c r="E352" s="1"/>
      <c r="F352" s="1"/>
      <c r="G352" s="1"/>
      <c r="H352" s="1"/>
      <c r="I352" s="1"/>
      <c r="J352" s="1"/>
      <c r="K352" s="1"/>
      <c r="L352" s="1"/>
      <c r="M352" s="1"/>
      <c r="N352" s="1"/>
      <c r="O352" s="1"/>
      <c r="P352" s="1"/>
      <c r="Q352" s="1"/>
    </row>
    <row r="353" spans="1:17" ht="16.5">
      <c r="A353" s="1"/>
      <c r="B353" s="1"/>
      <c r="C353" s="1"/>
      <c r="D353" s="1"/>
      <c r="E353" s="1"/>
      <c r="F353" s="1"/>
      <c r="G353" s="1"/>
      <c r="H353" s="1"/>
      <c r="I353" s="1"/>
      <c r="J353" s="1"/>
      <c r="K353" s="1"/>
      <c r="L353" s="1"/>
      <c r="M353" s="1"/>
      <c r="N353" s="1"/>
      <c r="O353" s="1"/>
      <c r="P353" s="1"/>
      <c r="Q353" s="1"/>
    </row>
    <row r="354" spans="1:17" ht="16.5">
      <c r="A354" s="1"/>
      <c r="B354" s="1"/>
      <c r="C354" s="1"/>
      <c r="D354" s="1"/>
      <c r="E354" s="1"/>
      <c r="F354" s="1"/>
      <c r="G354" s="1"/>
      <c r="H354" s="1"/>
      <c r="I354" s="1"/>
      <c r="J354" s="1"/>
      <c r="K354" s="1"/>
      <c r="L354" s="1"/>
      <c r="M354" s="1"/>
      <c r="N354" s="1"/>
      <c r="O354" s="1"/>
      <c r="P354" s="1"/>
      <c r="Q354" s="1"/>
    </row>
    <row r="355" spans="1:17" ht="16.5">
      <c r="A355" s="1"/>
      <c r="B355" s="1"/>
      <c r="C355" s="1"/>
      <c r="D355" s="1"/>
      <c r="E355" s="1"/>
      <c r="F355" s="1"/>
      <c r="G355" s="1"/>
      <c r="H355" s="1"/>
      <c r="I355" s="1"/>
      <c r="J355" s="1"/>
      <c r="K355" s="1"/>
      <c r="L355" s="1"/>
      <c r="M355" s="1"/>
      <c r="N355" s="1"/>
      <c r="O355" s="1"/>
      <c r="P355" s="1"/>
      <c r="Q355" s="1"/>
    </row>
    <row r="356" spans="1:17" ht="16.5">
      <c r="A356" s="1"/>
      <c r="B356" s="1"/>
      <c r="C356" s="1"/>
      <c r="D356" s="1"/>
      <c r="E356" s="1"/>
      <c r="F356" s="1"/>
      <c r="G356" s="1"/>
      <c r="H356" s="1"/>
      <c r="I356" s="1"/>
      <c r="J356" s="1"/>
      <c r="K356" s="1"/>
      <c r="L356" s="1"/>
      <c r="M356" s="1"/>
      <c r="N356" s="1"/>
      <c r="O356" s="1"/>
      <c r="P356" s="1"/>
      <c r="Q356" s="1"/>
    </row>
    <row r="357" spans="1:17" ht="16.5">
      <c r="A357" s="1"/>
      <c r="B357" s="1"/>
      <c r="C357" s="1"/>
      <c r="D357" s="1"/>
      <c r="E357" s="1"/>
      <c r="F357" s="1"/>
      <c r="G357" s="1"/>
      <c r="H357" s="1"/>
      <c r="I357" s="1"/>
      <c r="J357" s="1"/>
      <c r="K357" s="1"/>
      <c r="L357" s="1"/>
      <c r="M357" s="1"/>
      <c r="N357" s="1"/>
      <c r="O357" s="1"/>
      <c r="P357" s="1"/>
      <c r="Q357" s="1"/>
    </row>
    <row r="358" spans="1:17" ht="16.5">
      <c r="A358" s="1"/>
      <c r="B358" s="1"/>
      <c r="C358" s="1"/>
      <c r="D358" s="1"/>
      <c r="E358" s="1"/>
      <c r="F358" s="1"/>
      <c r="G358" s="1"/>
      <c r="H358" s="1"/>
      <c r="I358" s="1"/>
      <c r="J358" s="1"/>
      <c r="K358" s="1"/>
      <c r="L358" s="1"/>
      <c r="M358" s="1"/>
      <c r="N358" s="1"/>
      <c r="O358" s="1"/>
      <c r="P358" s="1"/>
      <c r="Q358" s="1"/>
    </row>
    <row r="359" spans="1:17" ht="16.5">
      <c r="A359" s="1"/>
      <c r="B359" s="1"/>
      <c r="C359" s="1"/>
      <c r="D359" s="1"/>
      <c r="E359" s="1"/>
      <c r="F359" s="1"/>
      <c r="G359" s="1"/>
      <c r="H359" s="1"/>
      <c r="I359" s="1"/>
      <c r="J359" s="1"/>
      <c r="K359" s="1"/>
      <c r="L359" s="1"/>
      <c r="M359" s="1"/>
      <c r="N359" s="1"/>
      <c r="O359" s="1"/>
      <c r="P359" s="1"/>
      <c r="Q359" s="1"/>
    </row>
    <row r="360" spans="1:17" ht="16.5">
      <c r="A360" s="1"/>
      <c r="B360" s="1"/>
      <c r="C360" s="1"/>
      <c r="D360" s="1"/>
      <c r="E360" s="1"/>
      <c r="F360" s="1"/>
      <c r="G360" s="1"/>
      <c r="H360" s="1"/>
      <c r="I360" s="1"/>
      <c r="J360" s="1"/>
      <c r="K360" s="1"/>
      <c r="L360" s="1"/>
      <c r="M360" s="1"/>
      <c r="N360" s="1"/>
      <c r="O360" s="1"/>
      <c r="P360" s="1"/>
      <c r="Q360" s="1"/>
    </row>
    <row r="361" spans="1:17" ht="16.5">
      <c r="A361" s="1"/>
      <c r="B361" s="1"/>
      <c r="C361" s="1"/>
      <c r="D361" s="1"/>
      <c r="E361" s="1"/>
      <c r="F361" s="1"/>
      <c r="G361" s="1"/>
      <c r="H361" s="1"/>
      <c r="I361" s="1"/>
      <c r="J361" s="1"/>
      <c r="K361" s="1"/>
      <c r="L361" s="1"/>
      <c r="M361" s="1"/>
      <c r="N361" s="1"/>
      <c r="O361" s="1"/>
      <c r="P361" s="1"/>
      <c r="Q361" s="1"/>
    </row>
    <row r="362" spans="1:17" ht="16.5">
      <c r="A362" s="1"/>
      <c r="B362" s="1"/>
      <c r="C362" s="1"/>
      <c r="D362" s="1"/>
      <c r="E362" s="1"/>
      <c r="F362" s="1"/>
      <c r="G362" s="1"/>
      <c r="H362" s="1"/>
      <c r="I362" s="1"/>
      <c r="J362" s="1"/>
      <c r="K362" s="1"/>
      <c r="L362" s="1"/>
      <c r="M362" s="1"/>
      <c r="N362" s="1"/>
      <c r="O362" s="1"/>
      <c r="P362" s="1"/>
      <c r="Q362" s="1"/>
    </row>
    <row r="363" spans="1:17" ht="16.5">
      <c r="A363" s="1"/>
      <c r="B363" s="1"/>
      <c r="C363" s="1"/>
      <c r="D363" s="1"/>
      <c r="E363" s="1"/>
      <c r="F363" s="1"/>
      <c r="G363" s="1"/>
      <c r="H363" s="1"/>
      <c r="I363" s="1"/>
      <c r="J363" s="1"/>
      <c r="K363" s="1"/>
      <c r="L363" s="1"/>
      <c r="M363" s="1"/>
      <c r="N363" s="1"/>
      <c r="O363" s="1"/>
      <c r="P363" s="1"/>
      <c r="Q363" s="1"/>
    </row>
    <row r="364" spans="1:17" ht="16.5">
      <c r="A364" s="1"/>
      <c r="B364" s="1"/>
      <c r="C364" s="1"/>
      <c r="D364" s="1"/>
      <c r="E364" s="1"/>
      <c r="F364" s="1"/>
      <c r="G364" s="1"/>
      <c r="H364" s="1"/>
      <c r="I364" s="1"/>
      <c r="J364" s="1"/>
      <c r="K364" s="1"/>
      <c r="L364" s="1"/>
      <c r="M364" s="1"/>
      <c r="N364" s="1"/>
      <c r="O364" s="1"/>
      <c r="P364" s="1"/>
      <c r="Q364" s="1"/>
    </row>
    <row r="365" spans="1:17" ht="16.5">
      <c r="A365" s="1"/>
      <c r="B365" s="1"/>
      <c r="C365" s="1"/>
      <c r="D365" s="1"/>
      <c r="E365" s="1"/>
      <c r="F365" s="1"/>
      <c r="G365" s="1"/>
      <c r="H365" s="1"/>
      <c r="I365" s="1"/>
      <c r="J365" s="1"/>
      <c r="K365" s="1"/>
      <c r="L365" s="1"/>
      <c r="M365" s="1"/>
      <c r="N365" s="1"/>
      <c r="O365" s="1"/>
      <c r="P365" s="1"/>
      <c r="Q365" s="1"/>
    </row>
    <row r="366" spans="1:17" ht="16.5">
      <c r="A366" s="1"/>
      <c r="B366" s="1"/>
      <c r="C366" s="1"/>
      <c r="D366" s="1"/>
      <c r="E366" s="1"/>
      <c r="F366" s="1"/>
      <c r="G366" s="1"/>
      <c r="H366" s="1"/>
      <c r="I366" s="1"/>
      <c r="J366" s="1"/>
      <c r="K366" s="1"/>
      <c r="L366" s="1"/>
      <c r="M366" s="1"/>
      <c r="N366" s="1"/>
      <c r="O366" s="1"/>
      <c r="P366" s="1"/>
      <c r="Q366" s="1"/>
    </row>
    <row r="367" spans="1:17" ht="16.5">
      <c r="A367" s="1"/>
      <c r="B367" s="1"/>
      <c r="C367" s="1"/>
      <c r="D367" s="1"/>
      <c r="E367" s="1"/>
      <c r="F367" s="1"/>
      <c r="G367" s="1"/>
      <c r="H367" s="1"/>
      <c r="I367" s="1"/>
      <c r="J367" s="1"/>
      <c r="K367" s="1"/>
      <c r="L367" s="1"/>
      <c r="M367" s="1"/>
      <c r="N367" s="1"/>
      <c r="O367" s="1"/>
      <c r="P367" s="1"/>
      <c r="Q367" s="1"/>
    </row>
    <row r="368" spans="1:17" ht="16.5">
      <c r="A368" s="1"/>
      <c r="B368" s="1"/>
      <c r="C368" s="1"/>
      <c r="D368" s="1"/>
      <c r="E368" s="1"/>
      <c r="F368" s="1"/>
      <c r="G368" s="1"/>
      <c r="H368" s="1"/>
      <c r="I368" s="1"/>
      <c r="J368" s="1"/>
      <c r="K368" s="1"/>
      <c r="L368" s="1"/>
      <c r="M368" s="1"/>
      <c r="N368" s="1"/>
      <c r="O368" s="1"/>
      <c r="P368" s="1"/>
      <c r="Q368" s="1"/>
    </row>
    <row r="369" spans="1:17" ht="16.5">
      <c r="A369" s="1"/>
      <c r="B369" s="1"/>
      <c r="C369" s="1"/>
      <c r="D369" s="1"/>
      <c r="E369" s="1"/>
      <c r="F369" s="1"/>
      <c r="G369" s="1"/>
      <c r="H369" s="1"/>
      <c r="I369" s="1"/>
      <c r="J369" s="1"/>
      <c r="K369" s="1"/>
      <c r="L369" s="1"/>
      <c r="M369" s="1"/>
      <c r="N369" s="1"/>
      <c r="O369" s="1"/>
      <c r="P369" s="1"/>
      <c r="Q369" s="1"/>
    </row>
    <row r="370" spans="1:17" ht="16.5">
      <c r="A370" s="1"/>
      <c r="B370" s="1"/>
      <c r="C370" s="1"/>
      <c r="D370" s="1"/>
      <c r="E370" s="1"/>
      <c r="F370" s="1"/>
      <c r="G370" s="1"/>
      <c r="H370" s="1"/>
      <c r="I370" s="1"/>
      <c r="J370" s="1"/>
      <c r="K370" s="1"/>
      <c r="L370" s="1"/>
      <c r="M370" s="1"/>
      <c r="N370" s="1"/>
      <c r="O370" s="1"/>
      <c r="P370" s="1"/>
      <c r="Q370" s="1"/>
    </row>
    <row r="371" spans="1:17" ht="16.5">
      <c r="A371" s="1"/>
      <c r="B371" s="1"/>
      <c r="C371" s="1"/>
      <c r="D371" s="1"/>
      <c r="E371" s="1"/>
      <c r="F371" s="1"/>
      <c r="G371" s="1"/>
      <c r="H371" s="1"/>
      <c r="I371" s="1"/>
      <c r="J371" s="1"/>
      <c r="K371" s="1"/>
      <c r="L371" s="1"/>
      <c r="M371" s="1"/>
      <c r="N371" s="1"/>
      <c r="O371" s="1"/>
      <c r="P371" s="1"/>
      <c r="Q371" s="1"/>
    </row>
    <row r="372" spans="1:17" ht="16.5">
      <c r="A372" s="1"/>
      <c r="B372" s="1"/>
      <c r="C372" s="1"/>
      <c r="D372" s="1"/>
      <c r="E372" s="1"/>
      <c r="F372" s="1"/>
      <c r="G372" s="1"/>
      <c r="H372" s="1"/>
      <c r="I372" s="1"/>
      <c r="J372" s="1"/>
      <c r="K372" s="1"/>
      <c r="L372" s="1"/>
      <c r="M372" s="1"/>
      <c r="N372" s="1"/>
      <c r="O372" s="1"/>
      <c r="P372" s="1"/>
      <c r="Q372" s="1"/>
    </row>
    <row r="373" spans="1:17" ht="16.5">
      <c r="A373" s="1"/>
      <c r="B373" s="1"/>
      <c r="C373" s="1"/>
      <c r="D373" s="1"/>
      <c r="E373" s="1"/>
      <c r="F373" s="1"/>
      <c r="G373" s="1"/>
      <c r="H373" s="1"/>
      <c r="I373" s="1"/>
      <c r="J373" s="1"/>
      <c r="K373" s="1"/>
      <c r="L373" s="1"/>
      <c r="M373" s="1"/>
      <c r="N373" s="1"/>
      <c r="O373" s="1"/>
      <c r="P373" s="1"/>
      <c r="Q373" s="1"/>
    </row>
    <row r="374" spans="1:17" ht="16.5">
      <c r="A374" s="1"/>
      <c r="B374" s="1"/>
      <c r="C374" s="1"/>
      <c r="D374" s="1"/>
      <c r="E374" s="1"/>
      <c r="F374" s="1"/>
      <c r="G374" s="1"/>
      <c r="H374" s="1"/>
      <c r="I374" s="1"/>
      <c r="J374" s="1"/>
      <c r="K374" s="1"/>
      <c r="L374" s="1"/>
      <c r="M374" s="1"/>
      <c r="N374" s="1"/>
      <c r="O374" s="1"/>
      <c r="P374" s="1"/>
      <c r="Q374" s="1"/>
    </row>
    <row r="375" spans="1:17" ht="16.5">
      <c r="A375" s="1"/>
      <c r="B375" s="1"/>
      <c r="C375" s="1"/>
      <c r="D375" s="1"/>
      <c r="E375" s="1"/>
      <c r="F375" s="1"/>
      <c r="G375" s="1"/>
      <c r="H375" s="1"/>
      <c r="I375" s="1"/>
      <c r="J375" s="1"/>
      <c r="K375" s="1"/>
      <c r="L375" s="1"/>
      <c r="M375" s="1"/>
      <c r="N375" s="1"/>
      <c r="O375" s="1"/>
      <c r="P375" s="1"/>
      <c r="Q375" s="1"/>
    </row>
    <row r="376" spans="1:17" ht="16.5">
      <c r="A376" s="1"/>
      <c r="B376" s="1"/>
      <c r="C376" s="1"/>
      <c r="D376" s="1"/>
      <c r="E376" s="1"/>
      <c r="F376" s="1"/>
      <c r="G376" s="1"/>
      <c r="H376" s="1"/>
      <c r="I376" s="1"/>
      <c r="J376" s="1"/>
      <c r="K376" s="1"/>
      <c r="L376" s="1"/>
      <c r="M376" s="1"/>
      <c r="N376" s="1"/>
      <c r="O376" s="1"/>
      <c r="P376" s="1"/>
      <c r="Q376" s="1"/>
    </row>
    <row r="377" spans="1:17" ht="16.5">
      <c r="A377" s="1"/>
      <c r="B377" s="1"/>
      <c r="C377" s="1"/>
      <c r="D377" s="1"/>
      <c r="E377" s="1"/>
      <c r="F377" s="1"/>
      <c r="G377" s="1"/>
      <c r="H377" s="1"/>
      <c r="I377" s="1"/>
      <c r="J377" s="1"/>
      <c r="K377" s="1"/>
      <c r="L377" s="1"/>
      <c r="M377" s="1"/>
      <c r="N377" s="1"/>
      <c r="O377" s="1"/>
      <c r="P377" s="1"/>
      <c r="Q377" s="1"/>
    </row>
    <row r="378" spans="1:17" ht="16.5">
      <c r="A378" s="1"/>
      <c r="B378" s="1"/>
      <c r="C378" s="1"/>
      <c r="D378" s="1"/>
      <c r="E378" s="1"/>
      <c r="F378" s="1"/>
      <c r="G378" s="1"/>
      <c r="H378" s="1"/>
      <c r="I378" s="1"/>
      <c r="J378" s="1"/>
      <c r="K378" s="1"/>
      <c r="L378" s="1"/>
      <c r="M378" s="1"/>
      <c r="N378" s="1"/>
      <c r="O378" s="1"/>
      <c r="P378" s="1"/>
      <c r="Q378" s="1"/>
    </row>
    <row r="379" spans="1:17" ht="16.5">
      <c r="A379" s="1"/>
      <c r="B379" s="1"/>
      <c r="C379" s="1"/>
      <c r="D379" s="1"/>
      <c r="E379" s="1"/>
      <c r="F379" s="1"/>
      <c r="G379" s="1"/>
      <c r="H379" s="1"/>
      <c r="I379" s="1"/>
      <c r="J379" s="1"/>
      <c r="K379" s="1"/>
      <c r="L379" s="1"/>
      <c r="M379" s="1"/>
      <c r="N379" s="1"/>
      <c r="O379" s="1"/>
      <c r="P379" s="1"/>
      <c r="Q379" s="1"/>
    </row>
    <row r="380" spans="1:17" ht="16.5">
      <c r="A380" s="1"/>
      <c r="B380" s="1"/>
      <c r="C380" s="1"/>
      <c r="D380" s="1"/>
      <c r="E380" s="1"/>
      <c r="F380" s="1"/>
      <c r="G380" s="1"/>
      <c r="H380" s="1"/>
      <c r="I380" s="1"/>
      <c r="J380" s="1"/>
      <c r="K380" s="1"/>
      <c r="L380" s="1"/>
      <c r="M380" s="1"/>
      <c r="N380" s="1"/>
      <c r="O380" s="1"/>
      <c r="P380" s="1"/>
      <c r="Q380" s="1"/>
    </row>
    <row r="381" spans="1:17" ht="16.5">
      <c r="A381" s="1"/>
      <c r="B381" s="1"/>
      <c r="C381" s="1"/>
      <c r="D381" s="1"/>
      <c r="E381" s="1"/>
      <c r="F381" s="1"/>
      <c r="G381" s="1"/>
      <c r="H381" s="1"/>
      <c r="I381" s="1"/>
      <c r="J381" s="1"/>
      <c r="K381" s="1"/>
      <c r="L381" s="1"/>
      <c r="M381" s="1"/>
      <c r="N381" s="1"/>
      <c r="O381" s="1"/>
      <c r="P381" s="1"/>
      <c r="Q381" s="1"/>
    </row>
    <row r="382" spans="1:17" ht="16.5">
      <c r="A382" s="1"/>
      <c r="B382" s="1"/>
      <c r="C382" s="1"/>
      <c r="D382" s="1"/>
      <c r="E382" s="1"/>
      <c r="F382" s="1"/>
      <c r="G382" s="1"/>
      <c r="H382" s="1"/>
      <c r="I382" s="1"/>
      <c r="J382" s="1"/>
      <c r="K382" s="1"/>
      <c r="L382" s="1"/>
      <c r="M382" s="1"/>
      <c r="N382" s="1"/>
      <c r="O382" s="1"/>
      <c r="P382" s="1"/>
      <c r="Q382" s="1"/>
    </row>
    <row r="383" spans="1:17" ht="16.5">
      <c r="A383" s="1"/>
      <c r="B383" s="1"/>
      <c r="C383" s="1"/>
      <c r="D383" s="1"/>
      <c r="E383" s="1"/>
      <c r="F383" s="1"/>
      <c r="G383" s="1"/>
      <c r="H383" s="1"/>
      <c r="I383" s="1"/>
      <c r="J383" s="1"/>
      <c r="K383" s="1"/>
      <c r="L383" s="1"/>
      <c r="M383" s="1"/>
      <c r="N383" s="1"/>
      <c r="O383" s="1"/>
      <c r="P383" s="1"/>
      <c r="Q383" s="1"/>
    </row>
    <row r="384" spans="1:17" ht="16.5">
      <c r="A384" s="1"/>
      <c r="B384" s="1"/>
      <c r="C384" s="1"/>
      <c r="D384" s="1"/>
      <c r="E384" s="1"/>
      <c r="F384" s="1"/>
      <c r="G384" s="1"/>
      <c r="H384" s="1"/>
      <c r="I384" s="1"/>
      <c r="J384" s="1"/>
      <c r="K384" s="1"/>
      <c r="L384" s="1"/>
      <c r="M384" s="1"/>
      <c r="N384" s="1"/>
      <c r="O384" s="1"/>
      <c r="P384" s="1"/>
      <c r="Q384" s="1"/>
    </row>
    <row r="385" spans="1:17" ht="16.5">
      <c r="A385" s="1"/>
      <c r="B385" s="1"/>
      <c r="C385" s="1"/>
      <c r="D385" s="1"/>
      <c r="E385" s="1"/>
      <c r="F385" s="1"/>
      <c r="G385" s="1"/>
      <c r="H385" s="1"/>
      <c r="I385" s="1"/>
      <c r="J385" s="1"/>
      <c r="K385" s="1"/>
      <c r="L385" s="1"/>
      <c r="M385" s="1"/>
      <c r="N385" s="1"/>
      <c r="O385" s="1"/>
      <c r="P385" s="1"/>
      <c r="Q385" s="1"/>
    </row>
    <row r="386" spans="1:17" ht="16.5">
      <c r="A386" s="1"/>
      <c r="B386" s="1"/>
      <c r="C386" s="1"/>
      <c r="D386" s="1"/>
      <c r="E386" s="1"/>
      <c r="F386" s="1"/>
      <c r="G386" s="1"/>
      <c r="H386" s="1"/>
      <c r="I386" s="1"/>
      <c r="J386" s="1"/>
      <c r="K386" s="1"/>
      <c r="L386" s="1"/>
      <c r="M386" s="1"/>
      <c r="N386" s="1"/>
      <c r="O386" s="1"/>
      <c r="P386" s="1"/>
      <c r="Q386" s="1"/>
    </row>
    <row r="387" spans="1:17" ht="16.5">
      <c r="A387" s="1"/>
      <c r="B387" s="1"/>
      <c r="C387" s="1"/>
      <c r="D387" s="1"/>
      <c r="E387" s="1"/>
      <c r="F387" s="1"/>
      <c r="G387" s="1"/>
      <c r="H387" s="1"/>
      <c r="I387" s="1"/>
      <c r="J387" s="1"/>
      <c r="K387" s="1"/>
      <c r="L387" s="1"/>
      <c r="M387" s="1"/>
      <c r="N387" s="1"/>
      <c r="O387" s="1"/>
      <c r="P387" s="1"/>
      <c r="Q387" s="1"/>
    </row>
    <row r="388" spans="1:17" ht="16.5">
      <c r="A388" s="1"/>
      <c r="B388" s="1"/>
      <c r="C388" s="1"/>
      <c r="D388" s="1"/>
      <c r="E388" s="1"/>
      <c r="F388" s="1"/>
      <c r="G388" s="1"/>
      <c r="H388" s="1"/>
      <c r="I388" s="1"/>
      <c r="J388" s="1"/>
      <c r="K388" s="1"/>
      <c r="L388" s="1"/>
      <c r="M388" s="1"/>
      <c r="N388" s="1"/>
      <c r="O388" s="1"/>
      <c r="P388" s="1"/>
      <c r="Q388" s="1"/>
    </row>
    <row r="389" spans="1:17" ht="16.5">
      <c r="A389" s="1"/>
      <c r="B389" s="1"/>
      <c r="C389" s="1"/>
      <c r="D389" s="1"/>
      <c r="E389" s="1"/>
      <c r="F389" s="1"/>
      <c r="G389" s="1"/>
      <c r="H389" s="1"/>
      <c r="I389" s="1"/>
      <c r="J389" s="1"/>
      <c r="K389" s="1"/>
      <c r="L389" s="1"/>
      <c r="M389" s="1"/>
      <c r="N389" s="1"/>
      <c r="O389" s="1"/>
      <c r="P389" s="1"/>
      <c r="Q389" s="1"/>
    </row>
    <row r="390" spans="1:17" ht="16.5">
      <c r="A390" s="1"/>
      <c r="B390" s="1"/>
      <c r="C390" s="1"/>
      <c r="D390" s="1"/>
      <c r="E390" s="1"/>
      <c r="F390" s="1"/>
      <c r="G390" s="1"/>
      <c r="H390" s="1"/>
      <c r="I390" s="1"/>
      <c r="J390" s="1"/>
      <c r="K390" s="1"/>
      <c r="L390" s="1"/>
      <c r="M390" s="1"/>
      <c r="N390" s="1"/>
      <c r="O390" s="1"/>
      <c r="P390" s="1"/>
      <c r="Q390" s="1"/>
    </row>
    <row r="391" spans="1:17" ht="16.5">
      <c r="A391" s="1"/>
      <c r="B391" s="1"/>
      <c r="C391" s="1"/>
      <c r="D391" s="1"/>
      <c r="E391" s="1"/>
      <c r="F391" s="1"/>
      <c r="G391" s="1"/>
      <c r="H391" s="1"/>
      <c r="I391" s="1"/>
      <c r="J391" s="1"/>
      <c r="K391" s="1"/>
      <c r="L391" s="1"/>
      <c r="M391" s="1"/>
      <c r="N391" s="1"/>
      <c r="O391" s="1"/>
      <c r="P391" s="1"/>
      <c r="Q391" s="1"/>
    </row>
    <row r="392" spans="1:17" ht="16.5">
      <c r="A392" s="1"/>
      <c r="B392" s="1"/>
      <c r="C392" s="1"/>
      <c r="D392" s="1"/>
      <c r="E392" s="1"/>
      <c r="F392" s="1"/>
      <c r="G392" s="1"/>
      <c r="H392" s="1"/>
      <c r="I392" s="1"/>
      <c r="J392" s="1"/>
      <c r="K392" s="1"/>
      <c r="L392" s="1"/>
      <c r="M392" s="1"/>
      <c r="N392" s="1"/>
      <c r="O392" s="1"/>
      <c r="P392" s="1"/>
      <c r="Q392" s="1"/>
    </row>
    <row r="393" spans="1:17" ht="16.5">
      <c r="A393" s="1"/>
      <c r="B393" s="1"/>
      <c r="C393" s="1"/>
      <c r="D393" s="1"/>
      <c r="E393" s="1"/>
      <c r="F393" s="1"/>
      <c r="G393" s="1"/>
      <c r="H393" s="1"/>
      <c r="I393" s="1"/>
      <c r="J393" s="1"/>
      <c r="K393" s="1"/>
      <c r="L393" s="1"/>
      <c r="M393" s="1"/>
      <c r="N393" s="1"/>
      <c r="O393" s="1"/>
      <c r="P393" s="1"/>
      <c r="Q393" s="1"/>
    </row>
    <row r="394" spans="1:17" ht="16.5">
      <c r="A394" s="1"/>
      <c r="B394" s="1"/>
      <c r="C394" s="1"/>
      <c r="D394" s="1"/>
      <c r="E394" s="1"/>
      <c r="F394" s="1"/>
      <c r="G394" s="1"/>
      <c r="H394" s="1"/>
      <c r="I394" s="1"/>
      <c r="J394" s="1"/>
      <c r="K394" s="1"/>
      <c r="L394" s="1"/>
      <c r="M394" s="1"/>
      <c r="N394" s="1"/>
      <c r="O394" s="1"/>
      <c r="P394" s="1"/>
      <c r="Q394" s="1"/>
    </row>
    <row r="395" spans="1:17" ht="16.5">
      <c r="A395" s="1"/>
      <c r="B395" s="1"/>
      <c r="C395" s="1"/>
      <c r="D395" s="1"/>
      <c r="E395" s="1"/>
      <c r="F395" s="1"/>
      <c r="G395" s="1"/>
      <c r="H395" s="1"/>
      <c r="I395" s="1"/>
      <c r="J395" s="1"/>
      <c r="K395" s="1"/>
      <c r="L395" s="1"/>
      <c r="M395" s="1"/>
      <c r="N395" s="1"/>
      <c r="O395" s="1"/>
      <c r="P395" s="1"/>
      <c r="Q395" s="1"/>
    </row>
    <row r="396" spans="1:17" ht="16.5">
      <c r="A396" s="1"/>
      <c r="B396" s="1"/>
      <c r="C396" s="1"/>
      <c r="D396" s="1"/>
      <c r="E396" s="1"/>
      <c r="F396" s="1"/>
      <c r="G396" s="1"/>
      <c r="H396" s="1"/>
      <c r="I396" s="1"/>
      <c r="J396" s="1"/>
      <c r="K396" s="1"/>
      <c r="L396" s="1"/>
      <c r="M396" s="1"/>
      <c r="N396" s="1"/>
      <c r="O396" s="1"/>
      <c r="P396" s="1"/>
      <c r="Q396" s="1"/>
    </row>
    <row r="397" spans="1:17" ht="16.5">
      <c r="A397" s="1"/>
      <c r="B397" s="1"/>
      <c r="C397" s="1"/>
      <c r="D397" s="1"/>
      <c r="E397" s="1"/>
      <c r="F397" s="1"/>
      <c r="G397" s="1"/>
      <c r="H397" s="1"/>
      <c r="I397" s="1"/>
      <c r="J397" s="1"/>
      <c r="K397" s="1"/>
      <c r="L397" s="1"/>
      <c r="M397" s="1"/>
      <c r="N397" s="1"/>
      <c r="O397" s="1"/>
      <c r="P397" s="1"/>
      <c r="Q397" s="1"/>
    </row>
    <row r="398" spans="1:17" ht="16.5">
      <c r="A398" s="1"/>
      <c r="B398" s="1"/>
      <c r="C398" s="1"/>
      <c r="D398" s="1"/>
      <c r="E398" s="1"/>
      <c r="F398" s="1"/>
      <c r="G398" s="1"/>
      <c r="H398" s="1"/>
      <c r="I398" s="1"/>
      <c r="J398" s="1"/>
      <c r="K398" s="1"/>
      <c r="L398" s="1"/>
      <c r="M398" s="1"/>
      <c r="N398" s="1"/>
      <c r="O398" s="1"/>
      <c r="P398" s="1"/>
      <c r="Q398" s="1"/>
    </row>
    <row r="399" spans="1:17" ht="16.5">
      <c r="A399" s="1"/>
      <c r="B399" s="1"/>
      <c r="C399" s="1"/>
      <c r="D399" s="1"/>
      <c r="E399" s="1"/>
      <c r="F399" s="1"/>
      <c r="G399" s="1"/>
      <c r="H399" s="1"/>
      <c r="I399" s="1"/>
      <c r="J399" s="1"/>
      <c r="K399" s="1"/>
      <c r="L399" s="1"/>
      <c r="M399" s="1"/>
      <c r="N399" s="1"/>
      <c r="O399" s="1"/>
      <c r="P399" s="1"/>
      <c r="Q399" s="1"/>
    </row>
    <row r="400" spans="1:17" ht="16.5">
      <c r="A400" s="1"/>
      <c r="B400" s="1"/>
      <c r="C400" s="1"/>
      <c r="D400" s="1"/>
      <c r="E400" s="1"/>
      <c r="F400" s="1"/>
      <c r="G400" s="1"/>
      <c r="H400" s="1"/>
      <c r="I400" s="1"/>
      <c r="J400" s="1"/>
      <c r="K400" s="1"/>
      <c r="L400" s="1"/>
      <c r="M400" s="1"/>
      <c r="N400" s="1"/>
      <c r="O400" s="1"/>
      <c r="P400" s="1"/>
      <c r="Q400" s="1"/>
    </row>
    <row r="401" spans="1:17" ht="16.5">
      <c r="A401" s="1"/>
      <c r="B401" s="1"/>
      <c r="C401" s="1"/>
      <c r="D401" s="1"/>
      <c r="E401" s="1"/>
      <c r="F401" s="1"/>
      <c r="G401" s="1"/>
      <c r="H401" s="1"/>
      <c r="I401" s="1"/>
      <c r="J401" s="1"/>
      <c r="K401" s="1"/>
      <c r="L401" s="1"/>
      <c r="M401" s="1"/>
      <c r="N401" s="1"/>
      <c r="O401" s="1"/>
      <c r="P401" s="1"/>
      <c r="Q401" s="1"/>
    </row>
    <row r="402" spans="1:17" ht="16.5">
      <c r="A402" s="1"/>
      <c r="B402" s="1"/>
      <c r="C402" s="1"/>
      <c r="D402" s="1"/>
      <c r="E402" s="1"/>
      <c r="F402" s="1"/>
      <c r="G402" s="1"/>
      <c r="H402" s="1"/>
      <c r="I402" s="1"/>
      <c r="J402" s="1"/>
      <c r="K402" s="1"/>
      <c r="L402" s="1"/>
      <c r="M402" s="1"/>
      <c r="N402" s="1"/>
      <c r="O402" s="1"/>
      <c r="P402" s="1"/>
      <c r="Q402" s="1"/>
    </row>
    <row r="403" spans="1:17" ht="16.5">
      <c r="A403" s="1"/>
      <c r="B403" s="1"/>
      <c r="C403" s="1"/>
      <c r="D403" s="1"/>
      <c r="E403" s="1"/>
      <c r="F403" s="1"/>
      <c r="G403" s="1"/>
      <c r="H403" s="1"/>
      <c r="I403" s="1"/>
      <c r="J403" s="1"/>
      <c r="K403" s="1"/>
      <c r="L403" s="1"/>
      <c r="M403" s="1"/>
      <c r="N403" s="1"/>
      <c r="O403" s="1"/>
      <c r="P403" s="1"/>
      <c r="Q403" s="1"/>
    </row>
    <row r="404" spans="1:17" ht="16.5">
      <c r="A404" s="1"/>
      <c r="B404" s="1"/>
      <c r="C404" s="1"/>
      <c r="D404" s="1"/>
      <c r="E404" s="1"/>
      <c r="F404" s="1"/>
      <c r="G404" s="1"/>
      <c r="H404" s="1"/>
      <c r="I404" s="1"/>
      <c r="J404" s="1"/>
      <c r="K404" s="1"/>
      <c r="L404" s="1"/>
      <c r="M404" s="1"/>
      <c r="N404" s="1"/>
      <c r="O404" s="1"/>
      <c r="P404" s="1"/>
      <c r="Q404" s="1"/>
    </row>
    <row r="405" spans="1:17" ht="16.5">
      <c r="A405" s="1"/>
      <c r="B405" s="1"/>
      <c r="C405" s="1"/>
      <c r="D405" s="1"/>
      <c r="E405" s="1"/>
      <c r="F405" s="1"/>
      <c r="G405" s="1"/>
      <c r="H405" s="1"/>
      <c r="I405" s="1"/>
      <c r="J405" s="1"/>
      <c r="K405" s="1"/>
      <c r="L405" s="1"/>
      <c r="M405" s="1"/>
      <c r="N405" s="1"/>
      <c r="O405" s="1"/>
      <c r="P405" s="1"/>
      <c r="Q405" s="1"/>
    </row>
    <row r="406" spans="1:17" ht="16.5">
      <c r="A406" s="1"/>
      <c r="B406" s="1"/>
      <c r="C406" s="1"/>
      <c r="D406" s="1"/>
      <c r="E406" s="1"/>
      <c r="F406" s="1"/>
      <c r="G406" s="1"/>
      <c r="H406" s="1"/>
      <c r="I406" s="1"/>
      <c r="J406" s="1"/>
      <c r="K406" s="1"/>
      <c r="L406" s="1"/>
      <c r="M406" s="1"/>
      <c r="N406" s="1"/>
      <c r="O406" s="1"/>
      <c r="P406" s="1"/>
      <c r="Q406" s="1"/>
    </row>
    <row r="407" spans="1:17" ht="16.5">
      <c r="A407" s="1"/>
      <c r="B407" s="1"/>
      <c r="C407" s="1"/>
      <c r="D407" s="1"/>
      <c r="E407" s="1"/>
      <c r="F407" s="1"/>
      <c r="G407" s="1"/>
      <c r="H407" s="1"/>
      <c r="I407" s="1"/>
      <c r="J407" s="1"/>
      <c r="K407" s="1"/>
      <c r="L407" s="1"/>
      <c r="M407" s="1"/>
      <c r="N407" s="1"/>
      <c r="O407" s="1"/>
      <c r="P407" s="1"/>
      <c r="Q407" s="1"/>
    </row>
    <row r="408" spans="1:17" ht="16.5">
      <c r="A408" s="1"/>
      <c r="B408" s="1"/>
      <c r="C408" s="1"/>
      <c r="D408" s="1"/>
      <c r="E408" s="1"/>
      <c r="F408" s="1"/>
      <c r="G408" s="1"/>
      <c r="H408" s="1"/>
      <c r="I408" s="1"/>
      <c r="J408" s="1"/>
      <c r="K408" s="1"/>
      <c r="L408" s="1"/>
      <c r="M408" s="1"/>
      <c r="N408" s="1"/>
      <c r="O408" s="1"/>
      <c r="P408" s="1"/>
      <c r="Q408" s="1"/>
    </row>
    <row r="409" spans="1:17" ht="16.5">
      <c r="A409" s="1"/>
      <c r="B409" s="1"/>
      <c r="C409" s="1"/>
      <c r="D409" s="1"/>
      <c r="E409" s="1"/>
      <c r="F409" s="1"/>
      <c r="G409" s="1"/>
      <c r="H409" s="1"/>
      <c r="I409" s="1"/>
      <c r="J409" s="1"/>
      <c r="K409" s="1"/>
      <c r="L409" s="1"/>
      <c r="M409" s="1"/>
      <c r="N409" s="1"/>
      <c r="O409" s="1"/>
      <c r="P409" s="1"/>
      <c r="Q409" s="1"/>
    </row>
    <row r="410" spans="1:17" ht="16.5">
      <c r="A410" s="1"/>
      <c r="B410" s="1"/>
      <c r="C410" s="1"/>
      <c r="D410" s="1"/>
      <c r="E410" s="1"/>
      <c r="F410" s="1"/>
      <c r="G410" s="1"/>
      <c r="H410" s="1"/>
      <c r="I410" s="1"/>
      <c r="J410" s="1"/>
      <c r="K410" s="1"/>
      <c r="L410" s="1"/>
      <c r="M410" s="1"/>
      <c r="N410" s="1"/>
      <c r="O410" s="1"/>
      <c r="P410" s="1"/>
      <c r="Q410" s="1"/>
    </row>
    <row r="411" spans="1:17" ht="16.5">
      <c r="A411" s="1"/>
      <c r="B411" s="1"/>
      <c r="C411" s="1"/>
      <c r="D411" s="1"/>
      <c r="E411" s="1"/>
      <c r="F411" s="1"/>
      <c r="G411" s="1"/>
      <c r="H411" s="1"/>
      <c r="I411" s="1"/>
      <c r="J411" s="1"/>
      <c r="K411" s="1"/>
      <c r="L411" s="1"/>
      <c r="M411" s="1"/>
      <c r="N411" s="1"/>
      <c r="O411" s="1"/>
      <c r="P411" s="1"/>
      <c r="Q411" s="1"/>
    </row>
    <row r="412" spans="1:17" ht="16.5">
      <c r="A412" s="1"/>
      <c r="B412" s="1"/>
      <c r="C412" s="1"/>
      <c r="D412" s="1"/>
      <c r="E412" s="1"/>
      <c r="F412" s="1"/>
      <c r="G412" s="1"/>
      <c r="H412" s="1"/>
      <c r="I412" s="1"/>
      <c r="J412" s="1"/>
      <c r="K412" s="1"/>
      <c r="L412" s="1"/>
      <c r="M412" s="1"/>
      <c r="N412" s="1"/>
      <c r="O412" s="1"/>
      <c r="P412" s="1"/>
      <c r="Q412" s="1"/>
    </row>
    <row r="413" spans="1:17" ht="16.5">
      <c r="A413" s="1"/>
      <c r="B413" s="1"/>
      <c r="C413" s="1"/>
      <c r="D413" s="1"/>
      <c r="E413" s="1"/>
      <c r="F413" s="1"/>
      <c r="G413" s="1"/>
      <c r="H413" s="1"/>
      <c r="I413" s="1"/>
      <c r="J413" s="1"/>
      <c r="K413" s="1"/>
      <c r="L413" s="1"/>
      <c r="M413" s="1"/>
      <c r="N413" s="1"/>
      <c r="O413" s="1"/>
      <c r="P413" s="1"/>
      <c r="Q413" s="1"/>
    </row>
    <row r="414" spans="1:17" ht="16.5">
      <c r="A414" s="1"/>
      <c r="B414" s="1"/>
      <c r="C414" s="1"/>
      <c r="D414" s="1"/>
      <c r="E414" s="1"/>
      <c r="F414" s="1"/>
      <c r="G414" s="1"/>
      <c r="H414" s="1"/>
      <c r="I414" s="1"/>
      <c r="J414" s="1"/>
      <c r="K414" s="1"/>
      <c r="L414" s="1"/>
      <c r="M414" s="1"/>
      <c r="N414" s="1"/>
      <c r="O414" s="1"/>
      <c r="P414" s="1"/>
      <c r="Q414" s="1"/>
    </row>
    <row r="415" spans="1:17" ht="16.5">
      <c r="A415" s="1"/>
      <c r="B415" s="1"/>
      <c r="C415" s="1"/>
      <c r="D415" s="1"/>
      <c r="E415" s="1"/>
      <c r="F415" s="1"/>
      <c r="G415" s="1"/>
      <c r="H415" s="1"/>
      <c r="I415" s="1"/>
      <c r="J415" s="1"/>
      <c r="K415" s="1"/>
      <c r="L415" s="1"/>
      <c r="M415" s="1"/>
      <c r="N415" s="1"/>
      <c r="O415" s="1"/>
      <c r="P415" s="1"/>
      <c r="Q415" s="1"/>
    </row>
    <row r="416" spans="1:17" ht="16.5">
      <c r="A416" s="1"/>
      <c r="B416" s="1"/>
      <c r="C416" s="1"/>
      <c r="D416" s="1"/>
      <c r="E416" s="1"/>
      <c r="F416" s="1"/>
      <c r="G416" s="1"/>
      <c r="H416" s="1"/>
      <c r="I416" s="1"/>
      <c r="J416" s="1"/>
      <c r="K416" s="1"/>
      <c r="L416" s="1"/>
      <c r="M416" s="1"/>
      <c r="N416" s="1"/>
      <c r="O416" s="1"/>
      <c r="P416" s="1"/>
      <c r="Q416" s="1"/>
    </row>
    <row r="417" spans="1:17" ht="16.5">
      <c r="A417" s="1"/>
      <c r="B417" s="1"/>
      <c r="C417" s="1"/>
      <c r="D417" s="1"/>
      <c r="E417" s="1"/>
      <c r="F417" s="1"/>
      <c r="G417" s="1"/>
      <c r="H417" s="1"/>
      <c r="I417" s="1"/>
      <c r="J417" s="1"/>
      <c r="K417" s="1"/>
      <c r="L417" s="1"/>
      <c r="M417" s="1"/>
      <c r="N417" s="1"/>
      <c r="O417" s="1"/>
      <c r="P417" s="1"/>
      <c r="Q417" s="1"/>
    </row>
    <row r="418" spans="1:17" ht="16.5">
      <c r="A418" s="1"/>
      <c r="B418" s="1"/>
      <c r="C418" s="1"/>
      <c r="D418" s="1"/>
      <c r="E418" s="1"/>
      <c r="F418" s="1"/>
      <c r="G418" s="1"/>
      <c r="H418" s="1"/>
      <c r="I418" s="1"/>
      <c r="J418" s="1"/>
      <c r="K418" s="1"/>
      <c r="L418" s="1"/>
      <c r="M418" s="1"/>
      <c r="N418" s="1"/>
      <c r="O418" s="1"/>
      <c r="P418" s="1"/>
      <c r="Q418" s="1"/>
    </row>
    <row r="419" spans="1:17" ht="16.5">
      <c r="A419" s="1"/>
      <c r="B419" s="1"/>
      <c r="C419" s="1"/>
      <c r="D419" s="1"/>
      <c r="E419" s="1"/>
      <c r="F419" s="1"/>
      <c r="G419" s="1"/>
      <c r="H419" s="1"/>
      <c r="I419" s="1"/>
      <c r="J419" s="1"/>
      <c r="K419" s="1"/>
      <c r="L419" s="1"/>
      <c r="M419" s="1"/>
      <c r="N419" s="1"/>
      <c r="O419" s="1"/>
      <c r="P419" s="1"/>
      <c r="Q419" s="1"/>
    </row>
    <row r="420" spans="1:17" ht="16.5">
      <c r="A420" s="1"/>
      <c r="B420" s="1"/>
      <c r="C420" s="1"/>
      <c r="D420" s="1"/>
      <c r="E420" s="1"/>
      <c r="F420" s="1"/>
      <c r="G420" s="1"/>
      <c r="H420" s="1"/>
      <c r="I420" s="1"/>
      <c r="J420" s="1"/>
      <c r="K420" s="1"/>
      <c r="L420" s="1"/>
      <c r="M420" s="1"/>
      <c r="N420" s="1"/>
      <c r="O420" s="1"/>
      <c r="P420" s="1"/>
      <c r="Q420" s="1"/>
    </row>
    <row r="421" spans="1:17" ht="16.5">
      <c r="A421" s="1"/>
      <c r="B421" s="1"/>
      <c r="C421" s="1"/>
      <c r="D421" s="1"/>
      <c r="E421" s="1"/>
      <c r="F421" s="1"/>
      <c r="G421" s="1"/>
      <c r="H421" s="1"/>
      <c r="I421" s="1"/>
      <c r="J421" s="1"/>
      <c r="K421" s="1"/>
      <c r="L421" s="1"/>
      <c r="M421" s="1"/>
      <c r="N421" s="1"/>
      <c r="O421" s="1"/>
      <c r="P421" s="1"/>
      <c r="Q421" s="1"/>
    </row>
    <row r="422" spans="1:17" ht="16.5">
      <c r="A422" s="1"/>
      <c r="B422" s="1"/>
      <c r="C422" s="1"/>
      <c r="D422" s="1"/>
      <c r="E422" s="1"/>
      <c r="F422" s="1"/>
      <c r="G422" s="1"/>
      <c r="H422" s="1"/>
      <c r="I422" s="1"/>
      <c r="J422" s="1"/>
      <c r="K422" s="1"/>
      <c r="L422" s="1"/>
      <c r="M422" s="1"/>
      <c r="N422" s="1"/>
      <c r="O422" s="1"/>
      <c r="P422" s="1"/>
      <c r="Q422" s="1"/>
    </row>
    <row r="423" spans="1:17" ht="16.5">
      <c r="A423" s="1"/>
      <c r="B423" s="1"/>
      <c r="C423" s="1"/>
      <c r="D423" s="1"/>
      <c r="E423" s="1"/>
      <c r="F423" s="1"/>
      <c r="G423" s="1"/>
      <c r="H423" s="1"/>
      <c r="I423" s="1"/>
      <c r="J423" s="1"/>
      <c r="K423" s="1"/>
      <c r="L423" s="1"/>
      <c r="M423" s="1"/>
      <c r="N423" s="1"/>
      <c r="O423" s="1"/>
      <c r="P423" s="1"/>
      <c r="Q423" s="1"/>
    </row>
    <row r="424" spans="1:17" ht="16.5">
      <c r="A424" s="1"/>
      <c r="B424" s="1"/>
      <c r="C424" s="1"/>
      <c r="D424" s="1"/>
      <c r="E424" s="1"/>
      <c r="F424" s="1"/>
      <c r="G424" s="1"/>
      <c r="H424" s="1"/>
      <c r="I424" s="1"/>
      <c r="J424" s="1"/>
      <c r="K424" s="1"/>
      <c r="L424" s="1"/>
      <c r="M424" s="1"/>
      <c r="N424" s="1"/>
      <c r="O424" s="1"/>
      <c r="P424" s="1"/>
      <c r="Q424" s="1"/>
    </row>
    <row r="425" spans="1:17" ht="16.5">
      <c r="A425" s="1"/>
      <c r="B425" s="1"/>
      <c r="C425" s="1"/>
      <c r="D425" s="1"/>
      <c r="E425" s="1"/>
      <c r="F425" s="1"/>
      <c r="G425" s="1"/>
      <c r="H425" s="1"/>
      <c r="I425" s="1"/>
      <c r="J425" s="1"/>
      <c r="K425" s="1"/>
      <c r="L425" s="1"/>
      <c r="M425" s="1"/>
      <c r="N425" s="1"/>
      <c r="O425" s="1"/>
      <c r="P425" s="1"/>
      <c r="Q425" s="1"/>
    </row>
    <row r="426" spans="1:17" ht="16.5">
      <c r="A426" s="1"/>
      <c r="B426" s="1"/>
      <c r="C426" s="1"/>
      <c r="D426" s="1"/>
      <c r="E426" s="1"/>
      <c r="F426" s="1"/>
      <c r="G426" s="1"/>
      <c r="H426" s="1"/>
      <c r="I426" s="1"/>
      <c r="J426" s="1"/>
      <c r="K426" s="1"/>
      <c r="L426" s="1"/>
      <c r="M426" s="1"/>
      <c r="N426" s="1"/>
      <c r="O426" s="1"/>
      <c r="P426" s="1"/>
      <c r="Q426" s="1"/>
    </row>
    <row r="427" spans="1:17" ht="16.5">
      <c r="A427" s="1"/>
      <c r="B427" s="1"/>
      <c r="C427" s="1"/>
      <c r="D427" s="1"/>
      <c r="E427" s="1"/>
      <c r="F427" s="1"/>
      <c r="G427" s="1"/>
      <c r="H427" s="1"/>
      <c r="I427" s="1"/>
      <c r="J427" s="1"/>
      <c r="K427" s="1"/>
      <c r="L427" s="1"/>
      <c r="M427" s="1"/>
      <c r="N427" s="1"/>
      <c r="O427" s="1"/>
      <c r="P427" s="1"/>
      <c r="Q427" s="1"/>
    </row>
    <row r="428" spans="1:17" ht="16.5">
      <c r="A428" s="1"/>
      <c r="B428" s="1"/>
      <c r="C428" s="1"/>
      <c r="D428" s="1"/>
      <c r="E428" s="1"/>
      <c r="F428" s="1"/>
      <c r="G428" s="1"/>
      <c r="H428" s="1"/>
      <c r="I428" s="1"/>
      <c r="J428" s="1"/>
      <c r="K428" s="1"/>
      <c r="L428" s="1"/>
      <c r="M428" s="1"/>
      <c r="N428" s="1"/>
      <c r="O428" s="1"/>
      <c r="P428" s="1"/>
      <c r="Q428" s="1"/>
    </row>
    <row r="429" spans="1:17" ht="16.5">
      <c r="A429" s="1"/>
      <c r="B429" s="1"/>
      <c r="C429" s="1"/>
      <c r="D429" s="1"/>
      <c r="E429" s="1"/>
      <c r="F429" s="1"/>
      <c r="G429" s="1"/>
      <c r="H429" s="1"/>
      <c r="I429" s="1"/>
      <c r="J429" s="1"/>
      <c r="K429" s="1"/>
      <c r="L429" s="1"/>
      <c r="M429" s="1"/>
      <c r="N429" s="1"/>
      <c r="O429" s="1"/>
      <c r="P429" s="1"/>
      <c r="Q429" s="1"/>
    </row>
    <row r="430" spans="1:17" ht="16.5">
      <c r="A430" s="1"/>
      <c r="B430" s="1"/>
      <c r="C430" s="1"/>
      <c r="D430" s="1"/>
      <c r="E430" s="1"/>
      <c r="F430" s="1"/>
      <c r="G430" s="1"/>
      <c r="H430" s="1"/>
      <c r="I430" s="1"/>
      <c r="J430" s="1"/>
      <c r="K430" s="1"/>
      <c r="L430" s="1"/>
      <c r="M430" s="1"/>
      <c r="N430" s="1"/>
      <c r="O430" s="1"/>
      <c r="P430" s="1"/>
      <c r="Q430" s="1"/>
    </row>
    <row r="431" spans="1:17" ht="16.5">
      <c r="A431" s="1"/>
      <c r="B431" s="1"/>
      <c r="C431" s="1"/>
      <c r="D431" s="1"/>
      <c r="E431" s="1"/>
      <c r="F431" s="1"/>
      <c r="G431" s="1"/>
      <c r="H431" s="1"/>
      <c r="I431" s="1"/>
      <c r="J431" s="1"/>
      <c r="K431" s="1"/>
      <c r="L431" s="1"/>
      <c r="M431" s="1"/>
      <c r="N431" s="1"/>
      <c r="O431" s="1"/>
      <c r="P431" s="1"/>
      <c r="Q431" s="1"/>
    </row>
    <row r="432" spans="1:17" ht="16.5">
      <c r="A432" s="1"/>
      <c r="B432" s="1"/>
      <c r="C432" s="1"/>
      <c r="D432" s="1"/>
      <c r="E432" s="1"/>
      <c r="F432" s="1"/>
      <c r="G432" s="1"/>
      <c r="H432" s="1"/>
      <c r="I432" s="1"/>
      <c r="J432" s="1"/>
      <c r="K432" s="1"/>
      <c r="L432" s="1"/>
      <c r="M432" s="1"/>
      <c r="N432" s="1"/>
      <c r="O432" s="1"/>
      <c r="P432" s="1"/>
      <c r="Q432" s="1"/>
    </row>
    <row r="433" spans="1:17" ht="16.5">
      <c r="A433" s="1"/>
      <c r="B433" s="1"/>
      <c r="C433" s="1"/>
      <c r="D433" s="1"/>
      <c r="E433" s="1"/>
      <c r="F433" s="1"/>
      <c r="G433" s="1"/>
      <c r="H433" s="1"/>
      <c r="I433" s="1"/>
      <c r="J433" s="1"/>
      <c r="K433" s="1"/>
      <c r="L433" s="1"/>
      <c r="M433" s="1"/>
      <c r="N433" s="1"/>
      <c r="O433" s="1"/>
      <c r="P433" s="1"/>
      <c r="Q433" s="1"/>
    </row>
    <row r="434" spans="1:17" ht="16.5">
      <c r="A434" s="1"/>
      <c r="B434" s="1"/>
      <c r="C434" s="1"/>
      <c r="D434" s="1"/>
      <c r="E434" s="1"/>
      <c r="F434" s="1"/>
      <c r="G434" s="1"/>
      <c r="H434" s="1"/>
      <c r="I434" s="1"/>
      <c r="J434" s="1"/>
      <c r="K434" s="1"/>
      <c r="L434" s="1"/>
      <c r="M434" s="1"/>
      <c r="N434" s="1"/>
      <c r="O434" s="1"/>
      <c r="P434" s="1"/>
      <c r="Q434" s="1"/>
    </row>
    <row r="435" spans="1:17" ht="16.5">
      <c r="A435" s="1"/>
      <c r="B435" s="1"/>
      <c r="C435" s="1"/>
      <c r="D435" s="1"/>
      <c r="E435" s="1"/>
      <c r="F435" s="1"/>
      <c r="G435" s="1"/>
      <c r="H435" s="1"/>
      <c r="I435" s="1"/>
      <c r="J435" s="1"/>
      <c r="K435" s="1"/>
      <c r="L435" s="1"/>
      <c r="M435" s="1"/>
      <c r="N435" s="1"/>
      <c r="O435" s="1"/>
      <c r="P435" s="1"/>
      <c r="Q435" s="1"/>
    </row>
    <row r="436" spans="1:17" ht="16.5">
      <c r="A436" s="1"/>
      <c r="B436" s="1"/>
      <c r="C436" s="1"/>
      <c r="D436" s="1"/>
      <c r="E436" s="1"/>
      <c r="F436" s="1"/>
      <c r="G436" s="1"/>
      <c r="H436" s="1"/>
      <c r="I436" s="1"/>
      <c r="J436" s="1"/>
      <c r="K436" s="1"/>
      <c r="L436" s="1"/>
      <c r="M436" s="1"/>
      <c r="N436" s="1"/>
      <c r="O436" s="1"/>
      <c r="P436" s="1"/>
      <c r="Q436" s="1"/>
    </row>
  </sheetData>
  <mergeCells count="6">
    <mergeCell ref="B5:E5"/>
    <mergeCell ref="B6:C6"/>
    <mergeCell ref="D6:E6"/>
    <mergeCell ref="A13:G13"/>
    <mergeCell ref="A5:A7"/>
    <mergeCell ref="F5:G6"/>
  </mergeCells>
  <pageMargins left="0.7" right="0.7" top="0.75" bottom="0.75" header="0.3" footer="0.3"/>
  <ignoredErrors>
    <ignoredError sqref="F8:F11" formula="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9" tint="-0.249977111117893"/>
  </sheetPr>
  <dimension ref="A2:J31"/>
  <sheetViews>
    <sheetView topLeftCell="A4" zoomScale="120" zoomScaleNormal="120" workbookViewId="0">
      <selection activeCell="A3" sqref="A3:XFD21"/>
    </sheetView>
  </sheetViews>
  <sheetFormatPr defaultColWidth="9" defaultRowHeight="15"/>
  <cols>
    <col min="1" max="1" width="20.7109375" customWidth="1"/>
    <col min="2" max="2" width="17.7109375" customWidth="1"/>
    <col min="3" max="3" width="14.85546875" customWidth="1"/>
    <col min="4" max="4" width="11.5703125" customWidth="1"/>
    <col min="5" max="5" width="11" customWidth="1"/>
    <col min="6" max="6" width="12.140625" customWidth="1"/>
    <col min="7" max="18" width="7.7109375" customWidth="1"/>
  </cols>
  <sheetData>
    <row r="2" spans="1:10" ht="33.75" customHeight="1">
      <c r="A2" s="380" t="s">
        <v>653</v>
      </c>
      <c r="B2" s="380" t="s">
        <v>654</v>
      </c>
      <c r="C2" s="380" t="s">
        <v>655</v>
      </c>
      <c r="D2" s="380" t="s">
        <v>656</v>
      </c>
      <c r="E2" s="359"/>
      <c r="F2" s="363"/>
    </row>
    <row r="3" spans="1:10">
      <c r="A3" s="381" t="s">
        <v>657</v>
      </c>
      <c r="B3" s="382">
        <f>SUM(B4+B5+B6+B7+B8)</f>
        <v>605603</v>
      </c>
      <c r="C3" s="383">
        <f>'Usia Sekolah'!F8</f>
        <v>618851</v>
      </c>
      <c r="D3" s="384">
        <f>B3/C3*100</f>
        <v>97.859258529112793</v>
      </c>
      <c r="E3" s="363"/>
      <c r="F3" s="363"/>
    </row>
    <row r="4" spans="1:10">
      <c r="A4" s="385" t="s">
        <v>658</v>
      </c>
      <c r="B4" s="386">
        <v>567570</v>
      </c>
      <c r="C4" s="386"/>
      <c r="D4" s="387"/>
      <c r="E4" s="379"/>
      <c r="F4" s="379"/>
      <c r="G4" s="379"/>
      <c r="H4" s="379"/>
      <c r="I4" s="379"/>
    </row>
    <row r="5" spans="1:10">
      <c r="A5" s="385" t="s">
        <v>659</v>
      </c>
      <c r="B5" s="386">
        <v>4097</v>
      </c>
      <c r="C5" s="386"/>
      <c r="D5" s="387"/>
      <c r="E5" s="379"/>
      <c r="F5" s="379"/>
      <c r="G5" s="379"/>
      <c r="H5" s="379"/>
      <c r="I5" s="379"/>
    </row>
    <row r="6" spans="1:10">
      <c r="A6" s="385" t="s">
        <v>660</v>
      </c>
      <c r="B6" s="386">
        <v>28518</v>
      </c>
      <c r="C6" s="386"/>
      <c r="D6" s="387"/>
      <c r="E6" s="363"/>
      <c r="F6" s="363"/>
    </row>
    <row r="7" spans="1:10">
      <c r="A7" s="385" t="s">
        <v>661</v>
      </c>
      <c r="B7" s="386">
        <v>4111</v>
      </c>
      <c r="C7" s="386"/>
      <c r="D7" s="387"/>
      <c r="E7" s="363"/>
      <c r="F7" s="363"/>
    </row>
    <row r="8" spans="1:10">
      <c r="A8" s="385" t="s">
        <v>662</v>
      </c>
      <c r="B8" s="386">
        <v>1307</v>
      </c>
      <c r="C8" s="386"/>
      <c r="D8" s="387"/>
      <c r="E8" s="363"/>
      <c r="F8" s="363"/>
    </row>
    <row r="9" spans="1:10">
      <c r="A9" s="381" t="s">
        <v>663</v>
      </c>
      <c r="B9" s="382">
        <f>SUM(B10:B14)</f>
        <v>321927</v>
      </c>
      <c r="C9" s="383">
        <f>'Usia Sekolah'!F9</f>
        <v>323264</v>
      </c>
      <c r="D9" s="384">
        <f t="shared" ref="D9:D15" si="0">B9/C9*100</f>
        <v>99.586406157196606</v>
      </c>
      <c r="E9" s="379"/>
      <c r="F9" s="379"/>
      <c r="G9" s="379"/>
      <c r="H9" s="379"/>
      <c r="I9" s="379"/>
    </row>
    <row r="10" spans="1:10">
      <c r="A10" s="385" t="s">
        <v>664</v>
      </c>
      <c r="B10" s="386">
        <v>202018</v>
      </c>
      <c r="C10" s="386"/>
      <c r="D10" s="387"/>
      <c r="E10" s="363"/>
      <c r="F10" s="363"/>
    </row>
    <row r="11" spans="1:10">
      <c r="A11" s="385" t="s">
        <v>659</v>
      </c>
      <c r="B11" s="386">
        <v>1823</v>
      </c>
      <c r="C11" s="386"/>
      <c r="D11" s="387"/>
      <c r="E11" s="363"/>
      <c r="F11" s="363"/>
    </row>
    <row r="12" spans="1:10">
      <c r="A12" s="385" t="s">
        <v>665</v>
      </c>
      <c r="B12" s="386">
        <v>95133</v>
      </c>
      <c r="C12" s="386"/>
      <c r="D12" s="387"/>
      <c r="E12" s="363"/>
      <c r="F12" s="363"/>
    </row>
    <row r="13" spans="1:10">
      <c r="A13" s="385" t="s">
        <v>666</v>
      </c>
      <c r="B13" s="386">
        <v>15019</v>
      </c>
      <c r="C13" s="386"/>
      <c r="D13" s="387"/>
      <c r="E13" s="363"/>
      <c r="F13" s="363"/>
    </row>
    <row r="14" spans="1:10">
      <c r="A14" s="385" t="s">
        <v>667</v>
      </c>
      <c r="B14" s="386">
        <v>7934</v>
      </c>
      <c r="C14" s="386"/>
      <c r="D14" s="387"/>
      <c r="E14" s="363"/>
      <c r="F14" s="363"/>
    </row>
    <row r="15" spans="1:10">
      <c r="A15" s="381" t="s">
        <v>668</v>
      </c>
      <c r="B15" s="382">
        <f>SUM(B16:B21)</f>
        <v>282544</v>
      </c>
      <c r="C15" s="383">
        <f>'Usia Sekolah'!F10</f>
        <v>287838</v>
      </c>
      <c r="D15" s="384">
        <f t="shared" si="0"/>
        <v>98.160770989236994</v>
      </c>
      <c r="E15" s="363"/>
      <c r="F15" s="363"/>
    </row>
    <row r="16" spans="1:10">
      <c r="A16" s="385" t="s">
        <v>669</v>
      </c>
      <c r="B16" s="386">
        <v>133806</v>
      </c>
      <c r="C16" s="386"/>
      <c r="D16" s="387"/>
      <c r="E16" s="379"/>
      <c r="F16" s="379"/>
      <c r="G16" s="379"/>
      <c r="H16" s="379"/>
      <c r="I16" s="379"/>
      <c r="J16" s="379"/>
    </row>
    <row r="17" spans="1:6">
      <c r="A17" s="385" t="s">
        <v>659</v>
      </c>
      <c r="B17" s="386">
        <v>1312</v>
      </c>
      <c r="C17" s="386"/>
      <c r="D17" s="387"/>
      <c r="E17" s="363"/>
      <c r="F17" s="363"/>
    </row>
    <row r="18" spans="1:6">
      <c r="A18" s="385" t="s">
        <v>670</v>
      </c>
      <c r="B18" s="386">
        <v>38601</v>
      </c>
      <c r="C18" s="386"/>
      <c r="D18" s="387"/>
      <c r="E18" s="363"/>
      <c r="F18" s="363"/>
    </row>
    <row r="19" spans="1:6">
      <c r="A19" s="385" t="s">
        <v>671</v>
      </c>
      <c r="B19" s="386">
        <v>85619</v>
      </c>
      <c r="C19" s="386"/>
      <c r="D19" s="387"/>
      <c r="E19" s="363"/>
      <c r="F19" s="363"/>
    </row>
    <row r="20" spans="1:6">
      <c r="A20" s="385" t="s">
        <v>672</v>
      </c>
      <c r="B20" s="386">
        <v>19628</v>
      </c>
      <c r="C20" s="386"/>
      <c r="D20" s="387"/>
      <c r="E20" s="363"/>
      <c r="F20" s="363"/>
    </row>
    <row r="21" spans="1:6">
      <c r="A21" s="385" t="s">
        <v>673</v>
      </c>
      <c r="B21" s="386">
        <v>3578</v>
      </c>
      <c r="C21" s="386"/>
      <c r="D21" s="387"/>
      <c r="E21" s="363"/>
      <c r="F21" s="363"/>
    </row>
    <row r="22" spans="1:6" ht="6.75" customHeight="1">
      <c r="A22" s="1475"/>
      <c r="B22" s="1475"/>
      <c r="C22" s="1475"/>
      <c r="D22" s="1475"/>
      <c r="E22" s="363"/>
      <c r="F22" s="363"/>
    </row>
    <row r="23" spans="1:6" ht="9.75" customHeight="1">
      <c r="A23" s="1240" t="s">
        <v>674</v>
      </c>
      <c r="B23" s="1240"/>
      <c r="C23" s="1240"/>
      <c r="D23" s="1240"/>
      <c r="E23" s="363"/>
      <c r="F23" s="363"/>
    </row>
    <row r="24" spans="1:6">
      <c r="A24" s="363"/>
      <c r="B24" s="363"/>
      <c r="C24" s="363"/>
      <c r="D24" s="363"/>
      <c r="E24" s="363"/>
      <c r="F24" s="363"/>
    </row>
    <row r="25" spans="1:6">
      <c r="A25" s="363"/>
      <c r="B25" s="363"/>
      <c r="C25" s="363"/>
      <c r="D25" s="363"/>
      <c r="E25" s="363"/>
      <c r="F25" s="363"/>
    </row>
    <row r="26" spans="1:6">
      <c r="A26" s="363"/>
      <c r="B26" s="363"/>
      <c r="C26" s="363"/>
      <c r="D26" s="363"/>
      <c r="E26" s="363"/>
      <c r="F26" s="363"/>
    </row>
    <row r="27" spans="1:6">
      <c r="A27" s="363"/>
      <c r="B27" s="363"/>
      <c r="C27" s="363"/>
      <c r="D27" s="363"/>
      <c r="E27" s="363"/>
      <c r="F27" s="363"/>
    </row>
    <row r="28" spans="1:6">
      <c r="A28" s="363"/>
      <c r="B28" s="363"/>
      <c r="C28" s="363"/>
      <c r="D28" s="363"/>
      <c r="E28" s="363"/>
      <c r="F28" s="363"/>
    </row>
    <row r="29" spans="1:6">
      <c r="A29" s="363"/>
      <c r="B29" s="363"/>
      <c r="C29" s="363"/>
      <c r="D29" s="363"/>
      <c r="E29" s="363"/>
      <c r="F29" s="363"/>
    </row>
    <row r="30" spans="1:6">
      <c r="A30" s="363"/>
      <c r="B30" s="363"/>
      <c r="C30" s="363"/>
      <c r="D30" s="363"/>
      <c r="E30" s="363"/>
      <c r="F30" s="363"/>
    </row>
    <row r="31" spans="1:6">
      <c r="A31" s="363"/>
      <c r="B31" s="363"/>
      <c r="C31" s="363"/>
      <c r="D31" s="363"/>
      <c r="E31" s="363"/>
      <c r="F31" s="363"/>
    </row>
  </sheetData>
  <mergeCells count="2">
    <mergeCell ref="A22:D22"/>
    <mergeCell ref="A23:D23"/>
  </mergeCells>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4"/>
  <sheetViews>
    <sheetView zoomScale="110" zoomScaleNormal="110" workbookViewId="0">
      <selection activeCell="K8" sqref="K8"/>
    </sheetView>
  </sheetViews>
  <sheetFormatPr defaultColWidth="9" defaultRowHeight="15"/>
  <cols>
    <col min="1" max="1" width="5.42578125" customWidth="1"/>
    <col min="2" max="2" width="21.28515625" customWidth="1"/>
    <col min="4" max="4" width="5.7109375" customWidth="1"/>
    <col min="6" max="6" width="6" customWidth="1"/>
    <col min="8" max="8" width="6" customWidth="1"/>
  </cols>
  <sheetData>
    <row r="1" spans="1:8">
      <c r="A1" s="1230" t="s">
        <v>27</v>
      </c>
      <c r="B1" s="1232" t="s">
        <v>1</v>
      </c>
      <c r="C1" s="1227" t="s">
        <v>38</v>
      </c>
      <c r="D1" s="1228"/>
      <c r="E1" s="1228"/>
      <c r="F1" s="1228"/>
      <c r="G1" s="1228"/>
      <c r="H1" s="1229"/>
    </row>
    <row r="2" spans="1:8">
      <c r="A2" s="1231"/>
      <c r="B2" s="1233"/>
      <c r="C2" s="1116" t="s">
        <v>4</v>
      </c>
      <c r="D2" s="1116" t="s">
        <v>39</v>
      </c>
      <c r="E2" s="1116" t="s">
        <v>5</v>
      </c>
      <c r="F2" s="1116" t="s">
        <v>39</v>
      </c>
      <c r="G2" s="1116" t="s">
        <v>40</v>
      </c>
      <c r="H2" s="1117" t="s">
        <v>39</v>
      </c>
    </row>
    <row r="3" spans="1:8">
      <c r="A3" s="633" t="s">
        <v>41</v>
      </c>
      <c r="B3" s="577" t="s">
        <v>42</v>
      </c>
      <c r="C3" s="578">
        <v>267507</v>
      </c>
      <c r="D3" s="579">
        <f>C3/C22*100</f>
        <v>9.1513828318392694</v>
      </c>
      <c r="E3" s="578">
        <v>266279</v>
      </c>
      <c r="F3" s="579">
        <f>E3/E22*100</f>
        <v>9.1908228109153995</v>
      </c>
      <c r="G3" s="578">
        <f t="shared" ref="G3:G21" si="0">E3+C3</f>
        <v>533786</v>
      </c>
      <c r="H3" s="580">
        <f>G3/G22*100</f>
        <v>9.1710150525079293</v>
      </c>
    </row>
    <row r="4" spans="1:8">
      <c r="A4" s="581" t="s">
        <v>43</v>
      </c>
      <c r="B4" s="582" t="s">
        <v>44</v>
      </c>
      <c r="C4" s="583">
        <v>207180</v>
      </c>
      <c r="D4" s="584">
        <f>C4/C22*100</f>
        <v>7.0876032967378801</v>
      </c>
      <c r="E4" s="583">
        <v>205895</v>
      </c>
      <c r="F4" s="584">
        <f>E4/E22*100</f>
        <v>7.1066229881193301</v>
      </c>
      <c r="G4" s="583">
        <f t="shared" si="0"/>
        <v>413075</v>
      </c>
      <c r="H4" s="585">
        <f>G4/G22*100</f>
        <v>7.0970708164221499</v>
      </c>
    </row>
    <row r="5" spans="1:8">
      <c r="A5" s="586" t="s">
        <v>45</v>
      </c>
      <c r="B5" s="587" t="s">
        <v>46</v>
      </c>
      <c r="C5" s="578">
        <v>124672</v>
      </c>
      <c r="D5" s="589">
        <f>C5/C22*100</f>
        <v>4.2650143749923002</v>
      </c>
      <c r="E5" s="578">
        <v>122651</v>
      </c>
      <c r="F5" s="589">
        <f>E5/E22*100</f>
        <v>4.2333928270032004</v>
      </c>
      <c r="G5" s="578">
        <f t="shared" si="0"/>
        <v>247323</v>
      </c>
      <c r="H5" s="590">
        <f>G5/G22*100</f>
        <v>4.2492739709011103</v>
      </c>
    </row>
    <row r="6" spans="1:8">
      <c r="A6" s="581" t="s">
        <v>47</v>
      </c>
      <c r="B6" s="582" t="s">
        <v>48</v>
      </c>
      <c r="C6" s="583">
        <v>191513</v>
      </c>
      <c r="D6" s="584">
        <f>C6/C22*100</f>
        <v>6.5516370796802903</v>
      </c>
      <c r="E6" s="583">
        <v>191161</v>
      </c>
      <c r="F6" s="584">
        <f>E6/E22*100</f>
        <v>6.5980677385651898</v>
      </c>
      <c r="G6" s="583">
        <f t="shared" si="0"/>
        <v>382674</v>
      </c>
      <c r="H6" s="585">
        <f>G6/G22*100</f>
        <v>6.5747490833469202</v>
      </c>
    </row>
    <row r="7" spans="1:8">
      <c r="A7" s="586" t="s">
        <v>49</v>
      </c>
      <c r="B7" s="587" t="s">
        <v>50</v>
      </c>
      <c r="C7" s="578">
        <v>230615</v>
      </c>
      <c r="D7" s="589">
        <f>C7/C22*100</f>
        <v>7.8893118750709901</v>
      </c>
      <c r="E7" s="578">
        <v>227695</v>
      </c>
      <c r="F7" s="589">
        <f>E7/E22*100</f>
        <v>7.8590666178383701</v>
      </c>
      <c r="G7" s="578">
        <f t="shared" si="0"/>
        <v>458310</v>
      </c>
      <c r="H7" s="590">
        <f>G7/G22*100</f>
        <v>7.8742565535905902</v>
      </c>
    </row>
    <row r="8" spans="1:8">
      <c r="A8" s="581" t="s">
        <v>51</v>
      </c>
      <c r="B8" s="582" t="s">
        <v>52</v>
      </c>
      <c r="C8" s="583">
        <v>267450</v>
      </c>
      <c r="D8" s="584">
        <f>C8/C22*100</f>
        <v>9.1494328685806892</v>
      </c>
      <c r="E8" s="583">
        <v>265804</v>
      </c>
      <c r="F8" s="584">
        <f>E8/E22*100</f>
        <v>9.1744278235706105</v>
      </c>
      <c r="G8" s="583">
        <f t="shared" si="0"/>
        <v>533254</v>
      </c>
      <c r="H8" s="585">
        <f>G8/G22*100</f>
        <v>9.1618747228478501</v>
      </c>
    </row>
    <row r="9" spans="1:8">
      <c r="A9" s="586" t="s">
        <v>53</v>
      </c>
      <c r="B9" s="587" t="s">
        <v>54</v>
      </c>
      <c r="C9" s="578">
        <v>200980</v>
      </c>
      <c r="D9" s="589">
        <f>C9/C22*100</f>
        <v>6.8755020300143803</v>
      </c>
      <c r="E9" s="578">
        <v>201808</v>
      </c>
      <c r="F9" s="589">
        <f>E9/E22*100</f>
        <v>6.9655570654284196</v>
      </c>
      <c r="G9" s="578">
        <f t="shared" si="0"/>
        <v>402788</v>
      </c>
      <c r="H9" s="590">
        <f>G9/G22*100</f>
        <v>6.9203291412093302</v>
      </c>
    </row>
    <row r="10" spans="1:8">
      <c r="A10" s="581" t="s">
        <v>55</v>
      </c>
      <c r="B10" s="582" t="s">
        <v>56</v>
      </c>
      <c r="C10" s="583">
        <v>157676</v>
      </c>
      <c r="D10" s="584">
        <f>C10/C22*100</f>
        <v>5.39407731159592</v>
      </c>
      <c r="E10" s="583">
        <v>156161</v>
      </c>
      <c r="F10" s="584">
        <f>E10/E22*100</f>
        <v>5.3900160394749896</v>
      </c>
      <c r="G10" s="583">
        <f t="shared" si="0"/>
        <v>313837</v>
      </c>
      <c r="H10" s="585">
        <f>G10/G22*100</f>
        <v>5.3920557134018701</v>
      </c>
    </row>
    <row r="11" spans="1:8">
      <c r="A11" s="586" t="s">
        <v>57</v>
      </c>
      <c r="B11" s="587" t="s">
        <v>58</v>
      </c>
      <c r="C11" s="578">
        <v>50832</v>
      </c>
      <c r="D11" s="589">
        <f>C11/C22*100</f>
        <v>1.7389567080788699</v>
      </c>
      <c r="E11" s="578">
        <v>47005</v>
      </c>
      <c r="F11" s="589">
        <f>E11/E22*100</f>
        <v>1.62241343187814</v>
      </c>
      <c r="G11" s="578">
        <f t="shared" si="0"/>
        <v>97837</v>
      </c>
      <c r="H11" s="590">
        <f>G11/G22*100</f>
        <v>1.68094442284402</v>
      </c>
    </row>
    <row r="12" spans="1:8">
      <c r="A12" s="581" t="s">
        <v>59</v>
      </c>
      <c r="B12" s="582" t="s">
        <v>60</v>
      </c>
      <c r="C12" s="583">
        <v>122982</v>
      </c>
      <c r="D12" s="584">
        <f>C12/C22*100</f>
        <v>4.2071996748692797</v>
      </c>
      <c r="E12" s="583">
        <v>119210</v>
      </c>
      <c r="F12" s="584">
        <f>E12/E22*100</f>
        <v>4.1146240871012196</v>
      </c>
      <c r="G12" s="583">
        <f t="shared" si="0"/>
        <v>242192</v>
      </c>
      <c r="H12" s="585">
        <f>G12/G22*100</f>
        <v>4.1611178966795697</v>
      </c>
    </row>
    <row r="13" spans="1:8">
      <c r="A13" s="586" t="s">
        <v>61</v>
      </c>
      <c r="B13" s="587" t="s">
        <v>62</v>
      </c>
      <c r="C13" s="578">
        <v>92075</v>
      </c>
      <c r="D13" s="589">
        <f>C13/C22*100</f>
        <v>3.1498748602526301</v>
      </c>
      <c r="E13" s="578">
        <v>89450</v>
      </c>
      <c r="F13" s="589">
        <f>E13/E22*100</f>
        <v>3.0874349852462402</v>
      </c>
      <c r="G13" s="578">
        <f t="shared" si="0"/>
        <v>181525</v>
      </c>
      <c r="H13" s="590">
        <f>G13/G22*100</f>
        <v>3.1187938750857098</v>
      </c>
    </row>
    <row r="14" spans="1:8">
      <c r="A14" s="581" t="s">
        <v>63</v>
      </c>
      <c r="B14" s="582" t="s">
        <v>64</v>
      </c>
      <c r="C14" s="583">
        <v>228552</v>
      </c>
      <c r="D14" s="584">
        <f>C14/C22*100</f>
        <v>7.8187368890628299</v>
      </c>
      <c r="E14" s="583">
        <v>225501</v>
      </c>
      <c r="F14" s="584">
        <f>E14/E22*100</f>
        <v>7.78333903418683</v>
      </c>
      <c r="G14" s="583">
        <f t="shared" si="0"/>
        <v>454053</v>
      </c>
      <c r="H14" s="585">
        <f>G14/G22*100</f>
        <v>7.8011167352391801</v>
      </c>
    </row>
    <row r="15" spans="1:8">
      <c r="A15" s="586" t="s">
        <v>65</v>
      </c>
      <c r="B15" s="587" t="s">
        <v>66</v>
      </c>
      <c r="C15" s="578">
        <v>472670</v>
      </c>
      <c r="D15" s="589">
        <f>C15/C22*100</f>
        <v>16.169984797128599</v>
      </c>
      <c r="E15" s="578">
        <v>474312</v>
      </c>
      <c r="F15" s="589">
        <f>E15/E22*100</f>
        <v>16.371240499967701</v>
      </c>
      <c r="G15" s="578">
        <f t="shared" si="0"/>
        <v>946982</v>
      </c>
      <c r="H15" s="590">
        <f>G15/G22*100</f>
        <v>16.270164778495602</v>
      </c>
    </row>
    <row r="16" spans="1:8">
      <c r="A16" s="581" t="s">
        <v>67</v>
      </c>
      <c r="B16" s="582" t="s">
        <v>68</v>
      </c>
      <c r="C16" s="583">
        <v>42982</v>
      </c>
      <c r="D16" s="584">
        <f>C16/C22*100</f>
        <v>1.4704091365015299</v>
      </c>
      <c r="E16" s="583">
        <v>42571</v>
      </c>
      <c r="F16" s="584">
        <f>E16/E22*100</f>
        <v>1.46937053948482</v>
      </c>
      <c r="G16" s="583">
        <f t="shared" si="0"/>
        <v>85553</v>
      </c>
      <c r="H16" s="585">
        <f>G16/G22*100</f>
        <v>1.46989214926433</v>
      </c>
    </row>
    <row r="17" spans="1:8">
      <c r="A17" s="586" t="s">
        <v>69</v>
      </c>
      <c r="B17" s="587" t="s">
        <v>70</v>
      </c>
      <c r="C17" s="578">
        <v>34500</v>
      </c>
      <c r="D17" s="589">
        <f>C17/C22*100</f>
        <v>1.1802409196710899</v>
      </c>
      <c r="E17" s="578">
        <v>34059</v>
      </c>
      <c r="F17" s="589">
        <f>E17/E22*100</f>
        <v>1.17557236626609</v>
      </c>
      <c r="G17" s="578">
        <f t="shared" si="0"/>
        <v>68559</v>
      </c>
      <c r="H17" s="590">
        <f>G17/G22*100</f>
        <v>1.1779170322655399</v>
      </c>
    </row>
    <row r="18" spans="1:8">
      <c r="A18" s="581" t="s">
        <v>71</v>
      </c>
      <c r="B18" s="582" t="s">
        <v>72</v>
      </c>
      <c r="C18" s="583">
        <v>32189</v>
      </c>
      <c r="D18" s="584">
        <f>C18/C22*100</f>
        <v>1.1011818829939899</v>
      </c>
      <c r="E18" s="583">
        <v>31706</v>
      </c>
      <c r="F18" s="584">
        <f>E18/E22*100</f>
        <v>1.0943567763244</v>
      </c>
      <c r="G18" s="583">
        <f t="shared" si="0"/>
        <v>63895</v>
      </c>
      <c r="H18" s="585">
        <f>G18/G22*100</f>
        <v>1.0977845181027499</v>
      </c>
    </row>
    <row r="19" spans="1:8">
      <c r="A19" s="586" t="s">
        <v>73</v>
      </c>
      <c r="B19" s="587" t="s">
        <v>74</v>
      </c>
      <c r="C19" s="578">
        <v>71136</v>
      </c>
      <c r="D19" s="589">
        <f>C19/C22*100</f>
        <v>2.4335541467166002</v>
      </c>
      <c r="E19" s="578">
        <v>70668</v>
      </c>
      <c r="F19" s="589">
        <f>E19/E22*100</f>
        <v>2.4391599277516098</v>
      </c>
      <c r="G19" s="578">
        <f t="shared" si="0"/>
        <v>141804</v>
      </c>
      <c r="H19" s="590">
        <f>G19/G22*100</f>
        <v>2.4363445622512301</v>
      </c>
    </row>
    <row r="20" spans="1:8">
      <c r="A20" s="581" t="s">
        <v>75</v>
      </c>
      <c r="B20" s="582" t="s">
        <v>76</v>
      </c>
      <c r="C20" s="583">
        <v>75097</v>
      </c>
      <c r="D20" s="584">
        <f>C20/C22*100</f>
        <v>2.5690594882475399</v>
      </c>
      <c r="E20" s="583">
        <v>73980</v>
      </c>
      <c r="F20" s="584">
        <f>E20/E22*100</f>
        <v>2.5534761342483701</v>
      </c>
      <c r="G20" s="583">
        <f t="shared" si="0"/>
        <v>149077</v>
      </c>
      <c r="H20" s="585">
        <f>G20/G22*100</f>
        <v>2.5613024901041301</v>
      </c>
    </row>
    <row r="21" spans="1:8">
      <c r="A21" s="591" t="s">
        <v>77</v>
      </c>
      <c r="B21" s="592" t="s">
        <v>78</v>
      </c>
      <c r="C21" s="593">
        <v>52524</v>
      </c>
      <c r="D21" s="594">
        <f>C21/C22*100</f>
        <v>1.7968398279653499</v>
      </c>
      <c r="E21" s="593">
        <v>51311</v>
      </c>
      <c r="F21" s="594">
        <f>E21/E22*100</f>
        <v>1.77103830662906</v>
      </c>
      <c r="G21" s="593">
        <f t="shared" si="0"/>
        <v>103835</v>
      </c>
      <c r="H21" s="595">
        <f>G21/G22*100</f>
        <v>1.78399648544016</v>
      </c>
    </row>
    <row r="22" spans="1:8">
      <c r="A22" s="639"/>
      <c r="B22" s="597" t="s">
        <v>25</v>
      </c>
      <c r="C22" s="598">
        <f t="shared" ref="C22:H22" si="1">SUM(C3:C21)</f>
        <v>2923132</v>
      </c>
      <c r="D22" s="1118">
        <f t="shared" si="1"/>
        <v>100</v>
      </c>
      <c r="E22" s="598">
        <f t="shared" si="1"/>
        <v>2897227</v>
      </c>
      <c r="F22" s="1118">
        <f t="shared" si="1"/>
        <v>100</v>
      </c>
      <c r="G22" s="598">
        <f t="shared" si="1"/>
        <v>5820359</v>
      </c>
      <c r="H22" s="1119">
        <f t="shared" si="1"/>
        <v>100</v>
      </c>
    </row>
    <row r="23" spans="1:8" ht="8.1" customHeight="1">
      <c r="A23" s="1120"/>
      <c r="B23" s="1121"/>
      <c r="C23" s="1121"/>
      <c r="D23" s="1121"/>
      <c r="E23" s="1121"/>
      <c r="F23" s="1121"/>
      <c r="G23" s="1121"/>
      <c r="H23" s="1121"/>
    </row>
    <row r="24" spans="1:8" ht="9.9499999999999993" customHeight="1">
      <c r="A24" s="1122" t="s">
        <v>79</v>
      </c>
      <c r="B24" s="1123"/>
      <c r="C24" s="1123"/>
      <c r="D24" s="1123"/>
      <c r="E24" s="1123"/>
      <c r="F24" s="987"/>
      <c r="G24" s="987"/>
      <c r="H24" s="1121"/>
    </row>
  </sheetData>
  <mergeCells count="3">
    <mergeCell ref="C1:H1"/>
    <mergeCell ref="A1:A2"/>
    <mergeCell ref="B1:B2"/>
  </mergeCells>
  <pageMargins left="0.7" right="0.7" top="0.75" bottom="0.75" header="0.3" footer="0.3"/>
  <pageSetup paperSize="9" orientation="portrait"/>
  <ignoredErrors>
    <ignoredError sqref="G3:G21" formula="1"/>
  </ignoredError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9" tint="-0.249977111117893"/>
  </sheetPr>
  <dimension ref="A2:K32"/>
  <sheetViews>
    <sheetView zoomScale="90" zoomScaleNormal="90" workbookViewId="0">
      <selection activeCell="A28" sqref="A28"/>
    </sheetView>
  </sheetViews>
  <sheetFormatPr defaultColWidth="9" defaultRowHeight="15"/>
  <cols>
    <col min="1" max="1" width="23" customWidth="1"/>
    <col min="2" max="2" width="17.140625" customWidth="1"/>
    <col min="3" max="3" width="13.7109375" customWidth="1"/>
    <col min="4" max="4" width="10.7109375" customWidth="1"/>
  </cols>
  <sheetData>
    <row r="2" spans="1:11" ht="30" customHeight="1">
      <c r="A2" s="371" t="s">
        <v>653</v>
      </c>
      <c r="B2" s="371" t="s">
        <v>654</v>
      </c>
      <c r="C2" s="371" t="s">
        <v>655</v>
      </c>
      <c r="D2" s="371" t="s">
        <v>675</v>
      </c>
      <c r="E2" s="359"/>
      <c r="F2" s="363"/>
    </row>
    <row r="3" spans="1:11" ht="12" customHeight="1">
      <c r="A3" s="372" t="s">
        <v>676</v>
      </c>
      <c r="B3" s="373">
        <f>SUM(B4:B8)</f>
        <v>570953</v>
      </c>
      <c r="C3" s="374">
        <f>'Usia Sekolah'!F8</f>
        <v>618851</v>
      </c>
      <c r="D3" s="375">
        <f>B3/C3*100</f>
        <v>92.260172480936404</v>
      </c>
    </row>
    <row r="4" spans="1:11" ht="12" customHeight="1">
      <c r="A4" s="376" t="s">
        <v>677</v>
      </c>
      <c r="B4" s="377">
        <v>539866</v>
      </c>
      <c r="C4" s="377"/>
      <c r="D4" s="378"/>
      <c r="E4" s="363"/>
      <c r="F4" s="379"/>
      <c r="G4" s="379"/>
      <c r="H4" s="379"/>
      <c r="I4" s="379"/>
      <c r="J4" s="379"/>
    </row>
    <row r="5" spans="1:11" ht="12" customHeight="1">
      <c r="A5" s="376" t="s">
        <v>678</v>
      </c>
      <c r="B5" s="377">
        <v>2702</v>
      </c>
      <c r="C5" s="377"/>
      <c r="D5" s="378"/>
      <c r="E5" s="363"/>
      <c r="F5" s="379"/>
      <c r="G5" s="379"/>
      <c r="H5" s="379"/>
      <c r="I5" s="379"/>
    </row>
    <row r="6" spans="1:11" ht="12" customHeight="1">
      <c r="A6" s="376" t="s">
        <v>679</v>
      </c>
      <c r="B6" s="377">
        <v>25789</v>
      </c>
      <c r="C6" s="377"/>
      <c r="D6" s="378"/>
      <c r="E6" s="363"/>
      <c r="F6" s="363"/>
    </row>
    <row r="7" spans="1:11" ht="12" customHeight="1">
      <c r="A7" s="376" t="s">
        <v>680</v>
      </c>
      <c r="B7" s="377">
        <v>1399</v>
      </c>
      <c r="C7" s="377"/>
      <c r="D7" s="378"/>
      <c r="E7" s="363"/>
      <c r="F7" s="363"/>
    </row>
    <row r="8" spans="1:11" ht="12" customHeight="1">
      <c r="A8" s="376" t="s">
        <v>681</v>
      </c>
      <c r="B8" s="377">
        <v>1197</v>
      </c>
      <c r="C8" s="377"/>
      <c r="D8" s="378"/>
      <c r="E8" s="363"/>
      <c r="F8" s="363"/>
    </row>
    <row r="9" spans="1:11" ht="12" customHeight="1">
      <c r="A9" s="372" t="s">
        <v>682</v>
      </c>
      <c r="B9" s="373">
        <f>SUM(B10:B14)</f>
        <v>262027</v>
      </c>
      <c r="C9" s="374">
        <f>'Usia Sekolah'!F9</f>
        <v>323264</v>
      </c>
      <c r="D9" s="375">
        <f t="shared" ref="D9:D15" si="0">B9/C9*100</f>
        <v>81.056659572361895</v>
      </c>
      <c r="E9" s="363"/>
      <c r="F9" s="379"/>
      <c r="G9" s="379"/>
      <c r="H9" s="379"/>
      <c r="I9" s="379"/>
      <c r="J9" s="379"/>
    </row>
    <row r="10" spans="1:11" ht="12" customHeight="1">
      <c r="A10" s="376" t="s">
        <v>683</v>
      </c>
      <c r="B10" s="377">
        <v>173996</v>
      </c>
      <c r="C10" s="377"/>
      <c r="D10" s="378"/>
      <c r="E10" s="363"/>
      <c r="F10" s="363"/>
    </row>
    <row r="11" spans="1:11" ht="12" customHeight="1">
      <c r="A11" s="376" t="s">
        <v>678</v>
      </c>
      <c r="B11" s="377">
        <v>842</v>
      </c>
      <c r="C11" s="377"/>
      <c r="D11" s="378"/>
      <c r="E11" s="363"/>
      <c r="F11" s="379"/>
      <c r="G11" s="379"/>
      <c r="H11" s="379"/>
    </row>
    <row r="12" spans="1:11" ht="12" customHeight="1">
      <c r="A12" s="376" t="s">
        <v>684</v>
      </c>
      <c r="B12" s="377">
        <v>77383</v>
      </c>
      <c r="C12" s="377"/>
      <c r="D12" s="378"/>
      <c r="E12" s="363"/>
      <c r="F12" s="363"/>
    </row>
    <row r="13" spans="1:11" ht="12" customHeight="1">
      <c r="A13" s="376" t="s">
        <v>685</v>
      </c>
      <c r="B13" s="377">
        <v>3481</v>
      </c>
      <c r="C13" s="377"/>
      <c r="D13" s="378"/>
      <c r="E13" s="363"/>
      <c r="F13" s="363"/>
    </row>
    <row r="14" spans="1:11" ht="12" customHeight="1">
      <c r="A14" s="376" t="s">
        <v>686</v>
      </c>
      <c r="B14" s="377">
        <v>6325</v>
      </c>
      <c r="C14" s="377"/>
      <c r="D14" s="378"/>
      <c r="E14" s="363"/>
      <c r="F14" s="363"/>
    </row>
    <row r="15" spans="1:11" ht="12" customHeight="1">
      <c r="A15" s="372" t="s">
        <v>687</v>
      </c>
      <c r="B15" s="373">
        <f>SUM(B16:B21)</f>
        <v>227651</v>
      </c>
      <c r="C15" s="374">
        <f>'Usia Sekolah'!F10</f>
        <v>287838</v>
      </c>
      <c r="D15" s="375">
        <f t="shared" si="0"/>
        <v>79.089974221610802</v>
      </c>
      <c r="E15" s="363"/>
      <c r="F15" s="363"/>
    </row>
    <row r="16" spans="1:11" ht="12" customHeight="1">
      <c r="A16" s="376" t="s">
        <v>688</v>
      </c>
      <c r="B16" s="377">
        <v>124043</v>
      </c>
      <c r="C16" s="377"/>
      <c r="D16" s="378"/>
      <c r="E16" s="363"/>
      <c r="F16" s="379"/>
      <c r="G16" s="379"/>
      <c r="H16" s="379"/>
      <c r="I16" s="379"/>
      <c r="J16" s="379"/>
      <c r="K16" s="379"/>
    </row>
    <row r="17" spans="1:10" ht="12" customHeight="1">
      <c r="A17" s="376" t="s">
        <v>678</v>
      </c>
      <c r="B17" s="377">
        <v>504</v>
      </c>
      <c r="C17" s="377"/>
      <c r="D17" s="377"/>
      <c r="E17" s="363"/>
      <c r="F17" s="379"/>
      <c r="G17" s="379"/>
      <c r="H17" s="379"/>
      <c r="I17" s="379"/>
      <c r="J17" s="379"/>
    </row>
    <row r="18" spans="1:10" ht="12" customHeight="1">
      <c r="A18" s="376" t="s">
        <v>689</v>
      </c>
      <c r="B18" s="377">
        <v>29771</v>
      </c>
      <c r="C18" s="377"/>
      <c r="D18" s="377"/>
      <c r="E18" s="363"/>
      <c r="F18" s="363"/>
    </row>
    <row r="19" spans="1:10" ht="12" customHeight="1">
      <c r="A19" s="376" t="s">
        <v>690</v>
      </c>
      <c r="B19" s="377">
        <v>67754</v>
      </c>
      <c r="C19" s="377"/>
      <c r="D19" s="377"/>
      <c r="E19" s="363"/>
      <c r="F19" s="363"/>
    </row>
    <row r="20" spans="1:10" ht="12" customHeight="1">
      <c r="A20" s="376" t="s">
        <v>691</v>
      </c>
      <c r="B20" s="377">
        <v>2939</v>
      </c>
      <c r="C20" s="377"/>
      <c r="D20" s="377"/>
      <c r="E20" s="363"/>
      <c r="F20" s="363"/>
    </row>
    <row r="21" spans="1:10" ht="12" customHeight="1">
      <c r="A21" s="376" t="s">
        <v>692</v>
      </c>
      <c r="B21" s="377">
        <v>2640</v>
      </c>
      <c r="C21" s="377"/>
      <c r="D21" s="377"/>
      <c r="E21" s="363"/>
      <c r="F21" s="363"/>
    </row>
    <row r="22" spans="1:10" ht="9" customHeight="1">
      <c r="A22" s="260"/>
      <c r="B22" s="260"/>
      <c r="C22" s="260"/>
      <c r="D22" s="260"/>
      <c r="E22" s="363"/>
      <c r="F22" s="363"/>
    </row>
    <row r="23" spans="1:10" ht="10.5" customHeight="1">
      <c r="A23" s="1416" t="s">
        <v>693</v>
      </c>
      <c r="B23" s="1416"/>
      <c r="C23" s="1416"/>
      <c r="D23" s="1416"/>
      <c r="E23" s="363"/>
      <c r="F23" s="363"/>
    </row>
    <row r="24" spans="1:10">
      <c r="A24" s="363"/>
      <c r="B24" s="363"/>
      <c r="C24" s="363"/>
      <c r="D24" s="363"/>
      <c r="E24" s="363"/>
      <c r="F24" s="363"/>
    </row>
    <row r="25" spans="1:10">
      <c r="A25" s="363"/>
      <c r="B25" s="363"/>
      <c r="C25" s="363"/>
      <c r="D25" s="363"/>
      <c r="E25" s="363"/>
      <c r="F25" s="363"/>
    </row>
    <row r="26" spans="1:10">
      <c r="A26" s="363"/>
      <c r="B26" s="363"/>
      <c r="C26" s="363"/>
      <c r="D26" s="363"/>
      <c r="E26" s="363"/>
      <c r="F26" s="363"/>
    </row>
    <row r="27" spans="1:10">
      <c r="A27" s="363"/>
      <c r="B27" s="363"/>
      <c r="C27" s="363"/>
      <c r="D27" s="363"/>
      <c r="E27" s="363"/>
      <c r="F27" s="363"/>
    </row>
    <row r="28" spans="1:10">
      <c r="A28" s="363"/>
      <c r="B28" s="363"/>
      <c r="C28" s="363"/>
      <c r="D28" s="363"/>
      <c r="E28" s="363"/>
      <c r="F28" s="363"/>
    </row>
    <row r="29" spans="1:10">
      <c r="A29" s="363"/>
      <c r="B29" s="363"/>
      <c r="C29" s="363"/>
      <c r="D29" s="363"/>
      <c r="E29" s="363"/>
      <c r="F29" s="363"/>
    </row>
    <row r="30" spans="1:10">
      <c r="A30" s="363"/>
      <c r="B30" s="363"/>
      <c r="C30" s="363"/>
      <c r="D30" s="363"/>
      <c r="E30" s="363"/>
      <c r="F30" s="363"/>
    </row>
    <row r="31" spans="1:10">
      <c r="A31" s="363"/>
      <c r="B31" s="363"/>
      <c r="C31" s="363"/>
      <c r="D31" s="363"/>
      <c r="E31" s="363"/>
      <c r="F31" s="363"/>
    </row>
    <row r="32" spans="1:10">
      <c r="A32" s="363"/>
      <c r="B32" s="363"/>
      <c r="C32" s="363"/>
      <c r="D32" s="363"/>
      <c r="E32" s="363"/>
      <c r="F32" s="363"/>
    </row>
  </sheetData>
  <mergeCells count="1">
    <mergeCell ref="A23:D23"/>
  </mergeCells>
  <pageMargins left="0.69930555555555596" right="0.69930555555555596" top="0.75" bottom="0.75" header="0.3" footer="0.3"/>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70C0"/>
  </sheetPr>
  <dimension ref="A2:F23"/>
  <sheetViews>
    <sheetView workbookViewId="0">
      <selection activeCell="B18" sqref="B18"/>
    </sheetView>
  </sheetViews>
  <sheetFormatPr defaultColWidth="9" defaultRowHeight="15"/>
  <cols>
    <col min="1" max="1" width="16.85546875" customWidth="1"/>
    <col min="2" max="4" width="15.7109375" customWidth="1"/>
  </cols>
  <sheetData>
    <row r="2" spans="1:6" ht="39" customHeight="1">
      <c r="A2" s="358" t="s">
        <v>694</v>
      </c>
      <c r="B2" s="358" t="s">
        <v>695</v>
      </c>
      <c r="C2" s="358" t="s">
        <v>696</v>
      </c>
      <c r="D2" s="358" t="s">
        <v>697</v>
      </c>
      <c r="E2" s="359"/>
      <c r="F2" s="359"/>
    </row>
    <row r="3" spans="1:6" ht="16.5">
      <c r="A3" s="360" t="s">
        <v>698</v>
      </c>
      <c r="B3" s="361">
        <f>APK!B3</f>
        <v>605603</v>
      </c>
      <c r="C3" s="361">
        <v>706</v>
      </c>
      <c r="D3" s="362">
        <f>C3/B3*100</f>
        <v>0.116578022235689</v>
      </c>
      <c r="E3" s="363"/>
      <c r="F3" s="363"/>
    </row>
    <row r="4" spans="1:6" ht="16.5">
      <c r="A4" s="364" t="s">
        <v>699</v>
      </c>
      <c r="B4" s="365">
        <f>APK!B9</f>
        <v>321927</v>
      </c>
      <c r="C4" s="365">
        <v>246</v>
      </c>
      <c r="D4" s="366">
        <f t="shared" ref="D4:D5" si="0">C4/B4*100</f>
        <v>7.6414839389053996E-2</v>
      </c>
      <c r="E4" s="363"/>
      <c r="F4" s="363"/>
    </row>
    <row r="5" spans="1:6" ht="16.5">
      <c r="A5" s="360" t="s">
        <v>700</v>
      </c>
      <c r="B5" s="361">
        <f>APK!B15</f>
        <v>282544</v>
      </c>
      <c r="C5" s="361">
        <v>426</v>
      </c>
      <c r="D5" s="367">
        <f t="shared" si="0"/>
        <v>0.15077297695226199</v>
      </c>
      <c r="E5" s="363"/>
      <c r="F5" s="363"/>
    </row>
    <row r="6" spans="1:6" ht="8.1" customHeight="1">
      <c r="A6" s="260"/>
      <c r="B6" s="260"/>
      <c r="C6" s="260"/>
      <c r="D6" s="260"/>
      <c r="E6" s="363"/>
      <c r="F6" s="363"/>
    </row>
    <row r="7" spans="1:6" ht="12" customHeight="1">
      <c r="A7" s="368" t="s">
        <v>701</v>
      </c>
      <c r="B7" s="63"/>
      <c r="C7" s="63"/>
      <c r="D7" s="369"/>
      <c r="E7" s="363"/>
      <c r="F7" s="363"/>
    </row>
    <row r="8" spans="1:6">
      <c r="A8" s="363"/>
      <c r="B8" s="363"/>
      <c r="C8" s="363"/>
      <c r="D8" s="363"/>
      <c r="E8" s="363"/>
      <c r="F8" s="363"/>
    </row>
    <row r="9" spans="1:6">
      <c r="A9" s="363"/>
      <c r="B9" s="363"/>
      <c r="C9" s="363"/>
      <c r="D9" s="363"/>
      <c r="E9" s="363"/>
      <c r="F9" s="363"/>
    </row>
    <row r="10" spans="1:6">
      <c r="A10" s="363"/>
      <c r="B10" s="363"/>
      <c r="C10" s="363"/>
      <c r="D10" s="363"/>
      <c r="E10" s="363"/>
      <c r="F10" s="363"/>
    </row>
    <row r="11" spans="1:6">
      <c r="A11" s="363"/>
      <c r="B11" s="363"/>
      <c r="C11" s="363"/>
      <c r="D11" s="363"/>
      <c r="E11" s="363"/>
      <c r="F11" s="363"/>
    </row>
    <row r="12" spans="1:6">
      <c r="A12" s="363"/>
      <c r="B12" s="363"/>
      <c r="C12" s="363"/>
      <c r="D12" s="363"/>
      <c r="E12" s="363"/>
      <c r="F12" s="363"/>
    </row>
    <row r="13" spans="1:6">
      <c r="A13" s="370"/>
      <c r="B13" s="370"/>
      <c r="C13" s="370"/>
      <c r="D13" s="370"/>
      <c r="E13" s="370"/>
      <c r="F13" s="370"/>
    </row>
    <row r="14" spans="1:6">
      <c r="A14" s="370"/>
      <c r="B14" s="370"/>
      <c r="C14" s="370"/>
      <c r="D14" s="370"/>
      <c r="E14" s="370"/>
      <c r="F14" s="370"/>
    </row>
    <row r="15" spans="1:6">
      <c r="A15" s="370"/>
      <c r="B15" s="370"/>
      <c r="C15" s="370"/>
      <c r="D15" s="370"/>
      <c r="E15" s="370"/>
      <c r="F15" s="370"/>
    </row>
    <row r="16" spans="1:6">
      <c r="A16" s="370"/>
      <c r="B16" s="370"/>
      <c r="C16" s="370"/>
      <c r="D16" s="370"/>
      <c r="E16" s="370"/>
      <c r="F16" s="370"/>
    </row>
    <row r="17" spans="1:6">
      <c r="A17" s="370"/>
      <c r="B17" s="370"/>
      <c r="C17" s="370"/>
      <c r="D17" s="370"/>
      <c r="E17" s="370"/>
      <c r="F17" s="370"/>
    </row>
    <row r="18" spans="1:6">
      <c r="A18" s="370"/>
      <c r="B18" s="370"/>
      <c r="C18" s="370"/>
      <c r="D18" s="370"/>
      <c r="E18" s="370"/>
      <c r="F18" s="370"/>
    </row>
    <row r="19" spans="1:6">
      <c r="A19" s="370"/>
      <c r="B19" s="370"/>
      <c r="C19" s="370"/>
      <c r="D19" s="370"/>
      <c r="E19" s="370"/>
      <c r="F19" s="370"/>
    </row>
    <row r="20" spans="1:6">
      <c r="A20" s="370"/>
      <c r="B20" s="370"/>
      <c r="C20" s="370"/>
      <c r="D20" s="370"/>
      <c r="E20" s="370"/>
      <c r="F20" s="370"/>
    </row>
    <row r="21" spans="1:6">
      <c r="A21" s="370"/>
      <c r="B21" s="370"/>
      <c r="C21" s="370"/>
      <c r="D21" s="370"/>
      <c r="E21" s="370"/>
      <c r="F21" s="370"/>
    </row>
    <row r="22" spans="1:6">
      <c r="A22" s="370"/>
      <c r="B22" s="370"/>
      <c r="C22" s="370"/>
      <c r="D22" s="370"/>
      <c r="E22" s="370"/>
      <c r="F22" s="370"/>
    </row>
    <row r="23" spans="1:6">
      <c r="A23" s="370"/>
      <c r="B23" s="370"/>
      <c r="C23" s="370"/>
      <c r="D23" s="370"/>
      <c r="E23" s="370"/>
      <c r="F23" s="370"/>
    </row>
  </sheetData>
  <pageMargins left="0.69930555555555596" right="0.69930555555555596" top="0.75" bottom="0.75" header="0.3" footer="0.3"/>
  <pageSetup paperSize="9"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70C0"/>
  </sheetPr>
  <dimension ref="A1:R460"/>
  <sheetViews>
    <sheetView workbookViewId="0">
      <selection activeCell="B29" sqref="B29"/>
    </sheetView>
  </sheetViews>
  <sheetFormatPr defaultColWidth="9.140625" defaultRowHeight="15"/>
  <cols>
    <col min="1" max="1" width="3.85546875" customWidth="1"/>
    <col min="2" max="2" width="22.7109375" customWidth="1"/>
    <col min="3" max="3" width="11.7109375" customWidth="1"/>
    <col min="4" max="4" width="11.140625" customWidth="1"/>
    <col min="5" max="5" width="7.85546875" customWidth="1"/>
  </cols>
  <sheetData>
    <row r="1" spans="1:12" ht="14.25" customHeight="1">
      <c r="A1" s="27"/>
      <c r="B1" s="27"/>
      <c r="C1" s="27"/>
      <c r="D1" s="27"/>
      <c r="E1" s="1"/>
      <c r="F1" s="1"/>
      <c r="G1" s="1"/>
      <c r="H1" s="1"/>
      <c r="I1" s="1"/>
      <c r="J1" s="1"/>
      <c r="K1" s="1"/>
      <c r="L1" s="1"/>
    </row>
    <row r="2" spans="1:12" ht="39.75" customHeight="1">
      <c r="A2" s="185" t="s">
        <v>0</v>
      </c>
      <c r="B2" s="185" t="s">
        <v>1</v>
      </c>
      <c r="C2" s="185" t="s">
        <v>702</v>
      </c>
      <c r="D2" s="187" t="s">
        <v>102</v>
      </c>
      <c r="E2" s="185" t="s">
        <v>703</v>
      </c>
      <c r="F2" s="1"/>
      <c r="G2" s="1"/>
      <c r="H2" s="1"/>
      <c r="I2" s="1"/>
      <c r="J2" s="1"/>
      <c r="K2" s="1"/>
      <c r="L2" s="1"/>
    </row>
    <row r="3" spans="1:12" ht="12.75" customHeight="1">
      <c r="A3" s="324">
        <v>1</v>
      </c>
      <c r="B3" s="42" t="s">
        <v>6</v>
      </c>
      <c r="C3" s="338">
        <v>399920</v>
      </c>
      <c r="D3" s="338">
        <f>'1. Rekap JK'!E4</f>
        <v>533786</v>
      </c>
      <c r="E3" s="339">
        <f>C3/D3*100</f>
        <v>74.921410452878106</v>
      </c>
      <c r="F3" s="1"/>
      <c r="G3" s="1"/>
      <c r="H3" s="1"/>
      <c r="I3" s="1"/>
      <c r="J3" s="1"/>
      <c r="K3" s="1"/>
      <c r="L3" s="1"/>
    </row>
    <row r="4" spans="1:12" ht="12.75" customHeight="1">
      <c r="A4" s="327">
        <v>2</v>
      </c>
      <c r="B4" s="47" t="s">
        <v>7</v>
      </c>
      <c r="C4" s="340">
        <v>309432</v>
      </c>
      <c r="D4" s="341">
        <f>'1. Rekap JK'!E5</f>
        <v>413075</v>
      </c>
      <c r="E4" s="342">
        <f>C4/D4*100</f>
        <v>74.909399019548502</v>
      </c>
      <c r="F4" s="1"/>
      <c r="G4" s="1"/>
      <c r="H4" s="1"/>
      <c r="I4" s="1"/>
      <c r="J4" s="1"/>
      <c r="K4" s="1"/>
      <c r="L4" s="1"/>
    </row>
    <row r="5" spans="1:12" ht="12.75" customHeight="1">
      <c r="A5" s="330">
        <v>3</v>
      </c>
      <c r="B5" s="52" t="s">
        <v>8</v>
      </c>
      <c r="C5" s="343">
        <v>185664</v>
      </c>
      <c r="D5" s="338">
        <f>'1. Rekap JK'!E6</f>
        <v>247323</v>
      </c>
      <c r="E5" s="339">
        <f t="shared" ref="E5:E22" si="0">C5/D5*100</f>
        <v>75.069443602091198</v>
      </c>
      <c r="F5" s="1"/>
      <c r="G5" s="1"/>
      <c r="H5" s="1"/>
      <c r="I5" s="1"/>
      <c r="J5" s="1"/>
      <c r="K5" s="1"/>
      <c r="L5" s="1"/>
    </row>
    <row r="6" spans="1:12" ht="12.75" customHeight="1">
      <c r="A6" s="327">
        <v>4</v>
      </c>
      <c r="B6" s="47" t="s">
        <v>9</v>
      </c>
      <c r="C6" s="340">
        <v>300726</v>
      </c>
      <c r="D6" s="341">
        <f>'1. Rekap JK'!E7</f>
        <v>382674</v>
      </c>
      <c r="E6" s="342">
        <f t="shared" si="0"/>
        <v>78.585427805390495</v>
      </c>
      <c r="F6" s="1"/>
      <c r="G6" s="1"/>
      <c r="H6" s="1"/>
      <c r="I6" s="1"/>
      <c r="J6" s="1"/>
      <c r="K6" s="1"/>
      <c r="L6" s="1"/>
    </row>
    <row r="7" spans="1:12" ht="12.75" customHeight="1">
      <c r="A7" s="330">
        <v>5</v>
      </c>
      <c r="B7" s="52" t="s">
        <v>10</v>
      </c>
      <c r="C7" s="343">
        <v>349622</v>
      </c>
      <c r="D7" s="338">
        <f>'1. Rekap JK'!E8</f>
        <v>458310</v>
      </c>
      <c r="E7" s="339">
        <f t="shared" si="0"/>
        <v>76.285047238768499</v>
      </c>
      <c r="F7" s="1"/>
      <c r="G7" s="1"/>
      <c r="H7" s="1"/>
      <c r="I7" s="1"/>
      <c r="J7" s="1"/>
      <c r="K7" s="1"/>
      <c r="L7" s="1"/>
    </row>
    <row r="8" spans="1:12" ht="12.75" customHeight="1">
      <c r="A8" s="327">
        <v>6</v>
      </c>
      <c r="B8" s="47" t="s">
        <v>11</v>
      </c>
      <c r="C8" s="340">
        <v>410128</v>
      </c>
      <c r="D8" s="341">
        <f>'1. Rekap JK'!E9</f>
        <v>533254</v>
      </c>
      <c r="E8" s="342">
        <f t="shared" si="0"/>
        <v>76.9104404280137</v>
      </c>
      <c r="F8" s="1"/>
      <c r="G8" s="1"/>
      <c r="H8" s="1"/>
      <c r="I8" s="1"/>
      <c r="J8" s="1"/>
      <c r="K8" s="1"/>
      <c r="L8" s="1"/>
    </row>
    <row r="9" spans="1:12" ht="12.75" customHeight="1">
      <c r="A9" s="330">
        <v>7</v>
      </c>
      <c r="B9" s="52" t="s">
        <v>12</v>
      </c>
      <c r="C9" s="343">
        <v>312658</v>
      </c>
      <c r="D9" s="338">
        <f>'1. Rekap JK'!E10</f>
        <v>402788</v>
      </c>
      <c r="E9" s="339">
        <f t="shared" si="0"/>
        <v>77.623464452764196</v>
      </c>
      <c r="F9" s="1"/>
      <c r="G9" s="1"/>
      <c r="H9" s="1"/>
      <c r="I9" s="1"/>
      <c r="J9" s="1"/>
      <c r="K9" s="1"/>
      <c r="L9" s="1"/>
    </row>
    <row r="10" spans="1:12" ht="12.75" customHeight="1">
      <c r="A10" s="327">
        <v>8</v>
      </c>
      <c r="B10" s="47" t="s">
        <v>13</v>
      </c>
      <c r="C10" s="340">
        <v>232911</v>
      </c>
      <c r="D10" s="341">
        <f>'1. Rekap JK'!E11</f>
        <v>313837</v>
      </c>
      <c r="E10" s="342">
        <f t="shared" si="0"/>
        <v>74.214002810376101</v>
      </c>
      <c r="F10" s="1"/>
      <c r="G10" s="1"/>
      <c r="H10" s="1"/>
      <c r="I10" s="1"/>
      <c r="J10" s="1"/>
      <c r="K10" s="1"/>
      <c r="L10" s="1"/>
    </row>
    <row r="11" spans="1:12" ht="12.75" customHeight="1">
      <c r="A11" s="330">
        <v>9</v>
      </c>
      <c r="B11" s="52" t="s">
        <v>14</v>
      </c>
      <c r="C11" s="343">
        <v>72391</v>
      </c>
      <c r="D11" s="338">
        <f>'1. Rekap JK'!E12</f>
        <v>97837</v>
      </c>
      <c r="E11" s="339">
        <f t="shared" si="0"/>
        <v>73.991434733280897</v>
      </c>
      <c r="F11" s="1"/>
      <c r="G11" s="1"/>
      <c r="H11" s="1"/>
      <c r="I11" s="1"/>
      <c r="J11" s="1"/>
      <c r="K11" s="1"/>
      <c r="L11" s="1"/>
    </row>
    <row r="12" spans="1:12" ht="12.75" customHeight="1">
      <c r="A12" s="327">
        <v>10</v>
      </c>
      <c r="B12" s="47" t="s">
        <v>15</v>
      </c>
      <c r="C12" s="340">
        <v>180484</v>
      </c>
      <c r="D12" s="341">
        <f>'1. Rekap JK'!E13</f>
        <v>242192</v>
      </c>
      <c r="E12" s="342">
        <f t="shared" si="0"/>
        <v>74.521041157428797</v>
      </c>
      <c r="F12" s="1"/>
      <c r="G12" s="1"/>
      <c r="H12" s="1"/>
      <c r="I12" s="1"/>
      <c r="J12" s="1"/>
      <c r="K12" s="1"/>
      <c r="L12" s="1"/>
    </row>
    <row r="13" spans="1:12" ht="12.75" customHeight="1">
      <c r="A13" s="330">
        <v>11</v>
      </c>
      <c r="B13" s="52" t="s">
        <v>16</v>
      </c>
      <c r="C13" s="343">
        <v>133813</v>
      </c>
      <c r="D13" s="338">
        <f>'1. Rekap JK'!E14</f>
        <v>181525</v>
      </c>
      <c r="E13" s="339">
        <f t="shared" si="0"/>
        <v>73.716017077537501</v>
      </c>
      <c r="F13" s="1"/>
      <c r="G13" s="1"/>
      <c r="H13" s="1"/>
      <c r="I13" s="1"/>
      <c r="J13" s="1"/>
      <c r="K13" s="1"/>
      <c r="L13" s="1"/>
    </row>
    <row r="14" spans="1:12" ht="12.75" customHeight="1">
      <c r="A14" s="327">
        <v>12</v>
      </c>
      <c r="B14" s="47" t="s">
        <v>17</v>
      </c>
      <c r="C14" s="340">
        <v>326918</v>
      </c>
      <c r="D14" s="341">
        <f>'1. Rekap JK'!E15</f>
        <v>454053</v>
      </c>
      <c r="E14" s="342">
        <f t="shared" si="0"/>
        <v>71.999964761822994</v>
      </c>
      <c r="F14" s="1"/>
      <c r="G14" s="1"/>
      <c r="H14" s="1"/>
      <c r="I14" s="1"/>
      <c r="J14" s="1"/>
      <c r="K14" s="1"/>
      <c r="L14" s="1"/>
    </row>
    <row r="15" spans="1:12" ht="12.75" customHeight="1">
      <c r="A15" s="330">
        <v>13</v>
      </c>
      <c r="B15" s="52" t="s">
        <v>18</v>
      </c>
      <c r="C15" s="343">
        <v>714863</v>
      </c>
      <c r="D15" s="338">
        <f>'1. Rekap JK'!E16</f>
        <v>946982</v>
      </c>
      <c r="E15" s="339">
        <f t="shared" si="0"/>
        <v>75.488552052731706</v>
      </c>
      <c r="F15" s="1"/>
      <c r="G15" s="1"/>
      <c r="H15" s="1"/>
      <c r="I15" s="1"/>
      <c r="J15" s="1"/>
      <c r="K15" s="1"/>
      <c r="L15" s="1"/>
    </row>
    <row r="16" spans="1:12" ht="12.75" customHeight="1">
      <c r="A16" s="327">
        <v>14</v>
      </c>
      <c r="B16" s="47" t="s">
        <v>19</v>
      </c>
      <c r="C16" s="340">
        <v>62575</v>
      </c>
      <c r="D16" s="341">
        <f>'1. Rekap JK'!E17</f>
        <v>85553</v>
      </c>
      <c r="E16" s="342">
        <f t="shared" si="0"/>
        <v>73.141795144530306</v>
      </c>
      <c r="F16" s="1"/>
      <c r="G16" s="1"/>
      <c r="H16" s="1"/>
      <c r="I16" s="1"/>
      <c r="J16" s="1"/>
      <c r="K16" s="1"/>
      <c r="L16" s="1"/>
    </row>
    <row r="17" spans="1:12" ht="12.75" customHeight="1">
      <c r="A17" s="330">
        <v>15</v>
      </c>
      <c r="B17" s="52" t="s">
        <v>20</v>
      </c>
      <c r="C17" s="343">
        <v>52504</v>
      </c>
      <c r="D17" s="338">
        <f>'1. Rekap JK'!E18</f>
        <v>68559</v>
      </c>
      <c r="E17" s="339">
        <f t="shared" si="0"/>
        <v>76.582213859595399</v>
      </c>
      <c r="F17" s="1"/>
      <c r="G17" s="1"/>
      <c r="H17" s="1"/>
      <c r="I17" s="1"/>
      <c r="J17" s="1"/>
      <c r="K17" s="1"/>
      <c r="L17" s="1"/>
    </row>
    <row r="18" spans="1:12" ht="12.75" customHeight="1">
      <c r="A18" s="327">
        <v>16</v>
      </c>
      <c r="B18" s="47" t="s">
        <v>21</v>
      </c>
      <c r="C18" s="340">
        <v>47629</v>
      </c>
      <c r="D18" s="341">
        <f>'1. Rekap JK'!E19</f>
        <v>63895</v>
      </c>
      <c r="E18" s="342">
        <f t="shared" si="0"/>
        <v>74.542608967837893</v>
      </c>
      <c r="F18" s="1"/>
      <c r="G18" s="1"/>
      <c r="H18" s="1"/>
      <c r="I18" s="1"/>
      <c r="J18" s="1"/>
      <c r="K18" s="1"/>
      <c r="L18" s="1"/>
    </row>
    <row r="19" spans="1:12" ht="12.75" customHeight="1">
      <c r="A19" s="330">
        <v>17</v>
      </c>
      <c r="B19" s="52" t="s">
        <v>22</v>
      </c>
      <c r="C19" s="343">
        <v>105574</v>
      </c>
      <c r="D19" s="338">
        <f>'1. Rekap JK'!E20</f>
        <v>141804</v>
      </c>
      <c r="E19" s="339">
        <f t="shared" si="0"/>
        <v>74.450650193224405</v>
      </c>
      <c r="F19" s="1"/>
      <c r="G19" s="1"/>
      <c r="H19" s="1"/>
      <c r="I19" s="1"/>
      <c r="J19" s="1"/>
      <c r="K19" s="1"/>
      <c r="L19" s="1"/>
    </row>
    <row r="20" spans="1:12" ht="12.75" customHeight="1">
      <c r="A20" s="327">
        <v>18</v>
      </c>
      <c r="B20" s="47" t="s">
        <v>23</v>
      </c>
      <c r="C20" s="340">
        <v>111747</v>
      </c>
      <c r="D20" s="341">
        <f>'1. Rekap JK'!E21</f>
        <v>149077</v>
      </c>
      <c r="E20" s="342">
        <f t="shared" si="0"/>
        <v>74.959249247033398</v>
      </c>
      <c r="F20" s="1"/>
      <c r="G20" s="1"/>
      <c r="H20" s="1"/>
      <c r="I20" s="1"/>
      <c r="J20" s="1"/>
      <c r="K20" s="1"/>
      <c r="L20" s="1"/>
    </row>
    <row r="21" spans="1:12" ht="12.75" customHeight="1">
      <c r="A21" s="331">
        <v>19</v>
      </c>
      <c r="B21" s="55" t="s">
        <v>24</v>
      </c>
      <c r="C21" s="344">
        <v>77848</v>
      </c>
      <c r="D21" s="344">
        <f>'1. Rekap JK'!E22</f>
        <v>103835</v>
      </c>
      <c r="E21" s="256">
        <f t="shared" si="0"/>
        <v>74.972793374103105</v>
      </c>
      <c r="F21" s="1"/>
      <c r="G21" s="1"/>
      <c r="H21" s="1"/>
      <c r="I21" s="1"/>
      <c r="J21" s="1"/>
      <c r="K21" s="1"/>
      <c r="L21" s="1"/>
    </row>
    <row r="22" spans="1:12" ht="12.75" customHeight="1">
      <c r="A22" s="59"/>
      <c r="B22" s="60" t="s">
        <v>25</v>
      </c>
      <c r="C22" s="258">
        <f>SUM(C3:C21)</f>
        <v>4387407</v>
      </c>
      <c r="D22" s="258">
        <f>SUM(D3:D21)</f>
        <v>5820359</v>
      </c>
      <c r="E22" s="345">
        <f t="shared" si="0"/>
        <v>75.380350249872905</v>
      </c>
      <c r="F22" s="346"/>
      <c r="G22" s="1"/>
      <c r="H22" s="1"/>
      <c r="I22" s="1"/>
      <c r="J22" s="1"/>
      <c r="K22" s="1"/>
      <c r="L22" s="1"/>
    </row>
    <row r="23" spans="1:12" ht="6.75" customHeight="1">
      <c r="A23" s="333"/>
      <c r="B23" s="333"/>
      <c r="C23" s="333"/>
      <c r="D23" s="333"/>
      <c r="E23" s="335"/>
      <c r="F23" s="1"/>
      <c r="G23" s="1"/>
      <c r="H23" s="1"/>
      <c r="I23" s="1"/>
      <c r="J23" s="1"/>
      <c r="K23" s="1"/>
      <c r="L23" s="1"/>
    </row>
    <row r="24" spans="1:12" ht="10.5" customHeight="1">
      <c r="A24" s="36" t="s">
        <v>98</v>
      </c>
      <c r="B24" s="347"/>
      <c r="C24" s="347"/>
      <c r="D24" s="347"/>
      <c r="E24" s="335"/>
      <c r="F24" s="1"/>
      <c r="G24" s="1"/>
      <c r="H24" s="1"/>
      <c r="I24" s="1"/>
      <c r="J24" s="1"/>
      <c r="K24" s="1"/>
      <c r="L24" s="1"/>
    </row>
    <row r="25" spans="1:12" ht="16.5">
      <c r="A25" s="1"/>
      <c r="B25" s="1"/>
      <c r="C25" s="1"/>
      <c r="D25" s="1"/>
      <c r="E25" s="1"/>
      <c r="F25" s="1"/>
      <c r="G25" s="1"/>
      <c r="H25" s="1"/>
      <c r="I25" s="1"/>
      <c r="J25" s="1"/>
      <c r="K25" s="1"/>
      <c r="L25" s="1"/>
    </row>
    <row r="26" spans="1:12" ht="16.5">
      <c r="A26" s="1"/>
      <c r="B26" s="1"/>
      <c r="C26" s="1"/>
      <c r="D26" s="1"/>
      <c r="E26" s="1"/>
      <c r="F26" s="1"/>
      <c r="G26" s="1"/>
      <c r="H26" s="1"/>
      <c r="I26" s="1"/>
      <c r="J26" s="1"/>
      <c r="K26" s="1"/>
      <c r="L26" s="1"/>
    </row>
    <row r="27" spans="1:12" ht="16.5">
      <c r="A27" s="1"/>
      <c r="B27" s="1"/>
      <c r="C27" s="1"/>
      <c r="D27" s="1"/>
      <c r="E27" s="1"/>
      <c r="F27" s="1"/>
      <c r="G27" s="1"/>
      <c r="H27" s="1"/>
      <c r="I27" s="1"/>
      <c r="J27" s="1"/>
      <c r="K27" s="1"/>
      <c r="L27" s="1"/>
    </row>
    <row r="28" spans="1:12" ht="16.5">
      <c r="A28" s="1"/>
      <c r="B28" s="1"/>
      <c r="C28" s="1"/>
      <c r="D28" s="1"/>
      <c r="E28" s="1"/>
      <c r="F28" s="1"/>
      <c r="G28" s="1"/>
      <c r="H28" s="1"/>
      <c r="I28" s="1"/>
      <c r="J28" s="1"/>
      <c r="K28" s="1"/>
      <c r="L28" s="1"/>
    </row>
    <row r="29" spans="1:12" ht="16.5">
      <c r="A29" s="1"/>
      <c r="B29" s="1"/>
      <c r="C29" s="1"/>
      <c r="D29" s="1"/>
      <c r="E29" s="1"/>
      <c r="F29" s="1"/>
      <c r="G29" s="1"/>
      <c r="H29" s="1"/>
      <c r="I29" s="1"/>
      <c r="J29" s="1"/>
      <c r="K29" s="1"/>
      <c r="L29" s="1"/>
    </row>
    <row r="30" spans="1:12" ht="16.5">
      <c r="A30" s="1"/>
      <c r="B30" s="1"/>
      <c r="C30" s="1"/>
      <c r="D30" s="1"/>
      <c r="E30" s="1"/>
      <c r="F30" s="1"/>
      <c r="G30" s="1"/>
      <c r="H30" s="1"/>
      <c r="I30" s="1"/>
      <c r="J30" s="1"/>
      <c r="K30" s="1"/>
      <c r="L30" s="1"/>
    </row>
    <row r="31" spans="1:12" ht="16.5">
      <c r="A31" s="1"/>
      <c r="B31" s="1"/>
      <c r="C31" s="1"/>
      <c r="D31" s="1"/>
      <c r="E31" s="1"/>
      <c r="F31" s="1"/>
      <c r="G31" s="1"/>
      <c r="H31" s="1"/>
      <c r="I31" s="1"/>
      <c r="J31" s="1"/>
      <c r="K31" s="1"/>
      <c r="L31" s="1"/>
    </row>
    <row r="32" spans="1:12" ht="16.5">
      <c r="A32" s="1"/>
      <c r="B32" s="1"/>
      <c r="C32" s="1"/>
      <c r="D32" s="1"/>
      <c r="E32" s="1"/>
      <c r="F32" s="1"/>
      <c r="G32" s="1"/>
      <c r="H32" s="1"/>
      <c r="I32" s="1"/>
      <c r="J32" s="1"/>
      <c r="K32" s="1"/>
      <c r="L32" s="1"/>
    </row>
    <row r="33" spans="1:18" ht="16.5">
      <c r="A33" s="1"/>
      <c r="B33" s="1"/>
      <c r="C33" s="1"/>
      <c r="D33" s="1"/>
      <c r="E33" s="1"/>
      <c r="F33" s="1"/>
      <c r="G33" s="1"/>
      <c r="H33" s="1"/>
      <c r="I33" s="1"/>
      <c r="J33" s="1"/>
      <c r="K33" s="1"/>
      <c r="L33" s="1"/>
    </row>
    <row r="34" spans="1:18" ht="16.5">
      <c r="A34" s="1"/>
      <c r="B34" s="1"/>
      <c r="C34" s="1"/>
      <c r="D34" s="1"/>
      <c r="E34" s="1"/>
      <c r="F34" s="1"/>
      <c r="G34" s="1"/>
      <c r="H34" s="1"/>
      <c r="I34" s="1"/>
      <c r="J34" s="1"/>
      <c r="K34" s="1"/>
      <c r="L34" s="1"/>
    </row>
    <row r="35" spans="1:18" ht="16.5">
      <c r="A35" s="1"/>
      <c r="B35" s="1"/>
      <c r="C35" s="1"/>
      <c r="D35" s="1"/>
      <c r="E35" s="1"/>
      <c r="F35" s="1"/>
      <c r="G35" s="1"/>
      <c r="H35" s="1"/>
      <c r="I35" s="1"/>
      <c r="J35" s="1"/>
      <c r="K35" s="1"/>
      <c r="L35" s="1"/>
    </row>
    <row r="36" spans="1:18" ht="16.5">
      <c r="A36" s="1"/>
      <c r="B36" s="1"/>
      <c r="C36" s="1"/>
      <c r="D36" s="1"/>
      <c r="E36" s="1"/>
      <c r="F36" s="1"/>
      <c r="G36" s="1"/>
      <c r="H36" s="1"/>
      <c r="I36" s="1"/>
      <c r="J36" s="1"/>
      <c r="K36" s="1"/>
      <c r="L36" s="1"/>
    </row>
    <row r="37" spans="1:18" ht="16.5">
      <c r="A37" s="1"/>
      <c r="B37" s="1"/>
      <c r="C37" s="1"/>
      <c r="D37" s="1"/>
      <c r="E37" s="1"/>
      <c r="F37" s="1"/>
      <c r="G37" s="1"/>
      <c r="H37" s="1"/>
      <c r="I37" s="1"/>
      <c r="J37" s="1"/>
      <c r="K37" s="1"/>
      <c r="L37" s="1"/>
    </row>
    <row r="38" spans="1:18" ht="16.5">
      <c r="A38" s="1"/>
      <c r="B38" s="1"/>
      <c r="C38" s="1"/>
      <c r="D38" s="1"/>
      <c r="E38" s="1"/>
      <c r="F38" s="1"/>
      <c r="G38" s="1"/>
      <c r="H38" s="1"/>
      <c r="I38" s="1"/>
      <c r="J38" s="1"/>
      <c r="K38" s="1"/>
      <c r="L38" s="1"/>
    </row>
    <row r="39" spans="1:18" ht="16.5">
      <c r="A39" s="1"/>
      <c r="B39" s="1"/>
      <c r="C39" s="1"/>
      <c r="D39" s="1"/>
      <c r="E39" s="1"/>
      <c r="F39" s="1"/>
      <c r="G39" s="1"/>
      <c r="H39" s="1"/>
      <c r="I39" s="1"/>
      <c r="J39" s="1"/>
      <c r="K39" s="1"/>
      <c r="L39" s="1"/>
    </row>
    <row r="40" spans="1:18" ht="16.5">
      <c r="A40" s="1"/>
      <c r="B40" s="1"/>
      <c r="C40" s="1"/>
      <c r="D40" s="1"/>
      <c r="E40" s="1"/>
      <c r="F40" s="1"/>
      <c r="G40" s="1"/>
      <c r="H40" s="1"/>
      <c r="I40" s="1"/>
      <c r="J40" s="1"/>
      <c r="K40" s="1"/>
      <c r="L40" s="1"/>
    </row>
    <row r="41" spans="1:18" ht="16.5">
      <c r="A41" s="1"/>
      <c r="B41" s="1"/>
      <c r="C41" s="1"/>
      <c r="D41" s="1"/>
      <c r="E41" s="1"/>
      <c r="F41" s="1"/>
      <c r="G41" s="1"/>
      <c r="H41" s="1"/>
      <c r="I41" s="1"/>
      <c r="J41" s="1"/>
      <c r="K41" s="1"/>
      <c r="L41" s="1"/>
    </row>
    <row r="42" spans="1:18" ht="16.5">
      <c r="A42" s="1"/>
      <c r="B42" s="1"/>
      <c r="C42" s="1"/>
      <c r="D42" s="1"/>
      <c r="E42" s="1"/>
      <c r="F42" s="1"/>
      <c r="G42" s="1"/>
      <c r="H42" s="1"/>
      <c r="I42" s="1"/>
      <c r="J42" s="1"/>
      <c r="K42" s="1"/>
      <c r="L42" s="1"/>
    </row>
    <row r="43" spans="1:18" ht="16.5">
      <c r="A43" s="1"/>
      <c r="B43" s="1"/>
      <c r="C43" s="1"/>
      <c r="D43" s="1"/>
      <c r="E43" s="1"/>
      <c r="F43" s="1"/>
      <c r="G43" s="1"/>
      <c r="H43" s="1"/>
      <c r="I43" s="1"/>
      <c r="J43" s="1"/>
      <c r="K43" s="1"/>
      <c r="L43" s="1"/>
    </row>
    <row r="44" spans="1:18" ht="16.5">
      <c r="A44" s="1"/>
      <c r="B44" s="1"/>
      <c r="C44" s="1"/>
      <c r="D44" s="1"/>
      <c r="E44" s="1"/>
      <c r="F44" s="1"/>
      <c r="G44" s="1"/>
      <c r="H44" s="1"/>
      <c r="I44" s="1"/>
      <c r="J44" s="1"/>
      <c r="K44" s="1"/>
      <c r="L44" s="1"/>
    </row>
    <row r="45" spans="1:18" ht="16.5">
      <c r="A45" s="1"/>
      <c r="D45" s="1361" t="s">
        <v>580</v>
      </c>
      <c r="E45" s="1361" t="s">
        <v>581</v>
      </c>
      <c r="F45" s="1361" t="s">
        <v>582</v>
      </c>
      <c r="G45" s="1361" t="s">
        <v>583</v>
      </c>
      <c r="H45" s="1361" t="s">
        <v>584</v>
      </c>
      <c r="I45" s="1361" t="s">
        <v>585</v>
      </c>
      <c r="J45" s="1361" t="s">
        <v>586</v>
      </c>
      <c r="K45" s="1361" t="s">
        <v>704</v>
      </c>
      <c r="L45" s="1361" t="s">
        <v>705</v>
      </c>
      <c r="M45" s="1361" t="s">
        <v>706</v>
      </c>
      <c r="N45" s="1361" t="s">
        <v>707</v>
      </c>
      <c r="O45" s="1361" t="s">
        <v>708</v>
      </c>
      <c r="P45" s="1361" t="s">
        <v>281</v>
      </c>
    </row>
    <row r="46" spans="1:18" ht="16.5">
      <c r="A46" s="1"/>
      <c r="D46" s="1363"/>
      <c r="E46" s="1363"/>
      <c r="F46" s="1363"/>
      <c r="G46" s="1363"/>
      <c r="H46" s="1363"/>
      <c r="I46" s="1363"/>
      <c r="J46" s="1363"/>
      <c r="K46" s="1363"/>
      <c r="L46" s="1363"/>
      <c r="M46" s="1363"/>
      <c r="N46" s="1363"/>
      <c r="O46" s="1363"/>
      <c r="P46" s="1363"/>
    </row>
    <row r="47" spans="1:18" ht="16.5">
      <c r="A47" s="1"/>
      <c r="D47" s="1"/>
      <c r="E47" s="1"/>
      <c r="F47" s="1"/>
      <c r="G47" s="1"/>
      <c r="H47" s="1"/>
      <c r="I47" s="1"/>
      <c r="J47" s="1"/>
      <c r="K47" s="1"/>
      <c r="L47" s="1"/>
      <c r="M47" s="1"/>
      <c r="N47" s="1"/>
    </row>
    <row r="48" spans="1:18" ht="16.5">
      <c r="A48" s="1"/>
      <c r="B48" s="348" t="s">
        <v>6</v>
      </c>
      <c r="D48" s="349">
        <v>40398</v>
      </c>
      <c r="E48" s="349">
        <v>47876</v>
      </c>
      <c r="F48" s="349">
        <v>41065</v>
      </c>
      <c r="G48" s="349">
        <v>33531</v>
      </c>
      <c r="H48" s="349">
        <v>37284</v>
      </c>
      <c r="I48" s="349">
        <v>38160</v>
      </c>
      <c r="J48" s="349">
        <v>34781</v>
      </c>
      <c r="K48" s="349">
        <v>29621</v>
      </c>
      <c r="L48" s="349">
        <v>25188</v>
      </c>
      <c r="M48" s="349">
        <v>21786</v>
      </c>
      <c r="N48" s="349">
        <v>19166</v>
      </c>
      <c r="O48" s="349">
        <v>12378</v>
      </c>
      <c r="P48" s="354">
        <v>13108</v>
      </c>
      <c r="R48" s="355">
        <f t="shared" ref="R48:R66" si="1">SUM(D48:P48)</f>
        <v>394342</v>
      </c>
    </row>
    <row r="49" spans="1:18" ht="16.5">
      <c r="A49" s="1"/>
      <c r="B49" s="350" t="s">
        <v>7</v>
      </c>
      <c r="D49" s="351">
        <v>32112</v>
      </c>
      <c r="E49" s="351">
        <v>37915</v>
      </c>
      <c r="F49" s="351">
        <v>32589</v>
      </c>
      <c r="G49" s="351">
        <v>27346</v>
      </c>
      <c r="H49" s="351">
        <v>29395</v>
      </c>
      <c r="I49" s="351">
        <v>29479</v>
      </c>
      <c r="J49" s="351">
        <v>25482</v>
      </c>
      <c r="K49" s="351">
        <v>21648</v>
      </c>
      <c r="L49" s="351">
        <v>18704</v>
      </c>
      <c r="M49" s="351">
        <v>16974</v>
      </c>
      <c r="N49" s="351">
        <v>14737</v>
      </c>
      <c r="O49" s="351">
        <v>8910</v>
      </c>
      <c r="P49" s="351">
        <v>9467</v>
      </c>
      <c r="R49">
        <f t="shared" si="1"/>
        <v>304758</v>
      </c>
    </row>
    <row r="50" spans="1:18" ht="16.5">
      <c r="A50" s="1"/>
      <c r="B50" s="352" t="s">
        <v>8</v>
      </c>
      <c r="D50" s="353">
        <v>23031</v>
      </c>
      <c r="E50" s="353">
        <v>21856</v>
      </c>
      <c r="F50" s="353">
        <v>18782</v>
      </c>
      <c r="G50" s="353">
        <v>15659</v>
      </c>
      <c r="H50" s="353">
        <v>17580</v>
      </c>
      <c r="I50" s="353">
        <v>17883</v>
      </c>
      <c r="J50" s="353">
        <v>16202</v>
      </c>
      <c r="K50" s="353">
        <v>13965</v>
      </c>
      <c r="L50" s="353">
        <v>10771</v>
      </c>
      <c r="M50" s="353">
        <v>9045</v>
      </c>
      <c r="N50" s="353">
        <v>7626</v>
      </c>
      <c r="O50" s="353">
        <v>4587</v>
      </c>
      <c r="P50" s="353">
        <v>4801</v>
      </c>
      <c r="R50">
        <f t="shared" si="1"/>
        <v>181788</v>
      </c>
    </row>
    <row r="51" spans="1:18" ht="16.5">
      <c r="A51" s="1"/>
      <c r="B51" s="350" t="s">
        <v>9</v>
      </c>
      <c r="D51" s="351">
        <v>32191</v>
      </c>
      <c r="E51" s="351">
        <v>33588</v>
      </c>
      <c r="F51" s="351">
        <v>30288</v>
      </c>
      <c r="G51" s="351">
        <v>22605</v>
      </c>
      <c r="H51" s="351">
        <v>23680</v>
      </c>
      <c r="I51" s="351">
        <v>25144</v>
      </c>
      <c r="J51" s="351">
        <v>23916</v>
      </c>
      <c r="K51" s="351">
        <v>22203</v>
      </c>
      <c r="L51" s="351">
        <v>21429</v>
      </c>
      <c r="M51" s="351">
        <v>19910</v>
      </c>
      <c r="N51" s="351">
        <v>17663</v>
      </c>
      <c r="O51" s="351">
        <v>11832</v>
      </c>
      <c r="P51" s="351">
        <v>13664</v>
      </c>
      <c r="R51">
        <f t="shared" si="1"/>
        <v>298113</v>
      </c>
    </row>
    <row r="52" spans="1:18" ht="16.5">
      <c r="A52" s="1"/>
      <c r="B52" s="352" t="s">
        <v>10</v>
      </c>
      <c r="D52" s="353">
        <v>35890</v>
      </c>
      <c r="E52" s="353">
        <v>43612</v>
      </c>
      <c r="F52" s="353">
        <v>38893</v>
      </c>
      <c r="G52" s="353">
        <v>29420</v>
      </c>
      <c r="H52" s="353">
        <v>29838</v>
      </c>
      <c r="I52" s="353">
        <v>28602</v>
      </c>
      <c r="J52" s="353">
        <v>27258</v>
      </c>
      <c r="K52" s="353">
        <v>24898</v>
      </c>
      <c r="L52" s="353">
        <v>21807</v>
      </c>
      <c r="M52" s="353">
        <v>18924</v>
      </c>
      <c r="N52" s="353">
        <v>17056</v>
      </c>
      <c r="O52" s="353">
        <v>11492</v>
      </c>
      <c r="P52" s="353">
        <v>15849</v>
      </c>
      <c r="R52">
        <f t="shared" si="1"/>
        <v>343539</v>
      </c>
    </row>
    <row r="53" spans="1:18" ht="16.5">
      <c r="A53" s="1"/>
      <c r="B53" s="350" t="s">
        <v>11</v>
      </c>
      <c r="D53" s="351">
        <v>48079</v>
      </c>
      <c r="E53" s="351">
        <v>49737</v>
      </c>
      <c r="F53" s="351">
        <v>42845</v>
      </c>
      <c r="G53" s="351">
        <v>34070</v>
      </c>
      <c r="H53" s="351">
        <v>33817</v>
      </c>
      <c r="I53" s="351">
        <v>34219</v>
      </c>
      <c r="J53" s="351">
        <v>31354</v>
      </c>
      <c r="K53" s="351">
        <v>28886</v>
      </c>
      <c r="L53" s="351">
        <v>26621</v>
      </c>
      <c r="M53" s="351">
        <v>23442</v>
      </c>
      <c r="N53" s="351">
        <v>21231</v>
      </c>
      <c r="O53" s="351">
        <v>14743</v>
      </c>
      <c r="P53" s="351">
        <v>21034</v>
      </c>
      <c r="R53">
        <f t="shared" si="1"/>
        <v>410078</v>
      </c>
    </row>
    <row r="54" spans="1:18" ht="16.5">
      <c r="A54" s="1"/>
      <c r="B54" s="352" t="s">
        <v>12</v>
      </c>
      <c r="D54" s="353">
        <v>29976</v>
      </c>
      <c r="E54" s="353">
        <v>36052</v>
      </c>
      <c r="F54" s="353">
        <v>31360</v>
      </c>
      <c r="G54" s="353">
        <v>23869</v>
      </c>
      <c r="H54" s="353">
        <v>25231</v>
      </c>
      <c r="I54" s="353">
        <v>28259</v>
      </c>
      <c r="J54" s="353">
        <v>28517</v>
      </c>
      <c r="K54" s="353">
        <v>24563</v>
      </c>
      <c r="L54" s="353">
        <v>20308</v>
      </c>
      <c r="M54" s="353">
        <v>17012</v>
      </c>
      <c r="N54" s="353">
        <v>15903</v>
      </c>
      <c r="O54" s="353">
        <v>11203</v>
      </c>
      <c r="P54" s="353">
        <v>13630</v>
      </c>
      <c r="R54">
        <f t="shared" si="1"/>
        <v>305883</v>
      </c>
    </row>
    <row r="55" spans="1:18" ht="16.5">
      <c r="A55" s="1"/>
      <c r="B55" s="350" t="s">
        <v>13</v>
      </c>
      <c r="D55" s="351">
        <v>26685</v>
      </c>
      <c r="E55" s="351">
        <v>28929</v>
      </c>
      <c r="F55" s="351">
        <v>24953</v>
      </c>
      <c r="G55" s="351">
        <v>20884</v>
      </c>
      <c r="H55" s="351">
        <v>22507</v>
      </c>
      <c r="I55" s="351">
        <v>21896</v>
      </c>
      <c r="J55" s="351">
        <v>18517</v>
      </c>
      <c r="K55" s="351">
        <v>15722</v>
      </c>
      <c r="L55" s="351">
        <v>13740</v>
      </c>
      <c r="M55" s="351">
        <v>12143</v>
      </c>
      <c r="N55" s="351">
        <v>9491</v>
      </c>
      <c r="O55" s="351">
        <v>5736</v>
      </c>
      <c r="P55" s="351">
        <v>6622</v>
      </c>
      <c r="R55">
        <f t="shared" si="1"/>
        <v>227825</v>
      </c>
    </row>
    <row r="56" spans="1:18" ht="16.5">
      <c r="A56" s="1"/>
      <c r="B56" s="352" t="s">
        <v>14</v>
      </c>
      <c r="D56" s="353">
        <v>8366</v>
      </c>
      <c r="E56" s="353">
        <v>8866</v>
      </c>
      <c r="F56" s="353">
        <v>7976</v>
      </c>
      <c r="G56" s="353">
        <v>7164</v>
      </c>
      <c r="H56" s="353">
        <v>7346</v>
      </c>
      <c r="I56" s="353">
        <v>6649</v>
      </c>
      <c r="J56" s="353">
        <v>5725</v>
      </c>
      <c r="K56" s="353">
        <v>4767</v>
      </c>
      <c r="L56" s="353">
        <v>3915</v>
      </c>
      <c r="M56" s="353">
        <v>2950</v>
      </c>
      <c r="N56" s="353">
        <v>2188</v>
      </c>
      <c r="O56" s="353">
        <v>1152</v>
      </c>
      <c r="P56" s="353">
        <v>1383</v>
      </c>
      <c r="R56">
        <f t="shared" si="1"/>
        <v>68447</v>
      </c>
    </row>
    <row r="57" spans="1:18" ht="16.5">
      <c r="A57" s="1"/>
      <c r="B57" s="350" t="s">
        <v>15</v>
      </c>
      <c r="D57" s="351">
        <v>18683</v>
      </c>
      <c r="E57" s="351">
        <v>20414</v>
      </c>
      <c r="F57" s="351">
        <v>18309</v>
      </c>
      <c r="G57" s="351">
        <v>17264</v>
      </c>
      <c r="H57" s="351">
        <v>18788</v>
      </c>
      <c r="I57" s="351">
        <v>19178</v>
      </c>
      <c r="J57" s="351">
        <v>16354</v>
      </c>
      <c r="K57" s="351">
        <v>13530</v>
      </c>
      <c r="L57" s="351">
        <v>10439</v>
      </c>
      <c r="M57" s="351">
        <v>7929</v>
      </c>
      <c r="N57" s="351">
        <v>6039</v>
      </c>
      <c r="O57" s="351">
        <v>3690</v>
      </c>
      <c r="P57" s="351">
        <v>4258</v>
      </c>
      <c r="R57">
        <f t="shared" si="1"/>
        <v>174875</v>
      </c>
    </row>
    <row r="58" spans="1:18" ht="16.5">
      <c r="A58" s="1"/>
      <c r="B58" s="352" t="s">
        <v>16</v>
      </c>
      <c r="D58" s="353">
        <v>16906</v>
      </c>
      <c r="E58" s="353">
        <v>17739</v>
      </c>
      <c r="F58" s="353">
        <v>14991</v>
      </c>
      <c r="G58" s="353">
        <v>12485</v>
      </c>
      <c r="H58" s="353">
        <v>13992</v>
      </c>
      <c r="I58" s="353">
        <v>13903</v>
      </c>
      <c r="J58" s="353">
        <v>12116</v>
      </c>
      <c r="K58" s="353">
        <v>9708</v>
      </c>
      <c r="L58" s="353">
        <v>7662</v>
      </c>
      <c r="M58" s="353">
        <v>6255</v>
      </c>
      <c r="N58" s="353">
        <v>4994</v>
      </c>
      <c r="O58" s="353">
        <v>3098</v>
      </c>
      <c r="P58" s="353">
        <v>3556</v>
      </c>
      <c r="R58">
        <f t="shared" si="1"/>
        <v>137405</v>
      </c>
    </row>
    <row r="59" spans="1:18" ht="16.5">
      <c r="A59" s="1"/>
      <c r="B59" s="350" t="s">
        <v>17</v>
      </c>
      <c r="D59" s="351">
        <v>38626</v>
      </c>
      <c r="E59" s="351">
        <v>40769</v>
      </c>
      <c r="F59" s="351">
        <v>37981</v>
      </c>
      <c r="G59" s="351">
        <v>32646</v>
      </c>
      <c r="H59" s="351">
        <v>33243</v>
      </c>
      <c r="I59" s="351">
        <v>32612</v>
      </c>
      <c r="J59" s="351">
        <v>27241</v>
      </c>
      <c r="K59" s="351">
        <v>22500</v>
      </c>
      <c r="L59" s="351">
        <v>18054</v>
      </c>
      <c r="M59" s="351">
        <v>14949</v>
      </c>
      <c r="N59" s="351">
        <v>10468</v>
      </c>
      <c r="O59" s="351">
        <v>6187</v>
      </c>
      <c r="P59" s="351">
        <v>6205</v>
      </c>
      <c r="R59">
        <f t="shared" si="1"/>
        <v>321481</v>
      </c>
    </row>
    <row r="60" spans="1:18" ht="16.5">
      <c r="A60" s="1"/>
      <c r="B60" s="352" t="s">
        <v>18</v>
      </c>
      <c r="D60" s="353">
        <v>70584</v>
      </c>
      <c r="E60" s="353">
        <v>77400</v>
      </c>
      <c r="F60" s="353">
        <v>78248</v>
      </c>
      <c r="G60" s="353">
        <v>69871</v>
      </c>
      <c r="H60" s="353">
        <v>70655</v>
      </c>
      <c r="I60" s="353">
        <v>67848</v>
      </c>
      <c r="J60" s="353">
        <v>60574</v>
      </c>
      <c r="K60" s="353">
        <v>54254</v>
      </c>
      <c r="L60" s="353">
        <v>48192</v>
      </c>
      <c r="M60" s="353">
        <v>39869</v>
      </c>
      <c r="N60" s="353">
        <v>32156</v>
      </c>
      <c r="O60" s="353">
        <v>19002</v>
      </c>
      <c r="P60" s="353">
        <v>19448</v>
      </c>
      <c r="R60">
        <f t="shared" si="1"/>
        <v>708101</v>
      </c>
    </row>
    <row r="61" spans="1:18" ht="16.5">
      <c r="A61" s="1"/>
      <c r="B61" s="350" t="s">
        <v>19</v>
      </c>
      <c r="D61" s="351">
        <v>6283</v>
      </c>
      <c r="E61" s="351">
        <v>7033</v>
      </c>
      <c r="F61" s="351">
        <v>6602</v>
      </c>
      <c r="G61" s="351">
        <v>5865</v>
      </c>
      <c r="H61" s="351">
        <v>6197</v>
      </c>
      <c r="I61" s="351">
        <v>6004</v>
      </c>
      <c r="J61" s="351">
        <v>5171</v>
      </c>
      <c r="K61" s="351">
        <v>4276</v>
      </c>
      <c r="L61" s="351">
        <v>3591</v>
      </c>
      <c r="M61" s="351">
        <v>2837</v>
      </c>
      <c r="N61" s="351">
        <v>2246</v>
      </c>
      <c r="O61" s="351">
        <v>1210</v>
      </c>
      <c r="P61" s="351">
        <v>1215</v>
      </c>
      <c r="R61">
        <f t="shared" si="1"/>
        <v>58530</v>
      </c>
    </row>
    <row r="62" spans="1:18" ht="16.5">
      <c r="A62" s="1"/>
      <c r="B62" s="352" t="s">
        <v>20</v>
      </c>
      <c r="D62" s="353">
        <v>5927</v>
      </c>
      <c r="E62" s="353">
        <v>6003</v>
      </c>
      <c r="F62" s="353">
        <v>5241</v>
      </c>
      <c r="G62" s="353">
        <v>4421</v>
      </c>
      <c r="H62" s="353">
        <v>4636</v>
      </c>
      <c r="I62" s="353">
        <v>4893</v>
      </c>
      <c r="J62" s="353">
        <v>4540</v>
      </c>
      <c r="K62" s="353">
        <v>4081</v>
      </c>
      <c r="L62" s="353">
        <v>3661</v>
      </c>
      <c r="M62" s="353">
        <v>3141</v>
      </c>
      <c r="N62" s="353">
        <v>2448</v>
      </c>
      <c r="O62" s="353">
        <v>1521</v>
      </c>
      <c r="P62" s="353">
        <v>1804</v>
      </c>
      <c r="R62">
        <f t="shared" si="1"/>
        <v>52317</v>
      </c>
    </row>
    <row r="63" spans="1:18" ht="16.5">
      <c r="A63" s="1"/>
      <c r="B63" s="350" t="s">
        <v>21</v>
      </c>
      <c r="D63" s="351">
        <v>5048</v>
      </c>
      <c r="E63" s="351">
        <v>5422</v>
      </c>
      <c r="F63" s="351">
        <v>5092</v>
      </c>
      <c r="G63" s="351">
        <v>4582</v>
      </c>
      <c r="H63" s="351">
        <v>4553</v>
      </c>
      <c r="I63" s="351">
        <v>4381</v>
      </c>
      <c r="J63" s="351">
        <v>3865</v>
      </c>
      <c r="K63" s="351">
        <v>3357</v>
      </c>
      <c r="L63" s="351">
        <v>2935</v>
      </c>
      <c r="M63" s="351">
        <v>2338</v>
      </c>
      <c r="N63" s="351">
        <v>1798</v>
      </c>
      <c r="O63" s="351">
        <v>1145</v>
      </c>
      <c r="P63" s="351">
        <v>1265</v>
      </c>
      <c r="R63">
        <f t="shared" si="1"/>
        <v>45781</v>
      </c>
    </row>
    <row r="64" spans="1:18" ht="16.5">
      <c r="A64" s="1"/>
      <c r="B64" s="352" t="s">
        <v>22</v>
      </c>
      <c r="D64" s="353">
        <v>11030</v>
      </c>
      <c r="E64" s="353">
        <v>11427</v>
      </c>
      <c r="F64" s="353">
        <v>11331</v>
      </c>
      <c r="G64" s="353">
        <v>10400</v>
      </c>
      <c r="H64" s="353">
        <v>10041</v>
      </c>
      <c r="I64" s="353">
        <v>9778</v>
      </c>
      <c r="J64" s="353">
        <v>8655</v>
      </c>
      <c r="K64" s="353">
        <v>7683</v>
      </c>
      <c r="L64" s="353">
        <v>6309</v>
      </c>
      <c r="M64" s="353">
        <v>5167</v>
      </c>
      <c r="N64" s="353">
        <v>4152</v>
      </c>
      <c r="O64" s="353">
        <v>2405</v>
      </c>
      <c r="P64" s="353">
        <v>2967</v>
      </c>
      <c r="R64">
        <f t="shared" si="1"/>
        <v>101345</v>
      </c>
    </row>
    <row r="65" spans="1:18" ht="16.5">
      <c r="A65" s="1"/>
      <c r="B65" s="350" t="s">
        <v>23</v>
      </c>
      <c r="D65" s="351">
        <v>11646</v>
      </c>
      <c r="E65" s="351">
        <v>12689</v>
      </c>
      <c r="F65" s="351">
        <v>11725</v>
      </c>
      <c r="G65" s="351">
        <v>9786</v>
      </c>
      <c r="H65" s="351">
        <v>10223</v>
      </c>
      <c r="I65" s="351">
        <v>10744</v>
      </c>
      <c r="J65" s="351">
        <v>9810</v>
      </c>
      <c r="K65" s="351">
        <v>8366</v>
      </c>
      <c r="L65" s="351">
        <v>6977</v>
      </c>
      <c r="M65" s="351">
        <v>5921</v>
      </c>
      <c r="N65" s="351">
        <v>4829</v>
      </c>
      <c r="O65" s="351">
        <v>2755</v>
      </c>
      <c r="P65" s="351">
        <v>3028</v>
      </c>
      <c r="R65">
        <f t="shared" si="1"/>
        <v>108499</v>
      </c>
    </row>
    <row r="66" spans="1:18" ht="16.5">
      <c r="A66" s="1"/>
      <c r="B66" s="356" t="s">
        <v>24</v>
      </c>
      <c r="D66" s="357">
        <v>8069</v>
      </c>
      <c r="E66" s="357">
        <v>9121</v>
      </c>
      <c r="F66" s="357">
        <v>8664</v>
      </c>
      <c r="G66" s="357">
        <v>7029</v>
      </c>
      <c r="H66" s="357">
        <v>7283</v>
      </c>
      <c r="I66" s="357">
        <v>6852</v>
      </c>
      <c r="J66" s="357">
        <v>6120</v>
      </c>
      <c r="K66" s="357">
        <v>5338</v>
      </c>
      <c r="L66" s="357">
        <v>4936</v>
      </c>
      <c r="M66" s="357">
        <v>3969</v>
      </c>
      <c r="N66" s="357">
        <v>3159</v>
      </c>
      <c r="O66" s="357">
        <v>2028</v>
      </c>
      <c r="P66" s="357">
        <v>2537</v>
      </c>
      <c r="R66">
        <f t="shared" si="1"/>
        <v>75105</v>
      </c>
    </row>
    <row r="67" spans="1:18" ht="16.5">
      <c r="A67" s="1"/>
      <c r="B67" s="1"/>
      <c r="C67" s="1"/>
      <c r="D67" s="1"/>
      <c r="E67" s="1"/>
      <c r="F67" s="1"/>
      <c r="G67" s="1"/>
      <c r="H67" s="1"/>
      <c r="I67" s="1"/>
      <c r="J67" s="1"/>
      <c r="K67" s="1"/>
      <c r="L67" s="1"/>
    </row>
    <row r="68" spans="1:18" ht="16.5">
      <c r="A68" s="1"/>
      <c r="B68" s="1"/>
      <c r="C68" s="1"/>
      <c r="D68" s="1"/>
      <c r="E68" s="1"/>
      <c r="F68" s="1"/>
      <c r="G68" s="1"/>
      <c r="H68" s="1"/>
      <c r="I68" s="1"/>
      <c r="J68" s="1"/>
      <c r="K68" s="1"/>
      <c r="L68" s="1"/>
    </row>
    <row r="69" spans="1:18" ht="16.5">
      <c r="A69" s="1"/>
      <c r="B69" s="1"/>
      <c r="C69" s="1"/>
      <c r="D69" s="1"/>
      <c r="E69" s="1"/>
      <c r="F69" s="1"/>
      <c r="G69" s="1"/>
      <c r="H69" s="1"/>
      <c r="I69" s="1"/>
      <c r="J69" s="1"/>
      <c r="K69" s="1"/>
      <c r="L69" s="1"/>
    </row>
    <row r="70" spans="1:18" ht="16.5">
      <c r="A70" s="1"/>
      <c r="B70" s="1"/>
      <c r="C70" s="1"/>
      <c r="D70" s="1"/>
      <c r="E70" s="1"/>
      <c r="F70" s="1"/>
      <c r="G70" s="1"/>
      <c r="H70" s="1"/>
      <c r="I70" s="1"/>
      <c r="J70" s="1"/>
      <c r="K70" s="1"/>
      <c r="L70" s="1"/>
    </row>
    <row r="71" spans="1:18" ht="16.5">
      <c r="A71" s="1"/>
      <c r="B71" s="1"/>
      <c r="C71" s="1"/>
      <c r="D71" s="1"/>
      <c r="E71" s="1"/>
      <c r="F71" s="1"/>
      <c r="G71" s="1"/>
      <c r="H71" s="1"/>
      <c r="I71" s="1"/>
      <c r="J71" s="1"/>
      <c r="K71" s="1"/>
      <c r="L71" s="1"/>
    </row>
    <row r="72" spans="1:18" ht="16.5">
      <c r="A72" s="1"/>
      <c r="B72" s="1"/>
      <c r="C72" s="1"/>
      <c r="D72" s="1"/>
      <c r="E72" s="1"/>
      <c r="F72" s="1"/>
      <c r="G72" s="1"/>
      <c r="H72" s="1"/>
      <c r="I72" s="1"/>
      <c r="J72" s="1"/>
      <c r="K72" s="1"/>
      <c r="L72" s="1"/>
    </row>
    <row r="73" spans="1:18" ht="16.5">
      <c r="A73" s="1"/>
      <c r="B73" s="1"/>
      <c r="C73" s="1"/>
      <c r="D73" s="1"/>
      <c r="E73" s="1"/>
      <c r="F73" s="1"/>
      <c r="G73" s="1"/>
      <c r="H73" s="1"/>
      <c r="I73" s="1"/>
      <c r="J73" s="1"/>
      <c r="K73" s="1"/>
      <c r="L73" s="1"/>
    </row>
    <row r="74" spans="1:18" ht="16.5">
      <c r="A74" s="1"/>
      <c r="B74" s="1"/>
      <c r="C74" s="1"/>
      <c r="D74" s="1"/>
      <c r="E74" s="1"/>
      <c r="F74" s="1"/>
      <c r="G74" s="1"/>
      <c r="H74" s="1"/>
      <c r="I74" s="1"/>
      <c r="J74" s="1"/>
      <c r="K74" s="1"/>
      <c r="L74" s="1"/>
    </row>
    <row r="75" spans="1:18" ht="16.5">
      <c r="A75" s="1"/>
      <c r="B75" s="1"/>
      <c r="C75" s="1"/>
      <c r="D75" s="1"/>
      <c r="E75" s="1"/>
      <c r="F75" s="1"/>
      <c r="G75" s="1"/>
      <c r="H75" s="1"/>
      <c r="I75" s="1"/>
      <c r="J75" s="1"/>
      <c r="K75" s="1"/>
      <c r="L75" s="1"/>
    </row>
    <row r="76" spans="1:18" ht="16.5">
      <c r="A76" s="1"/>
      <c r="B76" s="1"/>
      <c r="C76" s="1"/>
      <c r="D76" s="1"/>
      <c r="E76" s="1"/>
      <c r="F76" s="1"/>
      <c r="G76" s="1"/>
      <c r="H76" s="1"/>
      <c r="I76" s="1"/>
      <c r="J76" s="1"/>
      <c r="K76" s="1"/>
      <c r="L76" s="1"/>
    </row>
    <row r="77" spans="1:18" ht="16.5">
      <c r="A77" s="1"/>
      <c r="B77" s="1"/>
      <c r="C77" s="1"/>
      <c r="D77" s="1"/>
      <c r="E77" s="1"/>
      <c r="F77" s="1"/>
      <c r="G77" s="1"/>
      <c r="H77" s="1"/>
      <c r="I77" s="1"/>
      <c r="J77" s="1"/>
      <c r="K77" s="1"/>
      <c r="L77" s="1"/>
    </row>
    <row r="78" spans="1:18" ht="16.5">
      <c r="A78" s="1"/>
      <c r="B78" s="1"/>
      <c r="C78" s="1"/>
      <c r="D78" s="1"/>
      <c r="E78" s="1"/>
      <c r="F78" s="1"/>
      <c r="G78" s="1"/>
      <c r="H78" s="1"/>
      <c r="I78" s="1"/>
      <c r="J78" s="1"/>
      <c r="K78" s="1"/>
      <c r="L78" s="1"/>
    </row>
    <row r="79" spans="1:18" ht="16.5">
      <c r="A79" s="1"/>
      <c r="B79" s="1"/>
      <c r="C79" s="1"/>
      <c r="D79" s="1"/>
      <c r="E79" s="1"/>
      <c r="F79" s="1"/>
      <c r="G79" s="1"/>
      <c r="H79" s="1"/>
      <c r="I79" s="1"/>
      <c r="J79" s="1"/>
      <c r="K79" s="1"/>
      <c r="L79" s="1"/>
    </row>
    <row r="80" spans="1:18" ht="16.5">
      <c r="A80" s="1"/>
      <c r="B80" s="1"/>
      <c r="C80" s="1"/>
      <c r="D80" s="1"/>
      <c r="E80" s="1"/>
      <c r="F80" s="1"/>
      <c r="G80" s="1"/>
      <c r="H80" s="1"/>
      <c r="I80" s="1"/>
      <c r="J80" s="1"/>
      <c r="K80" s="1"/>
      <c r="L80" s="1"/>
    </row>
    <row r="81" spans="1:12" ht="16.5">
      <c r="A81" s="1"/>
      <c r="B81" s="1"/>
      <c r="C81" s="1"/>
      <c r="D81" s="1"/>
      <c r="E81" s="1"/>
      <c r="F81" s="1"/>
      <c r="G81" s="1"/>
      <c r="H81" s="1"/>
      <c r="I81" s="1"/>
      <c r="J81" s="1"/>
      <c r="K81" s="1"/>
      <c r="L81" s="1"/>
    </row>
    <row r="82" spans="1:12" ht="16.5">
      <c r="A82" s="1"/>
      <c r="B82" s="1"/>
      <c r="C82" s="1"/>
      <c r="D82" s="1"/>
      <c r="E82" s="1"/>
      <c r="F82" s="1"/>
      <c r="G82" s="1"/>
      <c r="H82" s="1"/>
      <c r="I82" s="1"/>
      <c r="J82" s="1"/>
      <c r="K82" s="1"/>
      <c r="L82" s="1"/>
    </row>
    <row r="83" spans="1:12" ht="16.5">
      <c r="A83" s="1"/>
      <c r="B83" s="1"/>
      <c r="C83" s="1"/>
      <c r="D83" s="1"/>
      <c r="E83" s="1"/>
      <c r="F83" s="1"/>
      <c r="G83" s="1"/>
      <c r="H83" s="1"/>
      <c r="I83" s="1"/>
      <c r="J83" s="1"/>
      <c r="K83" s="1"/>
      <c r="L83" s="1"/>
    </row>
    <row r="84" spans="1:12" ht="16.5">
      <c r="A84" s="1"/>
      <c r="B84" s="1"/>
      <c r="C84" s="1"/>
      <c r="D84" s="1"/>
      <c r="E84" s="1"/>
      <c r="F84" s="1"/>
      <c r="G84" s="1"/>
      <c r="H84" s="1"/>
      <c r="I84" s="1"/>
      <c r="J84" s="1"/>
      <c r="K84" s="1"/>
      <c r="L84" s="1"/>
    </row>
    <row r="85" spans="1:12" ht="16.5">
      <c r="A85" s="1"/>
      <c r="B85" s="1"/>
      <c r="C85" s="1"/>
      <c r="D85" s="1"/>
      <c r="E85" s="1"/>
      <c r="F85" s="1"/>
      <c r="G85" s="1"/>
      <c r="H85" s="1"/>
      <c r="I85" s="1"/>
      <c r="J85" s="1"/>
      <c r="K85" s="1"/>
      <c r="L85" s="1"/>
    </row>
    <row r="86" spans="1:12" ht="16.5">
      <c r="A86" s="1"/>
      <c r="B86" s="1"/>
      <c r="C86" s="1"/>
      <c r="D86" s="1"/>
      <c r="E86" s="1"/>
      <c r="F86" s="1"/>
      <c r="G86" s="1"/>
      <c r="H86" s="1"/>
      <c r="I86" s="1"/>
      <c r="J86" s="1"/>
      <c r="K86" s="1"/>
      <c r="L86" s="1"/>
    </row>
    <row r="87" spans="1:12" ht="16.5">
      <c r="A87" s="1"/>
      <c r="B87" s="1"/>
      <c r="C87" s="1"/>
      <c r="D87" s="1"/>
      <c r="E87" s="1"/>
      <c r="F87" s="1"/>
      <c r="G87" s="1"/>
      <c r="H87" s="1"/>
      <c r="I87" s="1"/>
      <c r="J87" s="1"/>
      <c r="K87" s="1"/>
      <c r="L87" s="1"/>
    </row>
    <row r="88" spans="1:12" ht="16.5">
      <c r="A88" s="1"/>
      <c r="B88" s="1"/>
      <c r="C88" s="1"/>
      <c r="D88" s="1"/>
      <c r="E88" s="1"/>
      <c r="F88" s="1"/>
      <c r="G88" s="1"/>
      <c r="H88" s="1"/>
      <c r="I88" s="1"/>
      <c r="J88" s="1"/>
      <c r="K88" s="1"/>
      <c r="L88" s="1"/>
    </row>
    <row r="89" spans="1:12" ht="16.5">
      <c r="A89" s="1"/>
      <c r="B89" s="1"/>
      <c r="C89" s="1"/>
      <c r="D89" s="1"/>
      <c r="E89" s="1"/>
      <c r="F89" s="1"/>
      <c r="G89" s="1"/>
      <c r="H89" s="1"/>
      <c r="I89" s="1"/>
      <c r="J89" s="1"/>
      <c r="K89" s="1"/>
      <c r="L89" s="1"/>
    </row>
    <row r="90" spans="1:12" ht="16.5">
      <c r="A90" s="1"/>
      <c r="B90" s="1"/>
      <c r="C90" s="1"/>
      <c r="D90" s="1"/>
      <c r="E90" s="1"/>
      <c r="F90" s="1"/>
      <c r="G90" s="1"/>
      <c r="H90" s="1"/>
      <c r="I90" s="1"/>
      <c r="J90" s="1"/>
      <c r="K90" s="1"/>
      <c r="L90" s="1"/>
    </row>
    <row r="91" spans="1:12" ht="16.5">
      <c r="A91" s="1"/>
      <c r="B91" s="1"/>
      <c r="C91" s="1"/>
      <c r="D91" s="1"/>
      <c r="E91" s="1"/>
      <c r="F91" s="1"/>
      <c r="G91" s="1"/>
      <c r="H91" s="1"/>
      <c r="I91" s="1"/>
      <c r="J91" s="1"/>
      <c r="K91" s="1"/>
      <c r="L91" s="1"/>
    </row>
    <row r="92" spans="1:12" ht="16.5">
      <c r="A92" s="1"/>
      <c r="B92" s="1"/>
      <c r="C92" s="1"/>
      <c r="D92" s="1"/>
      <c r="E92" s="1"/>
      <c r="F92" s="1"/>
      <c r="G92" s="1"/>
      <c r="H92" s="1"/>
      <c r="I92" s="1"/>
      <c r="J92" s="1"/>
      <c r="K92" s="1"/>
      <c r="L92" s="1"/>
    </row>
    <row r="93" spans="1:12" ht="16.5">
      <c r="A93" s="1"/>
      <c r="B93" s="1"/>
      <c r="C93" s="1"/>
      <c r="D93" s="1"/>
      <c r="E93" s="1"/>
      <c r="F93" s="1"/>
      <c r="G93" s="1"/>
      <c r="H93" s="1"/>
      <c r="I93" s="1"/>
      <c r="J93" s="1"/>
      <c r="K93" s="1"/>
      <c r="L93" s="1"/>
    </row>
    <row r="94" spans="1:12" ht="16.5">
      <c r="A94" s="1"/>
      <c r="B94" s="1"/>
      <c r="C94" s="1"/>
      <c r="D94" s="1"/>
      <c r="E94" s="1"/>
      <c r="F94" s="1"/>
      <c r="G94" s="1"/>
      <c r="H94" s="1"/>
      <c r="I94" s="1"/>
      <c r="J94" s="1"/>
      <c r="K94" s="1"/>
      <c r="L94" s="1"/>
    </row>
    <row r="95" spans="1:12" ht="16.5">
      <c r="A95" s="1"/>
      <c r="B95" s="1"/>
      <c r="C95" s="1"/>
      <c r="D95" s="1"/>
      <c r="E95" s="1"/>
      <c r="F95" s="1"/>
      <c r="G95" s="1"/>
      <c r="H95" s="1"/>
      <c r="I95" s="1"/>
      <c r="J95" s="1"/>
      <c r="K95" s="1"/>
      <c r="L95" s="1"/>
    </row>
    <row r="96" spans="1:12" ht="16.5">
      <c r="A96" s="1"/>
      <c r="B96" s="1"/>
      <c r="C96" s="1"/>
      <c r="D96" s="1"/>
      <c r="E96" s="1"/>
      <c r="F96" s="1"/>
      <c r="G96" s="1"/>
      <c r="H96" s="1"/>
      <c r="I96" s="1"/>
      <c r="J96" s="1"/>
      <c r="K96" s="1"/>
      <c r="L96" s="1"/>
    </row>
    <row r="97" spans="1:12" ht="16.5">
      <c r="A97" s="1"/>
      <c r="B97" s="1"/>
      <c r="C97" s="1"/>
      <c r="D97" s="1"/>
      <c r="E97" s="1"/>
      <c r="F97" s="1"/>
      <c r="G97" s="1"/>
      <c r="H97" s="1"/>
      <c r="I97" s="1"/>
      <c r="J97" s="1"/>
      <c r="K97" s="1"/>
      <c r="L97" s="1"/>
    </row>
    <row r="98" spans="1:12" ht="16.5">
      <c r="A98" s="1"/>
      <c r="B98" s="1"/>
      <c r="C98" s="1"/>
      <c r="D98" s="1"/>
      <c r="E98" s="1"/>
      <c r="F98" s="1"/>
      <c r="G98" s="1"/>
      <c r="H98" s="1"/>
      <c r="I98" s="1"/>
      <c r="J98" s="1"/>
      <c r="K98" s="1"/>
      <c r="L98" s="1"/>
    </row>
    <row r="99" spans="1:12" ht="16.5">
      <c r="A99" s="1"/>
      <c r="B99" s="1"/>
      <c r="C99" s="1"/>
      <c r="D99" s="1"/>
      <c r="E99" s="1"/>
      <c r="F99" s="1"/>
      <c r="G99" s="1"/>
      <c r="H99" s="1"/>
      <c r="I99" s="1"/>
      <c r="J99" s="1"/>
      <c r="K99" s="1"/>
      <c r="L99" s="1"/>
    </row>
    <row r="100" spans="1:12" ht="16.5">
      <c r="A100" s="1"/>
      <c r="B100" s="1"/>
      <c r="C100" s="1"/>
      <c r="D100" s="1"/>
      <c r="E100" s="1"/>
      <c r="F100" s="1"/>
      <c r="G100" s="1"/>
      <c r="H100" s="1"/>
      <c r="I100" s="1"/>
      <c r="J100" s="1"/>
      <c r="K100" s="1"/>
      <c r="L100" s="1"/>
    </row>
    <row r="101" spans="1:12" ht="16.5">
      <c r="A101" s="1"/>
      <c r="B101" s="1"/>
      <c r="C101" s="1"/>
      <c r="D101" s="1"/>
      <c r="E101" s="1"/>
      <c r="F101" s="1"/>
      <c r="G101" s="1"/>
      <c r="H101" s="1"/>
      <c r="I101" s="1"/>
      <c r="J101" s="1"/>
      <c r="K101" s="1"/>
      <c r="L101" s="1"/>
    </row>
    <row r="102" spans="1:12" ht="16.5">
      <c r="A102" s="1"/>
      <c r="B102" s="1"/>
      <c r="C102" s="1"/>
      <c r="D102" s="1"/>
      <c r="E102" s="1"/>
      <c r="F102" s="1"/>
      <c r="G102" s="1"/>
      <c r="H102" s="1"/>
      <c r="I102" s="1"/>
      <c r="J102" s="1"/>
      <c r="K102" s="1"/>
      <c r="L102" s="1"/>
    </row>
    <row r="103" spans="1:12" ht="16.5">
      <c r="A103" s="1"/>
      <c r="B103" s="1"/>
      <c r="C103" s="1"/>
      <c r="D103" s="1"/>
      <c r="E103" s="1"/>
      <c r="F103" s="1"/>
      <c r="G103" s="1"/>
      <c r="H103" s="1"/>
      <c r="I103" s="1"/>
      <c r="J103" s="1"/>
      <c r="K103" s="1"/>
      <c r="L103" s="1"/>
    </row>
    <row r="104" spans="1:12" ht="16.5">
      <c r="A104" s="1"/>
      <c r="B104" s="1"/>
      <c r="C104" s="1"/>
      <c r="D104" s="1"/>
      <c r="E104" s="1"/>
      <c r="F104" s="1"/>
      <c r="G104" s="1"/>
      <c r="H104" s="1"/>
      <c r="I104" s="1"/>
      <c r="J104" s="1"/>
      <c r="K104" s="1"/>
      <c r="L104" s="1"/>
    </row>
    <row r="105" spans="1:12" ht="16.5">
      <c r="A105" s="1"/>
      <c r="B105" s="1"/>
      <c r="C105" s="1"/>
      <c r="D105" s="1"/>
      <c r="E105" s="1"/>
      <c r="F105" s="1"/>
      <c r="G105" s="1"/>
      <c r="H105" s="1"/>
      <c r="I105" s="1"/>
      <c r="J105" s="1"/>
      <c r="K105" s="1"/>
      <c r="L105" s="1"/>
    </row>
    <row r="106" spans="1:12" ht="16.5">
      <c r="A106" s="1"/>
      <c r="B106" s="1"/>
      <c r="C106" s="1"/>
      <c r="D106" s="1"/>
      <c r="E106" s="1"/>
      <c r="F106" s="1"/>
      <c r="G106" s="1"/>
      <c r="H106" s="1"/>
      <c r="I106" s="1"/>
      <c r="J106" s="1"/>
      <c r="K106" s="1"/>
      <c r="L106" s="1"/>
    </row>
    <row r="107" spans="1:12" ht="16.5">
      <c r="A107" s="1"/>
      <c r="B107" s="1"/>
      <c r="C107" s="1"/>
      <c r="D107" s="1"/>
      <c r="E107" s="1"/>
      <c r="F107" s="1"/>
      <c r="G107" s="1"/>
      <c r="H107" s="1"/>
      <c r="I107" s="1"/>
      <c r="J107" s="1"/>
      <c r="K107" s="1"/>
      <c r="L107" s="1"/>
    </row>
    <row r="108" spans="1:12" ht="16.5">
      <c r="A108" s="1"/>
      <c r="B108" s="1"/>
      <c r="C108" s="1"/>
      <c r="D108" s="1"/>
      <c r="E108" s="1"/>
      <c r="F108" s="1"/>
      <c r="G108" s="1"/>
      <c r="H108" s="1"/>
      <c r="I108" s="1"/>
      <c r="J108" s="1"/>
      <c r="K108" s="1"/>
      <c r="L108" s="1"/>
    </row>
    <row r="109" spans="1:12" ht="16.5">
      <c r="A109" s="1"/>
      <c r="B109" s="1"/>
      <c r="C109" s="1"/>
      <c r="D109" s="1"/>
      <c r="E109" s="1"/>
      <c r="F109" s="1"/>
      <c r="G109" s="1"/>
      <c r="H109" s="1"/>
      <c r="I109" s="1"/>
      <c r="J109" s="1"/>
      <c r="K109" s="1"/>
      <c r="L109" s="1"/>
    </row>
    <row r="110" spans="1:12" ht="16.5">
      <c r="A110" s="1"/>
      <c r="B110" s="1"/>
      <c r="C110" s="1"/>
      <c r="D110" s="1"/>
      <c r="E110" s="1"/>
      <c r="F110" s="1"/>
      <c r="G110" s="1"/>
      <c r="H110" s="1"/>
      <c r="I110" s="1"/>
      <c r="J110" s="1"/>
      <c r="K110" s="1"/>
      <c r="L110" s="1"/>
    </row>
    <row r="111" spans="1:12" ht="16.5">
      <c r="A111" s="1"/>
      <c r="B111" s="1"/>
      <c r="C111" s="1"/>
      <c r="D111" s="1"/>
      <c r="E111" s="1"/>
      <c r="F111" s="1"/>
      <c r="G111" s="1"/>
      <c r="H111" s="1"/>
      <c r="I111" s="1"/>
      <c r="J111" s="1"/>
      <c r="K111" s="1"/>
      <c r="L111" s="1"/>
    </row>
    <row r="112" spans="1:12" ht="16.5">
      <c r="A112" s="1"/>
      <c r="B112" s="1"/>
      <c r="C112" s="1"/>
      <c r="D112" s="1"/>
      <c r="E112" s="1"/>
      <c r="F112" s="1"/>
      <c r="G112" s="1"/>
      <c r="H112" s="1"/>
      <c r="I112" s="1"/>
      <c r="J112" s="1"/>
      <c r="K112" s="1"/>
      <c r="L112" s="1"/>
    </row>
    <row r="113" spans="1:12" ht="16.5">
      <c r="A113" s="1"/>
      <c r="B113" s="1"/>
      <c r="C113" s="1"/>
      <c r="D113" s="1"/>
      <c r="E113" s="1"/>
      <c r="F113" s="1"/>
      <c r="G113" s="1"/>
      <c r="H113" s="1"/>
      <c r="I113" s="1"/>
      <c r="J113" s="1"/>
      <c r="K113" s="1"/>
      <c r="L113" s="1"/>
    </row>
    <row r="114" spans="1:12" ht="16.5">
      <c r="A114" s="1"/>
      <c r="B114" s="1"/>
      <c r="C114" s="1"/>
      <c r="D114" s="1"/>
      <c r="E114" s="1"/>
      <c r="F114" s="1"/>
      <c r="G114" s="1"/>
      <c r="H114" s="1"/>
      <c r="I114" s="1"/>
      <c r="J114" s="1"/>
      <c r="K114" s="1"/>
      <c r="L114" s="1"/>
    </row>
    <row r="115" spans="1:12" ht="16.5">
      <c r="A115" s="1"/>
      <c r="B115" s="1"/>
      <c r="C115" s="1"/>
      <c r="D115" s="1"/>
      <c r="E115" s="1"/>
      <c r="F115" s="1"/>
      <c r="G115" s="1"/>
      <c r="H115" s="1"/>
      <c r="I115" s="1"/>
      <c r="J115" s="1"/>
      <c r="K115" s="1"/>
      <c r="L115" s="1"/>
    </row>
    <row r="116" spans="1:12" ht="16.5">
      <c r="A116" s="1"/>
      <c r="B116" s="1"/>
      <c r="C116" s="1"/>
      <c r="D116" s="1"/>
      <c r="E116" s="1"/>
      <c r="F116" s="1"/>
      <c r="G116" s="1"/>
      <c r="H116" s="1"/>
      <c r="I116" s="1"/>
      <c r="J116" s="1"/>
      <c r="K116" s="1"/>
      <c r="L116" s="1"/>
    </row>
    <row r="117" spans="1:12" ht="16.5">
      <c r="A117" s="1"/>
      <c r="B117" s="1"/>
      <c r="C117" s="1"/>
      <c r="D117" s="1"/>
      <c r="E117" s="1"/>
      <c r="F117" s="1"/>
      <c r="G117" s="1"/>
      <c r="H117" s="1"/>
      <c r="I117" s="1"/>
      <c r="J117" s="1"/>
      <c r="K117" s="1"/>
      <c r="L117" s="1"/>
    </row>
    <row r="118" spans="1:12" ht="16.5">
      <c r="A118" s="1"/>
      <c r="B118" s="1"/>
      <c r="C118" s="1"/>
      <c r="D118" s="1"/>
      <c r="E118" s="1"/>
      <c r="F118" s="1"/>
      <c r="G118" s="1"/>
      <c r="H118" s="1"/>
      <c r="I118" s="1"/>
      <c r="J118" s="1"/>
      <c r="K118" s="1"/>
      <c r="L118" s="1"/>
    </row>
    <row r="119" spans="1:12" ht="16.5">
      <c r="A119" s="1"/>
      <c r="B119" s="1"/>
      <c r="C119" s="1"/>
      <c r="D119" s="1"/>
      <c r="E119" s="1"/>
      <c r="F119" s="1"/>
      <c r="G119" s="1"/>
      <c r="H119" s="1"/>
      <c r="I119" s="1"/>
      <c r="J119" s="1"/>
      <c r="K119" s="1"/>
      <c r="L119" s="1"/>
    </row>
    <row r="120" spans="1:12" ht="16.5">
      <c r="A120" s="1"/>
      <c r="B120" s="1"/>
      <c r="C120" s="1"/>
      <c r="D120" s="1"/>
      <c r="E120" s="1"/>
      <c r="F120" s="1"/>
      <c r="G120" s="1"/>
      <c r="H120" s="1"/>
      <c r="I120" s="1"/>
      <c r="J120" s="1"/>
      <c r="K120" s="1"/>
      <c r="L120" s="1"/>
    </row>
    <row r="121" spans="1:12" ht="16.5">
      <c r="A121" s="1"/>
      <c r="B121" s="1"/>
      <c r="C121" s="1"/>
      <c r="D121" s="1"/>
      <c r="E121" s="1"/>
      <c r="F121" s="1"/>
      <c r="G121" s="1"/>
      <c r="H121" s="1"/>
      <c r="I121" s="1"/>
      <c r="J121" s="1"/>
      <c r="K121" s="1"/>
      <c r="L121" s="1"/>
    </row>
    <row r="122" spans="1:12" ht="16.5">
      <c r="A122" s="1"/>
      <c r="B122" s="1"/>
      <c r="C122" s="1"/>
      <c r="D122" s="1"/>
      <c r="E122" s="1"/>
      <c r="F122" s="1"/>
      <c r="G122" s="1"/>
      <c r="H122" s="1"/>
      <c r="I122" s="1"/>
      <c r="J122" s="1"/>
      <c r="K122" s="1"/>
      <c r="L122" s="1"/>
    </row>
    <row r="123" spans="1:12" ht="16.5">
      <c r="A123" s="1"/>
      <c r="B123" s="1"/>
      <c r="C123" s="1"/>
      <c r="D123" s="1"/>
      <c r="E123" s="1"/>
      <c r="F123" s="1"/>
      <c r="G123" s="1"/>
      <c r="H123" s="1"/>
      <c r="I123" s="1"/>
      <c r="J123" s="1"/>
      <c r="K123" s="1"/>
      <c r="L123" s="1"/>
    </row>
    <row r="124" spans="1:12" ht="16.5">
      <c r="A124" s="1"/>
      <c r="B124" s="1"/>
      <c r="C124" s="1"/>
      <c r="D124" s="1"/>
      <c r="E124" s="1"/>
      <c r="F124" s="1"/>
      <c r="G124" s="1"/>
      <c r="H124" s="1"/>
      <c r="I124" s="1"/>
      <c r="J124" s="1"/>
      <c r="K124" s="1"/>
      <c r="L124" s="1"/>
    </row>
    <row r="125" spans="1:12" ht="16.5">
      <c r="A125" s="1"/>
      <c r="B125" s="1"/>
      <c r="C125" s="1"/>
      <c r="D125" s="1"/>
      <c r="E125" s="1"/>
      <c r="F125" s="1"/>
      <c r="G125" s="1"/>
      <c r="H125" s="1"/>
      <c r="I125" s="1"/>
      <c r="J125" s="1"/>
      <c r="K125" s="1"/>
      <c r="L125" s="1"/>
    </row>
    <row r="126" spans="1:12" ht="16.5">
      <c r="A126" s="1"/>
      <c r="B126" s="1"/>
      <c r="C126" s="1"/>
      <c r="D126" s="1"/>
      <c r="E126" s="1"/>
      <c r="F126" s="1"/>
      <c r="G126" s="1"/>
      <c r="H126" s="1"/>
      <c r="I126" s="1"/>
      <c r="J126" s="1"/>
      <c r="K126" s="1"/>
      <c r="L126" s="1"/>
    </row>
    <row r="127" spans="1:12" ht="16.5">
      <c r="A127" s="1"/>
      <c r="B127" s="1"/>
      <c r="C127" s="1"/>
      <c r="D127" s="1"/>
      <c r="E127" s="1"/>
      <c r="F127" s="1"/>
      <c r="G127" s="1"/>
      <c r="H127" s="1"/>
      <c r="I127" s="1"/>
      <c r="J127" s="1"/>
      <c r="K127" s="1"/>
      <c r="L127" s="1"/>
    </row>
    <row r="128" spans="1:12" ht="16.5">
      <c r="A128" s="1"/>
      <c r="B128" s="1"/>
      <c r="C128" s="1"/>
      <c r="D128" s="1"/>
      <c r="E128" s="1"/>
      <c r="F128" s="1"/>
      <c r="G128" s="1"/>
      <c r="H128" s="1"/>
      <c r="I128" s="1"/>
      <c r="J128" s="1"/>
      <c r="K128" s="1"/>
      <c r="L128" s="1"/>
    </row>
    <row r="129" spans="1:12" ht="16.5">
      <c r="A129" s="1"/>
      <c r="B129" s="1"/>
      <c r="C129" s="1"/>
      <c r="D129" s="1"/>
      <c r="E129" s="1"/>
      <c r="F129" s="1"/>
      <c r="G129" s="1"/>
      <c r="H129" s="1"/>
      <c r="I129" s="1"/>
      <c r="J129" s="1"/>
      <c r="K129" s="1"/>
      <c r="L129" s="1"/>
    </row>
    <row r="130" spans="1:12" ht="16.5">
      <c r="A130" s="1"/>
      <c r="B130" s="1"/>
      <c r="C130" s="1"/>
      <c r="D130" s="1"/>
      <c r="E130" s="1"/>
      <c r="F130" s="1"/>
      <c r="G130" s="1"/>
      <c r="H130" s="1"/>
      <c r="I130" s="1"/>
      <c r="J130" s="1"/>
      <c r="K130" s="1"/>
      <c r="L130" s="1"/>
    </row>
    <row r="131" spans="1:12" ht="16.5">
      <c r="A131" s="1"/>
      <c r="B131" s="1"/>
      <c r="C131" s="1"/>
      <c r="D131" s="1"/>
      <c r="E131" s="1"/>
      <c r="F131" s="1"/>
      <c r="G131" s="1"/>
      <c r="H131" s="1"/>
      <c r="I131" s="1"/>
      <c r="J131" s="1"/>
      <c r="K131" s="1"/>
      <c r="L131" s="1"/>
    </row>
    <row r="132" spans="1:12" ht="16.5">
      <c r="A132" s="1"/>
      <c r="B132" s="1"/>
      <c r="C132" s="1"/>
      <c r="D132" s="1"/>
      <c r="E132" s="1"/>
      <c r="F132" s="1"/>
      <c r="G132" s="1"/>
      <c r="H132" s="1"/>
      <c r="I132" s="1"/>
      <c r="J132" s="1"/>
      <c r="K132" s="1"/>
      <c r="L132" s="1"/>
    </row>
    <row r="133" spans="1:12" ht="16.5">
      <c r="A133" s="1"/>
      <c r="B133" s="1"/>
      <c r="C133" s="1"/>
      <c r="D133" s="1"/>
      <c r="E133" s="1"/>
      <c r="F133" s="1"/>
      <c r="G133" s="1"/>
      <c r="H133" s="1"/>
      <c r="I133" s="1"/>
      <c r="J133" s="1"/>
      <c r="K133" s="1"/>
      <c r="L133" s="1"/>
    </row>
    <row r="134" spans="1:12" ht="16.5">
      <c r="A134" s="1"/>
      <c r="B134" s="1"/>
      <c r="C134" s="1"/>
      <c r="D134" s="1"/>
      <c r="E134" s="1"/>
      <c r="F134" s="1"/>
      <c r="G134" s="1"/>
      <c r="H134" s="1"/>
      <c r="I134" s="1"/>
      <c r="J134" s="1"/>
      <c r="K134" s="1"/>
      <c r="L134" s="1"/>
    </row>
    <row r="135" spans="1:12" ht="16.5">
      <c r="A135" s="1"/>
      <c r="B135" s="1"/>
      <c r="C135" s="1"/>
      <c r="D135" s="1"/>
      <c r="E135" s="1"/>
      <c r="F135" s="1"/>
      <c r="G135" s="1"/>
      <c r="H135" s="1"/>
      <c r="I135" s="1"/>
      <c r="J135" s="1"/>
      <c r="K135" s="1"/>
      <c r="L135" s="1"/>
    </row>
    <row r="136" spans="1:12" ht="16.5">
      <c r="A136" s="1"/>
      <c r="B136" s="1"/>
      <c r="C136" s="1"/>
      <c r="D136" s="1"/>
      <c r="E136" s="1"/>
      <c r="F136" s="1"/>
      <c r="G136" s="1"/>
      <c r="H136" s="1"/>
      <c r="I136" s="1"/>
      <c r="J136" s="1"/>
      <c r="K136" s="1"/>
      <c r="L136" s="1"/>
    </row>
    <row r="137" spans="1:12" ht="16.5">
      <c r="A137" s="1"/>
      <c r="B137" s="1"/>
      <c r="C137" s="1"/>
      <c r="D137" s="1"/>
      <c r="E137" s="1"/>
      <c r="F137" s="1"/>
      <c r="G137" s="1"/>
      <c r="H137" s="1"/>
      <c r="I137" s="1"/>
      <c r="J137" s="1"/>
      <c r="K137" s="1"/>
      <c r="L137" s="1"/>
    </row>
    <row r="138" spans="1:12" ht="16.5">
      <c r="A138" s="1"/>
      <c r="B138" s="1"/>
      <c r="C138" s="1"/>
      <c r="D138" s="1"/>
      <c r="E138" s="1"/>
      <c r="F138" s="1"/>
      <c r="G138" s="1"/>
      <c r="H138" s="1"/>
      <c r="I138" s="1"/>
      <c r="J138" s="1"/>
      <c r="K138" s="1"/>
      <c r="L138" s="1"/>
    </row>
    <row r="139" spans="1:12" ht="16.5">
      <c r="A139" s="1"/>
      <c r="B139" s="1"/>
      <c r="C139" s="1"/>
      <c r="D139" s="1"/>
      <c r="E139" s="1"/>
      <c r="F139" s="1"/>
      <c r="G139" s="1"/>
      <c r="H139" s="1"/>
      <c r="I139" s="1"/>
      <c r="J139" s="1"/>
      <c r="K139" s="1"/>
      <c r="L139" s="1"/>
    </row>
    <row r="140" spans="1:12" ht="16.5">
      <c r="A140" s="1"/>
      <c r="B140" s="1"/>
      <c r="C140" s="1"/>
      <c r="D140" s="1"/>
      <c r="E140" s="1"/>
      <c r="F140" s="1"/>
      <c r="G140" s="1"/>
      <c r="H140" s="1"/>
      <c r="I140" s="1"/>
      <c r="J140" s="1"/>
      <c r="K140" s="1"/>
      <c r="L140" s="1"/>
    </row>
    <row r="141" spans="1:12" ht="16.5">
      <c r="A141" s="1"/>
      <c r="B141" s="1"/>
      <c r="C141" s="1"/>
      <c r="D141" s="1"/>
      <c r="E141" s="1"/>
      <c r="F141" s="1"/>
      <c r="G141" s="1"/>
      <c r="H141" s="1"/>
      <c r="I141" s="1"/>
      <c r="J141" s="1"/>
      <c r="K141" s="1"/>
      <c r="L141" s="1"/>
    </row>
    <row r="142" spans="1:12" ht="16.5">
      <c r="A142" s="1"/>
      <c r="B142" s="1"/>
      <c r="C142" s="1"/>
      <c r="D142" s="1"/>
      <c r="E142" s="1"/>
      <c r="F142" s="1"/>
      <c r="G142" s="1"/>
      <c r="H142" s="1"/>
      <c r="I142" s="1"/>
      <c r="J142" s="1"/>
      <c r="K142" s="1"/>
      <c r="L142" s="1"/>
    </row>
    <row r="143" spans="1:12" ht="16.5">
      <c r="A143" s="1"/>
      <c r="B143" s="1"/>
      <c r="C143" s="1"/>
      <c r="D143" s="1"/>
      <c r="E143" s="1"/>
      <c r="F143" s="1"/>
      <c r="G143" s="1"/>
      <c r="H143" s="1"/>
      <c r="I143" s="1"/>
      <c r="J143" s="1"/>
      <c r="K143" s="1"/>
      <c r="L143" s="1"/>
    </row>
    <row r="144" spans="1:12" ht="16.5">
      <c r="A144" s="1"/>
      <c r="B144" s="1"/>
      <c r="C144" s="1"/>
      <c r="D144" s="1"/>
      <c r="E144" s="1"/>
      <c r="F144" s="1"/>
      <c r="G144" s="1"/>
      <c r="H144" s="1"/>
      <c r="I144" s="1"/>
      <c r="J144" s="1"/>
      <c r="K144" s="1"/>
      <c r="L144" s="1"/>
    </row>
    <row r="145" spans="1:12" ht="16.5">
      <c r="A145" s="1"/>
      <c r="B145" s="1"/>
      <c r="C145" s="1"/>
      <c r="D145" s="1"/>
      <c r="E145" s="1"/>
      <c r="F145" s="1"/>
      <c r="G145" s="1"/>
      <c r="H145" s="1"/>
      <c r="I145" s="1"/>
      <c r="J145" s="1"/>
      <c r="K145" s="1"/>
      <c r="L145" s="1"/>
    </row>
    <row r="146" spans="1:12" ht="16.5">
      <c r="A146" s="1"/>
      <c r="B146" s="1"/>
      <c r="C146" s="1"/>
      <c r="D146" s="1"/>
      <c r="E146" s="1"/>
      <c r="F146" s="1"/>
      <c r="G146" s="1"/>
      <c r="H146" s="1"/>
      <c r="I146" s="1"/>
      <c r="J146" s="1"/>
      <c r="K146" s="1"/>
      <c r="L146" s="1"/>
    </row>
    <row r="147" spans="1:12" ht="16.5">
      <c r="A147" s="1"/>
      <c r="B147" s="1"/>
      <c r="C147" s="1"/>
      <c r="D147" s="1"/>
      <c r="E147" s="1"/>
      <c r="F147" s="1"/>
      <c r="G147" s="1"/>
      <c r="H147" s="1"/>
      <c r="I147" s="1"/>
      <c r="J147" s="1"/>
      <c r="K147" s="1"/>
      <c r="L147" s="1"/>
    </row>
    <row r="148" spans="1:12" ht="16.5">
      <c r="A148" s="1"/>
      <c r="B148" s="1"/>
      <c r="C148" s="1"/>
      <c r="D148" s="1"/>
      <c r="E148" s="1"/>
      <c r="F148" s="1"/>
      <c r="G148" s="1"/>
      <c r="H148" s="1"/>
      <c r="I148" s="1"/>
      <c r="J148" s="1"/>
      <c r="K148" s="1"/>
      <c r="L148" s="1"/>
    </row>
    <row r="149" spans="1:12" ht="16.5">
      <c r="A149" s="1"/>
      <c r="B149" s="1"/>
      <c r="C149" s="1"/>
      <c r="D149" s="1"/>
      <c r="E149" s="1"/>
      <c r="F149" s="1"/>
      <c r="G149" s="1"/>
      <c r="H149" s="1"/>
      <c r="I149" s="1"/>
      <c r="J149" s="1"/>
      <c r="K149" s="1"/>
      <c r="L149" s="1"/>
    </row>
    <row r="150" spans="1:12" ht="16.5">
      <c r="A150" s="1"/>
      <c r="B150" s="1"/>
      <c r="C150" s="1"/>
      <c r="D150" s="1"/>
      <c r="E150" s="1"/>
      <c r="F150" s="1"/>
      <c r="G150" s="1"/>
      <c r="H150" s="1"/>
      <c r="I150" s="1"/>
      <c r="J150" s="1"/>
      <c r="K150" s="1"/>
      <c r="L150" s="1"/>
    </row>
    <row r="151" spans="1:12" ht="16.5">
      <c r="A151" s="1"/>
      <c r="B151" s="1"/>
      <c r="C151" s="1"/>
      <c r="D151" s="1"/>
      <c r="E151" s="1"/>
      <c r="F151" s="1"/>
      <c r="G151" s="1"/>
      <c r="H151" s="1"/>
      <c r="I151" s="1"/>
      <c r="J151" s="1"/>
      <c r="K151" s="1"/>
      <c r="L151" s="1"/>
    </row>
    <row r="152" spans="1:12" ht="16.5">
      <c r="A152" s="1"/>
      <c r="B152" s="1"/>
      <c r="C152" s="1"/>
      <c r="D152" s="1"/>
      <c r="E152" s="1"/>
      <c r="F152" s="1"/>
      <c r="G152" s="1"/>
      <c r="H152" s="1"/>
      <c r="I152" s="1"/>
      <c r="J152" s="1"/>
      <c r="K152" s="1"/>
      <c r="L152" s="1"/>
    </row>
    <row r="153" spans="1:12" ht="16.5">
      <c r="A153" s="1"/>
      <c r="B153" s="1"/>
      <c r="C153" s="1"/>
      <c r="D153" s="1"/>
      <c r="E153" s="1"/>
      <c r="F153" s="1"/>
      <c r="G153" s="1"/>
      <c r="H153" s="1"/>
      <c r="I153" s="1"/>
      <c r="J153" s="1"/>
      <c r="K153" s="1"/>
      <c r="L153" s="1"/>
    </row>
    <row r="154" spans="1:12" ht="16.5">
      <c r="A154" s="1"/>
      <c r="B154" s="1"/>
      <c r="C154" s="1"/>
      <c r="D154" s="1"/>
      <c r="E154" s="1"/>
      <c r="F154" s="1"/>
      <c r="G154" s="1"/>
      <c r="H154" s="1"/>
      <c r="I154" s="1"/>
      <c r="J154" s="1"/>
      <c r="K154" s="1"/>
      <c r="L154" s="1"/>
    </row>
    <row r="155" spans="1:12" ht="16.5">
      <c r="A155" s="1"/>
      <c r="B155" s="1"/>
      <c r="C155" s="1"/>
      <c r="D155" s="1"/>
      <c r="E155" s="1"/>
      <c r="F155" s="1"/>
      <c r="G155" s="1"/>
      <c r="H155" s="1"/>
      <c r="I155" s="1"/>
      <c r="J155" s="1"/>
      <c r="K155" s="1"/>
      <c r="L155" s="1"/>
    </row>
    <row r="156" spans="1:12" ht="16.5">
      <c r="A156" s="1"/>
      <c r="B156" s="1"/>
      <c r="C156" s="1"/>
      <c r="D156" s="1"/>
      <c r="E156" s="1"/>
      <c r="F156" s="1"/>
      <c r="G156" s="1"/>
      <c r="H156" s="1"/>
      <c r="I156" s="1"/>
      <c r="J156" s="1"/>
      <c r="K156" s="1"/>
      <c r="L156" s="1"/>
    </row>
    <row r="157" spans="1:12" ht="16.5">
      <c r="A157" s="1"/>
      <c r="B157" s="1"/>
      <c r="C157" s="1"/>
      <c r="D157" s="1"/>
      <c r="E157" s="1"/>
      <c r="F157" s="1"/>
      <c r="G157" s="1"/>
      <c r="H157" s="1"/>
      <c r="I157" s="1"/>
      <c r="J157" s="1"/>
      <c r="K157" s="1"/>
      <c r="L157" s="1"/>
    </row>
    <row r="158" spans="1:12" ht="16.5">
      <c r="A158" s="1"/>
      <c r="B158" s="1"/>
      <c r="C158" s="1"/>
      <c r="D158" s="1"/>
      <c r="E158" s="1"/>
      <c r="F158" s="1"/>
      <c r="G158" s="1"/>
      <c r="H158" s="1"/>
      <c r="I158" s="1"/>
      <c r="J158" s="1"/>
      <c r="K158" s="1"/>
      <c r="L158" s="1"/>
    </row>
    <row r="159" spans="1:12" ht="16.5">
      <c r="A159" s="1"/>
      <c r="B159" s="1"/>
      <c r="C159" s="1"/>
      <c r="D159" s="1"/>
      <c r="E159" s="1"/>
      <c r="F159" s="1"/>
      <c r="G159" s="1"/>
      <c r="H159" s="1"/>
      <c r="I159" s="1"/>
      <c r="J159" s="1"/>
      <c r="K159" s="1"/>
      <c r="L159" s="1"/>
    </row>
    <row r="160" spans="1:12" ht="16.5">
      <c r="A160" s="1"/>
      <c r="B160" s="1"/>
      <c r="C160" s="1"/>
      <c r="D160" s="1"/>
      <c r="E160" s="1"/>
      <c r="F160" s="1"/>
      <c r="G160" s="1"/>
      <c r="H160" s="1"/>
      <c r="I160" s="1"/>
      <c r="J160" s="1"/>
      <c r="K160" s="1"/>
      <c r="L160" s="1"/>
    </row>
    <row r="161" spans="1:12" ht="16.5">
      <c r="A161" s="1"/>
      <c r="B161" s="1"/>
      <c r="C161" s="1"/>
      <c r="D161" s="1"/>
      <c r="E161" s="1"/>
      <c r="F161" s="1"/>
      <c r="G161" s="1"/>
      <c r="H161" s="1"/>
      <c r="I161" s="1"/>
      <c r="J161" s="1"/>
      <c r="K161" s="1"/>
      <c r="L161" s="1"/>
    </row>
    <row r="162" spans="1:12" ht="16.5">
      <c r="A162" s="1"/>
      <c r="B162" s="1"/>
      <c r="C162" s="1"/>
      <c r="D162" s="1"/>
      <c r="E162" s="1"/>
      <c r="F162" s="1"/>
      <c r="G162" s="1"/>
      <c r="H162" s="1"/>
      <c r="I162" s="1"/>
      <c r="J162" s="1"/>
      <c r="K162" s="1"/>
      <c r="L162" s="1"/>
    </row>
    <row r="163" spans="1:12" ht="16.5">
      <c r="A163" s="1"/>
      <c r="B163" s="1"/>
      <c r="C163" s="1"/>
      <c r="D163" s="1"/>
      <c r="E163" s="1"/>
      <c r="F163" s="1"/>
      <c r="G163" s="1"/>
      <c r="H163" s="1"/>
      <c r="I163" s="1"/>
      <c r="J163" s="1"/>
      <c r="K163" s="1"/>
      <c r="L163" s="1"/>
    </row>
    <row r="164" spans="1:12" ht="16.5">
      <c r="A164" s="1"/>
      <c r="B164" s="1"/>
      <c r="C164" s="1"/>
      <c r="D164" s="1"/>
      <c r="E164" s="1"/>
      <c r="F164" s="1"/>
      <c r="G164" s="1"/>
      <c r="H164" s="1"/>
      <c r="I164" s="1"/>
      <c r="J164" s="1"/>
      <c r="K164" s="1"/>
      <c r="L164" s="1"/>
    </row>
    <row r="165" spans="1:12" ht="16.5">
      <c r="A165" s="1"/>
      <c r="B165" s="1"/>
      <c r="C165" s="1"/>
      <c r="D165" s="1"/>
      <c r="E165" s="1"/>
      <c r="F165" s="1"/>
      <c r="G165" s="1"/>
      <c r="H165" s="1"/>
      <c r="I165" s="1"/>
      <c r="J165" s="1"/>
      <c r="K165" s="1"/>
      <c r="L165" s="1"/>
    </row>
    <row r="166" spans="1:12" ht="16.5">
      <c r="A166" s="1"/>
      <c r="B166" s="1"/>
      <c r="C166" s="1"/>
      <c r="D166" s="1"/>
      <c r="E166" s="1"/>
      <c r="F166" s="1"/>
      <c r="G166" s="1"/>
      <c r="H166" s="1"/>
      <c r="I166" s="1"/>
      <c r="J166" s="1"/>
      <c r="K166" s="1"/>
      <c r="L166" s="1"/>
    </row>
    <row r="167" spans="1:12" ht="16.5">
      <c r="A167" s="1"/>
      <c r="B167" s="1"/>
      <c r="C167" s="1"/>
      <c r="D167" s="1"/>
      <c r="E167" s="1"/>
      <c r="F167" s="1"/>
      <c r="G167" s="1"/>
      <c r="H167" s="1"/>
      <c r="I167" s="1"/>
      <c r="J167" s="1"/>
      <c r="K167" s="1"/>
      <c r="L167" s="1"/>
    </row>
    <row r="168" spans="1:12" ht="16.5">
      <c r="A168" s="1"/>
      <c r="B168" s="1"/>
      <c r="C168" s="1"/>
      <c r="D168" s="1"/>
      <c r="E168" s="1"/>
      <c r="F168" s="1"/>
      <c r="G168" s="1"/>
      <c r="H168" s="1"/>
      <c r="I168" s="1"/>
      <c r="J168" s="1"/>
      <c r="K168" s="1"/>
      <c r="L168" s="1"/>
    </row>
    <row r="169" spans="1:12" ht="16.5">
      <c r="A169" s="1"/>
      <c r="B169" s="1"/>
      <c r="C169" s="1"/>
      <c r="D169" s="1"/>
      <c r="E169" s="1"/>
      <c r="F169" s="1"/>
      <c r="G169" s="1"/>
      <c r="H169" s="1"/>
      <c r="I169" s="1"/>
      <c r="J169" s="1"/>
      <c r="K169" s="1"/>
      <c r="L169" s="1"/>
    </row>
    <row r="170" spans="1:12" ht="16.5">
      <c r="A170" s="1"/>
      <c r="B170" s="1"/>
      <c r="C170" s="1"/>
      <c r="D170" s="1"/>
      <c r="E170" s="1"/>
      <c r="F170" s="1"/>
      <c r="G170" s="1"/>
      <c r="H170" s="1"/>
      <c r="I170" s="1"/>
      <c r="J170" s="1"/>
      <c r="K170" s="1"/>
      <c r="L170" s="1"/>
    </row>
    <row r="171" spans="1:12" ht="16.5">
      <c r="A171" s="1"/>
      <c r="B171" s="1"/>
      <c r="C171" s="1"/>
      <c r="D171" s="1"/>
      <c r="E171" s="1"/>
      <c r="F171" s="1"/>
      <c r="G171" s="1"/>
      <c r="H171" s="1"/>
      <c r="I171" s="1"/>
      <c r="J171" s="1"/>
      <c r="K171" s="1"/>
      <c r="L171" s="1"/>
    </row>
    <row r="172" spans="1:12" ht="16.5">
      <c r="A172" s="1"/>
      <c r="B172" s="1"/>
      <c r="C172" s="1"/>
      <c r="D172" s="1"/>
      <c r="E172" s="1"/>
      <c r="F172" s="1"/>
      <c r="G172" s="1"/>
      <c r="H172" s="1"/>
      <c r="I172" s="1"/>
      <c r="J172" s="1"/>
      <c r="K172" s="1"/>
      <c r="L172" s="1"/>
    </row>
    <row r="173" spans="1:12" ht="16.5">
      <c r="A173" s="1"/>
      <c r="B173" s="1"/>
      <c r="C173" s="1"/>
      <c r="D173" s="1"/>
      <c r="E173" s="1"/>
      <c r="F173" s="1"/>
      <c r="G173" s="1"/>
      <c r="H173" s="1"/>
      <c r="I173" s="1"/>
      <c r="J173" s="1"/>
      <c r="K173" s="1"/>
      <c r="L173" s="1"/>
    </row>
    <row r="174" spans="1:12" ht="16.5">
      <c r="A174" s="1"/>
      <c r="B174" s="1"/>
      <c r="C174" s="1"/>
      <c r="D174" s="1"/>
      <c r="E174" s="1"/>
      <c r="F174" s="1"/>
      <c r="G174" s="1"/>
      <c r="H174" s="1"/>
      <c r="I174" s="1"/>
      <c r="J174" s="1"/>
      <c r="K174" s="1"/>
      <c r="L174" s="1"/>
    </row>
    <row r="175" spans="1:12" ht="16.5">
      <c r="A175" s="1"/>
      <c r="B175" s="1"/>
      <c r="C175" s="1"/>
      <c r="D175" s="1"/>
      <c r="E175" s="1"/>
      <c r="F175" s="1"/>
      <c r="G175" s="1"/>
      <c r="H175" s="1"/>
      <c r="I175" s="1"/>
      <c r="J175" s="1"/>
      <c r="K175" s="1"/>
      <c r="L175" s="1"/>
    </row>
    <row r="176" spans="1:12" ht="16.5">
      <c r="A176" s="1"/>
      <c r="B176" s="1"/>
      <c r="C176" s="1"/>
      <c r="D176" s="1"/>
      <c r="E176" s="1"/>
      <c r="F176" s="1"/>
      <c r="G176" s="1"/>
      <c r="H176" s="1"/>
      <c r="I176" s="1"/>
      <c r="J176" s="1"/>
      <c r="K176" s="1"/>
      <c r="L176" s="1"/>
    </row>
    <row r="177" spans="1:12" ht="16.5">
      <c r="A177" s="1"/>
      <c r="B177" s="1"/>
      <c r="C177" s="1"/>
      <c r="D177" s="1"/>
      <c r="E177" s="1"/>
      <c r="F177" s="1"/>
      <c r="G177" s="1"/>
      <c r="H177" s="1"/>
      <c r="I177" s="1"/>
      <c r="J177" s="1"/>
      <c r="K177" s="1"/>
      <c r="L177" s="1"/>
    </row>
    <row r="178" spans="1:12" ht="16.5">
      <c r="A178" s="1"/>
      <c r="B178" s="1"/>
      <c r="C178" s="1"/>
      <c r="D178" s="1"/>
      <c r="E178" s="1"/>
      <c r="F178" s="1"/>
      <c r="G178" s="1"/>
      <c r="H178" s="1"/>
      <c r="I178" s="1"/>
      <c r="J178" s="1"/>
      <c r="K178" s="1"/>
      <c r="L178" s="1"/>
    </row>
    <row r="179" spans="1:12" ht="16.5">
      <c r="A179" s="1"/>
      <c r="B179" s="1"/>
      <c r="C179" s="1"/>
      <c r="D179" s="1"/>
      <c r="E179" s="1"/>
      <c r="F179" s="1"/>
      <c r="G179" s="1"/>
      <c r="H179" s="1"/>
      <c r="I179" s="1"/>
      <c r="J179" s="1"/>
      <c r="K179" s="1"/>
      <c r="L179" s="1"/>
    </row>
    <row r="180" spans="1:12" ht="16.5">
      <c r="A180" s="1"/>
      <c r="B180" s="1"/>
      <c r="C180" s="1"/>
      <c r="D180" s="1"/>
      <c r="E180" s="1"/>
      <c r="F180" s="1"/>
      <c r="G180" s="1"/>
      <c r="H180" s="1"/>
      <c r="I180" s="1"/>
      <c r="J180" s="1"/>
      <c r="K180" s="1"/>
      <c r="L180" s="1"/>
    </row>
    <row r="181" spans="1:12" ht="16.5">
      <c r="A181" s="1"/>
      <c r="B181" s="1"/>
      <c r="C181" s="1"/>
      <c r="D181" s="1"/>
      <c r="E181" s="1"/>
      <c r="F181" s="1"/>
      <c r="G181" s="1"/>
      <c r="H181" s="1"/>
      <c r="I181" s="1"/>
      <c r="J181" s="1"/>
      <c r="K181" s="1"/>
      <c r="L181" s="1"/>
    </row>
    <row r="182" spans="1:12" ht="16.5">
      <c r="A182" s="1"/>
      <c r="B182" s="1"/>
      <c r="C182" s="1"/>
      <c r="D182" s="1"/>
      <c r="E182" s="1"/>
      <c r="F182" s="1"/>
      <c r="G182" s="1"/>
      <c r="H182" s="1"/>
      <c r="I182" s="1"/>
      <c r="J182" s="1"/>
      <c r="K182" s="1"/>
      <c r="L182" s="1"/>
    </row>
    <row r="183" spans="1:12" ht="16.5">
      <c r="A183" s="1"/>
      <c r="B183" s="1"/>
      <c r="C183" s="1"/>
      <c r="D183" s="1"/>
      <c r="E183" s="1"/>
      <c r="F183" s="1"/>
      <c r="G183" s="1"/>
      <c r="H183" s="1"/>
      <c r="I183" s="1"/>
      <c r="J183" s="1"/>
      <c r="K183" s="1"/>
      <c r="L183" s="1"/>
    </row>
    <row r="184" spans="1:12" ht="16.5">
      <c r="A184" s="1"/>
      <c r="B184" s="1"/>
      <c r="C184" s="1"/>
      <c r="D184" s="1"/>
      <c r="E184" s="1"/>
      <c r="F184" s="1"/>
      <c r="G184" s="1"/>
      <c r="H184" s="1"/>
      <c r="I184" s="1"/>
      <c r="J184" s="1"/>
      <c r="K184" s="1"/>
      <c r="L184" s="1"/>
    </row>
    <row r="185" spans="1:12" ht="16.5">
      <c r="A185" s="1"/>
      <c r="B185" s="1"/>
      <c r="C185" s="1"/>
      <c r="D185" s="1"/>
      <c r="E185" s="1"/>
      <c r="F185" s="1"/>
      <c r="G185" s="1"/>
      <c r="H185" s="1"/>
      <c r="I185" s="1"/>
      <c r="J185" s="1"/>
      <c r="K185" s="1"/>
      <c r="L185" s="1"/>
    </row>
    <row r="186" spans="1:12" ht="16.5">
      <c r="A186" s="1"/>
      <c r="B186" s="1"/>
      <c r="C186" s="1"/>
      <c r="D186" s="1"/>
      <c r="E186" s="1"/>
      <c r="F186" s="1"/>
      <c r="G186" s="1"/>
      <c r="H186" s="1"/>
      <c r="I186" s="1"/>
      <c r="J186" s="1"/>
      <c r="K186" s="1"/>
      <c r="L186" s="1"/>
    </row>
    <row r="187" spans="1:12" ht="16.5">
      <c r="A187" s="1"/>
      <c r="B187" s="1"/>
      <c r="C187" s="1"/>
      <c r="D187" s="1"/>
      <c r="E187" s="1"/>
      <c r="F187" s="1"/>
      <c r="G187" s="1"/>
      <c r="H187" s="1"/>
      <c r="I187" s="1"/>
      <c r="J187" s="1"/>
      <c r="K187" s="1"/>
      <c r="L187" s="1"/>
    </row>
    <row r="188" spans="1:12" ht="16.5">
      <c r="A188" s="1"/>
      <c r="B188" s="1"/>
      <c r="C188" s="1"/>
      <c r="D188" s="1"/>
      <c r="E188" s="1"/>
      <c r="F188" s="1"/>
      <c r="G188" s="1"/>
      <c r="H188" s="1"/>
      <c r="I188" s="1"/>
      <c r="J188" s="1"/>
      <c r="K188" s="1"/>
      <c r="L188" s="1"/>
    </row>
    <row r="189" spans="1:12" ht="16.5">
      <c r="A189" s="1"/>
      <c r="B189" s="1"/>
      <c r="C189" s="1"/>
      <c r="D189" s="1"/>
      <c r="E189" s="1"/>
      <c r="F189" s="1"/>
      <c r="G189" s="1"/>
      <c r="H189" s="1"/>
      <c r="I189" s="1"/>
      <c r="J189" s="1"/>
      <c r="K189" s="1"/>
      <c r="L189" s="1"/>
    </row>
    <row r="190" spans="1:12" ht="16.5">
      <c r="A190" s="1"/>
      <c r="B190" s="1"/>
      <c r="C190" s="1"/>
      <c r="D190" s="1"/>
      <c r="E190" s="1"/>
      <c r="F190" s="1"/>
      <c r="G190" s="1"/>
      <c r="H190" s="1"/>
      <c r="I190" s="1"/>
      <c r="J190" s="1"/>
      <c r="K190" s="1"/>
      <c r="L190" s="1"/>
    </row>
    <row r="191" spans="1:12" ht="16.5">
      <c r="A191" s="1"/>
      <c r="B191" s="1"/>
      <c r="C191" s="1"/>
      <c r="D191" s="1"/>
      <c r="E191" s="1"/>
      <c r="F191" s="1"/>
      <c r="G191" s="1"/>
      <c r="H191" s="1"/>
      <c r="I191" s="1"/>
      <c r="J191" s="1"/>
      <c r="K191" s="1"/>
      <c r="L191" s="1"/>
    </row>
    <row r="192" spans="1:12" ht="16.5">
      <c r="A192" s="1"/>
      <c r="B192" s="1"/>
      <c r="C192" s="1"/>
      <c r="D192" s="1"/>
      <c r="E192" s="1"/>
      <c r="F192" s="1"/>
      <c r="G192" s="1"/>
      <c r="H192" s="1"/>
      <c r="I192" s="1"/>
      <c r="J192" s="1"/>
      <c r="K192" s="1"/>
      <c r="L192" s="1"/>
    </row>
    <row r="193" spans="1:12" ht="16.5">
      <c r="A193" s="1"/>
      <c r="B193" s="1"/>
      <c r="C193" s="1"/>
      <c r="D193" s="1"/>
      <c r="E193" s="1"/>
      <c r="F193" s="1"/>
      <c r="G193" s="1"/>
      <c r="H193" s="1"/>
      <c r="I193" s="1"/>
      <c r="J193" s="1"/>
      <c r="K193" s="1"/>
      <c r="L193" s="1"/>
    </row>
    <row r="194" spans="1:12" ht="16.5">
      <c r="A194" s="1"/>
      <c r="B194" s="1"/>
      <c r="C194" s="1"/>
      <c r="D194" s="1"/>
      <c r="E194" s="1"/>
      <c r="F194" s="1"/>
      <c r="G194" s="1"/>
      <c r="H194" s="1"/>
      <c r="I194" s="1"/>
      <c r="J194" s="1"/>
      <c r="K194" s="1"/>
      <c r="L194" s="1"/>
    </row>
    <row r="195" spans="1:12" ht="16.5">
      <c r="A195" s="1"/>
      <c r="B195" s="1"/>
      <c r="C195" s="1"/>
      <c r="D195" s="1"/>
      <c r="E195" s="1"/>
      <c r="F195" s="1"/>
      <c r="G195" s="1"/>
      <c r="H195" s="1"/>
      <c r="I195" s="1"/>
      <c r="J195" s="1"/>
      <c r="K195" s="1"/>
      <c r="L195" s="1"/>
    </row>
    <row r="196" spans="1:12" ht="16.5">
      <c r="A196" s="1"/>
      <c r="B196" s="1"/>
      <c r="C196" s="1"/>
      <c r="D196" s="1"/>
      <c r="E196" s="1"/>
      <c r="F196" s="1"/>
      <c r="G196" s="1"/>
      <c r="H196" s="1"/>
      <c r="I196" s="1"/>
      <c r="J196" s="1"/>
      <c r="K196" s="1"/>
      <c r="L196" s="1"/>
    </row>
    <row r="197" spans="1:12" ht="16.5">
      <c r="A197" s="1"/>
      <c r="B197" s="1"/>
      <c r="C197" s="1"/>
      <c r="D197" s="1"/>
      <c r="E197" s="1"/>
      <c r="F197" s="1"/>
      <c r="G197" s="1"/>
      <c r="H197" s="1"/>
      <c r="I197" s="1"/>
      <c r="J197" s="1"/>
      <c r="K197" s="1"/>
      <c r="L197" s="1"/>
    </row>
    <row r="198" spans="1:12" ht="16.5">
      <c r="A198" s="1"/>
      <c r="B198" s="1"/>
      <c r="C198" s="1"/>
      <c r="D198" s="1"/>
      <c r="E198" s="1"/>
      <c r="F198" s="1"/>
      <c r="G198" s="1"/>
      <c r="H198" s="1"/>
      <c r="I198" s="1"/>
      <c r="J198" s="1"/>
      <c r="K198" s="1"/>
      <c r="L198" s="1"/>
    </row>
    <row r="199" spans="1:12" ht="16.5">
      <c r="A199" s="1"/>
      <c r="B199" s="1"/>
      <c r="C199" s="1"/>
      <c r="D199" s="1"/>
      <c r="E199" s="1"/>
      <c r="F199" s="1"/>
      <c r="G199" s="1"/>
      <c r="H199" s="1"/>
      <c r="I199" s="1"/>
      <c r="J199" s="1"/>
      <c r="K199" s="1"/>
      <c r="L199" s="1"/>
    </row>
    <row r="200" spans="1:12" ht="16.5">
      <c r="A200" s="1"/>
      <c r="B200" s="1"/>
      <c r="C200" s="1"/>
      <c r="D200" s="1"/>
      <c r="E200" s="1"/>
      <c r="F200" s="1"/>
      <c r="G200" s="1"/>
      <c r="H200" s="1"/>
      <c r="I200" s="1"/>
      <c r="J200" s="1"/>
      <c r="K200" s="1"/>
      <c r="L200" s="1"/>
    </row>
    <row r="201" spans="1:12" ht="16.5">
      <c r="A201" s="1"/>
      <c r="B201" s="1"/>
      <c r="C201" s="1"/>
      <c r="D201" s="1"/>
      <c r="E201" s="1"/>
      <c r="F201" s="1"/>
      <c r="G201" s="1"/>
      <c r="H201" s="1"/>
      <c r="I201" s="1"/>
      <c r="J201" s="1"/>
      <c r="K201" s="1"/>
      <c r="L201" s="1"/>
    </row>
    <row r="202" spans="1:12" ht="16.5">
      <c r="A202" s="1"/>
      <c r="B202" s="1"/>
      <c r="C202" s="1"/>
      <c r="D202" s="1"/>
      <c r="E202" s="1"/>
      <c r="F202" s="1"/>
      <c r="G202" s="1"/>
      <c r="H202" s="1"/>
      <c r="I202" s="1"/>
      <c r="J202" s="1"/>
      <c r="K202" s="1"/>
      <c r="L202" s="1"/>
    </row>
    <row r="203" spans="1:12" ht="16.5">
      <c r="A203" s="1"/>
      <c r="B203" s="1"/>
      <c r="C203" s="1"/>
      <c r="D203" s="1"/>
      <c r="E203" s="1"/>
      <c r="F203" s="1"/>
      <c r="G203" s="1"/>
      <c r="H203" s="1"/>
      <c r="I203" s="1"/>
      <c r="J203" s="1"/>
      <c r="K203" s="1"/>
      <c r="L203" s="1"/>
    </row>
    <row r="204" spans="1:12" ht="16.5">
      <c r="A204" s="1"/>
      <c r="B204" s="1"/>
      <c r="C204" s="1"/>
      <c r="D204" s="1"/>
      <c r="E204" s="1"/>
      <c r="F204" s="1"/>
      <c r="G204" s="1"/>
      <c r="H204" s="1"/>
      <c r="I204" s="1"/>
      <c r="J204" s="1"/>
      <c r="K204" s="1"/>
      <c r="L204" s="1"/>
    </row>
    <row r="205" spans="1:12" ht="16.5">
      <c r="A205" s="1"/>
      <c r="B205" s="1"/>
      <c r="C205" s="1"/>
      <c r="D205" s="1"/>
      <c r="E205" s="1"/>
      <c r="F205" s="1"/>
      <c r="G205" s="1"/>
      <c r="H205" s="1"/>
      <c r="I205" s="1"/>
      <c r="J205" s="1"/>
      <c r="K205" s="1"/>
      <c r="L205" s="1"/>
    </row>
    <row r="206" spans="1:12" ht="16.5">
      <c r="A206" s="1"/>
      <c r="B206" s="1"/>
      <c r="C206" s="1"/>
      <c r="D206" s="1"/>
      <c r="E206" s="1"/>
      <c r="F206" s="1"/>
      <c r="G206" s="1"/>
      <c r="H206" s="1"/>
      <c r="I206" s="1"/>
      <c r="J206" s="1"/>
      <c r="K206" s="1"/>
      <c r="L206" s="1"/>
    </row>
    <row r="207" spans="1:12" ht="16.5">
      <c r="A207" s="1"/>
      <c r="B207" s="1"/>
      <c r="C207" s="1"/>
      <c r="D207" s="1"/>
      <c r="E207" s="1"/>
      <c r="F207" s="1"/>
      <c r="G207" s="1"/>
      <c r="H207" s="1"/>
      <c r="I207" s="1"/>
      <c r="J207" s="1"/>
      <c r="K207" s="1"/>
      <c r="L207" s="1"/>
    </row>
    <row r="208" spans="1:12" ht="16.5">
      <c r="A208" s="1"/>
      <c r="B208" s="1"/>
      <c r="C208" s="1"/>
      <c r="D208" s="1"/>
      <c r="E208" s="1"/>
      <c r="F208" s="1"/>
      <c r="G208" s="1"/>
      <c r="H208" s="1"/>
      <c r="I208" s="1"/>
      <c r="J208" s="1"/>
      <c r="K208" s="1"/>
      <c r="L208" s="1"/>
    </row>
    <row r="209" spans="1:12" ht="16.5">
      <c r="A209" s="1"/>
      <c r="B209" s="1"/>
      <c r="C209" s="1"/>
      <c r="D209" s="1"/>
      <c r="E209" s="1"/>
      <c r="F209" s="1"/>
      <c r="G209" s="1"/>
      <c r="H209" s="1"/>
      <c r="I209" s="1"/>
      <c r="J209" s="1"/>
      <c r="K209" s="1"/>
      <c r="L209" s="1"/>
    </row>
    <row r="210" spans="1:12" ht="16.5">
      <c r="A210" s="1"/>
      <c r="B210" s="1"/>
      <c r="C210" s="1"/>
      <c r="D210" s="1"/>
      <c r="E210" s="1"/>
      <c r="F210" s="1"/>
      <c r="G210" s="1"/>
      <c r="H210" s="1"/>
      <c r="I210" s="1"/>
      <c r="J210" s="1"/>
      <c r="K210" s="1"/>
      <c r="L210" s="1"/>
    </row>
    <row r="211" spans="1:12" ht="16.5">
      <c r="A211" s="1"/>
      <c r="B211" s="1"/>
      <c r="C211" s="1"/>
      <c r="D211" s="1"/>
      <c r="E211" s="1"/>
      <c r="F211" s="1"/>
      <c r="G211" s="1"/>
      <c r="H211" s="1"/>
      <c r="I211" s="1"/>
      <c r="J211" s="1"/>
      <c r="K211" s="1"/>
      <c r="L211" s="1"/>
    </row>
    <row r="212" spans="1:12" ht="16.5">
      <c r="A212" s="1"/>
      <c r="B212" s="1"/>
      <c r="C212" s="1"/>
      <c r="D212" s="1"/>
      <c r="E212" s="1"/>
      <c r="F212" s="1"/>
      <c r="G212" s="1"/>
      <c r="H212" s="1"/>
      <c r="I212" s="1"/>
      <c r="J212" s="1"/>
      <c r="K212" s="1"/>
      <c r="L212" s="1"/>
    </row>
    <row r="213" spans="1:12" ht="16.5">
      <c r="A213" s="1"/>
      <c r="B213" s="1"/>
      <c r="C213" s="1"/>
      <c r="D213" s="1"/>
      <c r="E213" s="1"/>
      <c r="F213" s="1"/>
      <c r="G213" s="1"/>
      <c r="H213" s="1"/>
      <c r="I213" s="1"/>
      <c r="J213" s="1"/>
      <c r="K213" s="1"/>
      <c r="L213" s="1"/>
    </row>
    <row r="214" spans="1:12" ht="16.5">
      <c r="A214" s="1"/>
      <c r="B214" s="1"/>
      <c r="C214" s="1"/>
      <c r="D214" s="1"/>
      <c r="E214" s="1"/>
      <c r="F214" s="1"/>
      <c r="G214" s="1"/>
      <c r="H214" s="1"/>
      <c r="I214" s="1"/>
      <c r="J214" s="1"/>
      <c r="K214" s="1"/>
      <c r="L214" s="1"/>
    </row>
    <row r="215" spans="1:12" ht="16.5">
      <c r="A215" s="1"/>
      <c r="B215" s="1"/>
      <c r="C215" s="1"/>
      <c r="D215" s="1"/>
      <c r="E215" s="1"/>
      <c r="F215" s="1"/>
      <c r="G215" s="1"/>
      <c r="H215" s="1"/>
      <c r="I215" s="1"/>
      <c r="J215" s="1"/>
      <c r="K215" s="1"/>
      <c r="L215" s="1"/>
    </row>
    <row r="216" spans="1:12" ht="16.5">
      <c r="A216" s="1"/>
      <c r="B216" s="1"/>
      <c r="C216" s="1"/>
      <c r="D216" s="1"/>
      <c r="E216" s="1"/>
      <c r="F216" s="1"/>
      <c r="G216" s="1"/>
      <c r="H216" s="1"/>
      <c r="I216" s="1"/>
      <c r="J216" s="1"/>
      <c r="K216" s="1"/>
      <c r="L216" s="1"/>
    </row>
    <row r="217" spans="1:12" ht="16.5">
      <c r="A217" s="1"/>
      <c r="B217" s="1"/>
      <c r="C217" s="1"/>
      <c r="D217" s="1"/>
      <c r="E217" s="1"/>
      <c r="F217" s="1"/>
      <c r="G217" s="1"/>
      <c r="H217" s="1"/>
      <c r="I217" s="1"/>
      <c r="J217" s="1"/>
      <c r="K217" s="1"/>
      <c r="L217" s="1"/>
    </row>
    <row r="218" spans="1:12" ht="16.5">
      <c r="A218" s="1"/>
      <c r="B218" s="1"/>
      <c r="C218" s="1"/>
      <c r="D218" s="1"/>
      <c r="E218" s="1"/>
      <c r="F218" s="1"/>
      <c r="G218" s="1"/>
      <c r="H218" s="1"/>
      <c r="I218" s="1"/>
      <c r="J218" s="1"/>
      <c r="K218" s="1"/>
      <c r="L218" s="1"/>
    </row>
    <row r="219" spans="1:12" ht="16.5">
      <c r="A219" s="1"/>
      <c r="B219" s="1"/>
      <c r="C219" s="1"/>
      <c r="D219" s="1"/>
      <c r="E219" s="1"/>
      <c r="F219" s="1"/>
      <c r="G219" s="1"/>
      <c r="H219" s="1"/>
      <c r="I219" s="1"/>
      <c r="J219" s="1"/>
      <c r="K219" s="1"/>
      <c r="L219" s="1"/>
    </row>
    <row r="220" spans="1:12" ht="16.5">
      <c r="A220" s="1"/>
      <c r="B220" s="1"/>
      <c r="C220" s="1"/>
      <c r="D220" s="1"/>
      <c r="E220" s="1"/>
      <c r="F220" s="1"/>
      <c r="G220" s="1"/>
      <c r="H220" s="1"/>
      <c r="I220" s="1"/>
      <c r="J220" s="1"/>
      <c r="K220" s="1"/>
      <c r="L220" s="1"/>
    </row>
    <row r="221" spans="1:12" ht="16.5">
      <c r="A221" s="1"/>
      <c r="B221" s="1"/>
      <c r="C221" s="1"/>
      <c r="D221" s="1"/>
      <c r="E221" s="1"/>
      <c r="F221" s="1"/>
      <c r="G221" s="1"/>
      <c r="H221" s="1"/>
      <c r="I221" s="1"/>
      <c r="J221" s="1"/>
      <c r="K221" s="1"/>
      <c r="L221" s="1"/>
    </row>
    <row r="222" spans="1:12" ht="16.5">
      <c r="A222" s="1"/>
      <c r="B222" s="1"/>
      <c r="C222" s="1"/>
      <c r="D222" s="1"/>
      <c r="E222" s="1"/>
      <c r="F222" s="1"/>
      <c r="G222" s="1"/>
      <c r="H222" s="1"/>
      <c r="I222" s="1"/>
      <c r="J222" s="1"/>
      <c r="K222" s="1"/>
      <c r="L222" s="1"/>
    </row>
    <row r="223" spans="1:12" ht="16.5">
      <c r="A223" s="1"/>
      <c r="B223" s="1"/>
      <c r="C223" s="1"/>
      <c r="D223" s="1"/>
      <c r="E223" s="1"/>
      <c r="F223" s="1"/>
      <c r="G223" s="1"/>
      <c r="H223" s="1"/>
      <c r="I223" s="1"/>
      <c r="J223" s="1"/>
      <c r="K223" s="1"/>
      <c r="L223" s="1"/>
    </row>
    <row r="224" spans="1:12" ht="16.5">
      <c r="A224" s="1"/>
      <c r="B224" s="1"/>
      <c r="C224" s="1"/>
      <c r="D224" s="1"/>
      <c r="E224" s="1"/>
      <c r="F224" s="1"/>
      <c r="G224" s="1"/>
      <c r="H224" s="1"/>
      <c r="I224" s="1"/>
      <c r="J224" s="1"/>
      <c r="K224" s="1"/>
      <c r="L224" s="1"/>
    </row>
    <row r="225" spans="1:12" ht="16.5">
      <c r="A225" s="1"/>
      <c r="B225" s="1"/>
      <c r="C225" s="1"/>
      <c r="D225" s="1"/>
      <c r="E225" s="1"/>
      <c r="F225" s="1"/>
      <c r="G225" s="1"/>
      <c r="H225" s="1"/>
      <c r="I225" s="1"/>
      <c r="J225" s="1"/>
      <c r="K225" s="1"/>
      <c r="L225" s="1"/>
    </row>
    <row r="226" spans="1:12" ht="16.5">
      <c r="A226" s="1"/>
      <c r="B226" s="1"/>
      <c r="C226" s="1"/>
      <c r="D226" s="1"/>
      <c r="E226" s="1"/>
      <c r="F226" s="1"/>
      <c r="G226" s="1"/>
      <c r="H226" s="1"/>
      <c r="I226" s="1"/>
      <c r="J226" s="1"/>
      <c r="K226" s="1"/>
      <c r="L226" s="1"/>
    </row>
    <row r="227" spans="1:12" ht="16.5">
      <c r="A227" s="1"/>
      <c r="B227" s="1"/>
      <c r="C227" s="1"/>
      <c r="D227" s="1"/>
      <c r="E227" s="1"/>
      <c r="F227" s="1"/>
      <c r="G227" s="1"/>
      <c r="H227" s="1"/>
      <c r="I227" s="1"/>
      <c r="J227" s="1"/>
      <c r="K227" s="1"/>
      <c r="L227" s="1"/>
    </row>
    <row r="228" spans="1:12" ht="16.5">
      <c r="A228" s="1"/>
      <c r="B228" s="1"/>
      <c r="C228" s="1"/>
      <c r="D228" s="1"/>
      <c r="E228" s="1"/>
      <c r="F228" s="1"/>
      <c r="G228" s="1"/>
      <c r="H228" s="1"/>
      <c r="I228" s="1"/>
      <c r="J228" s="1"/>
      <c r="K228" s="1"/>
      <c r="L228" s="1"/>
    </row>
    <row r="229" spans="1:12" ht="16.5">
      <c r="A229" s="1"/>
      <c r="B229" s="1"/>
      <c r="C229" s="1"/>
      <c r="D229" s="1"/>
      <c r="E229" s="1"/>
      <c r="F229" s="1"/>
      <c r="G229" s="1"/>
      <c r="H229" s="1"/>
      <c r="I229" s="1"/>
      <c r="J229" s="1"/>
      <c r="K229" s="1"/>
      <c r="L229" s="1"/>
    </row>
    <row r="230" spans="1:12" ht="16.5">
      <c r="A230" s="1"/>
      <c r="B230" s="1"/>
      <c r="C230" s="1"/>
      <c r="D230" s="1"/>
      <c r="E230" s="1"/>
      <c r="F230" s="1"/>
      <c r="G230" s="1"/>
      <c r="H230" s="1"/>
      <c r="I230" s="1"/>
      <c r="J230" s="1"/>
      <c r="K230" s="1"/>
      <c r="L230" s="1"/>
    </row>
    <row r="231" spans="1:12" ht="16.5">
      <c r="A231" s="1"/>
      <c r="B231" s="1"/>
      <c r="C231" s="1"/>
      <c r="D231" s="1"/>
      <c r="E231" s="1"/>
      <c r="F231" s="1"/>
      <c r="G231" s="1"/>
      <c r="H231" s="1"/>
      <c r="I231" s="1"/>
      <c r="J231" s="1"/>
      <c r="K231" s="1"/>
      <c r="L231" s="1"/>
    </row>
    <row r="232" spans="1:12" ht="16.5">
      <c r="A232" s="1"/>
      <c r="B232" s="1"/>
      <c r="C232" s="1"/>
      <c r="D232" s="1"/>
      <c r="E232" s="1"/>
      <c r="F232" s="1"/>
      <c r="G232" s="1"/>
      <c r="H232" s="1"/>
      <c r="I232" s="1"/>
      <c r="J232" s="1"/>
      <c r="K232" s="1"/>
      <c r="L232" s="1"/>
    </row>
    <row r="233" spans="1:12" ht="16.5">
      <c r="A233" s="1"/>
      <c r="B233" s="1"/>
      <c r="C233" s="1"/>
      <c r="D233" s="1"/>
      <c r="E233" s="1"/>
      <c r="F233" s="1"/>
      <c r="G233" s="1"/>
      <c r="H233" s="1"/>
      <c r="I233" s="1"/>
      <c r="J233" s="1"/>
      <c r="K233" s="1"/>
      <c r="L233" s="1"/>
    </row>
    <row r="234" spans="1:12" ht="16.5">
      <c r="A234" s="1"/>
      <c r="B234" s="1"/>
      <c r="C234" s="1"/>
      <c r="D234" s="1"/>
      <c r="E234" s="1"/>
      <c r="F234" s="1"/>
      <c r="G234" s="1"/>
      <c r="H234" s="1"/>
      <c r="I234" s="1"/>
      <c r="J234" s="1"/>
      <c r="K234" s="1"/>
      <c r="L234" s="1"/>
    </row>
    <row r="235" spans="1:12" ht="16.5">
      <c r="A235" s="1"/>
      <c r="B235" s="1"/>
      <c r="C235" s="1"/>
      <c r="D235" s="1"/>
      <c r="E235" s="1"/>
      <c r="F235" s="1"/>
      <c r="G235" s="1"/>
      <c r="H235" s="1"/>
      <c r="I235" s="1"/>
      <c r="J235" s="1"/>
      <c r="K235" s="1"/>
      <c r="L235" s="1"/>
    </row>
    <row r="236" spans="1:12" ht="16.5">
      <c r="A236" s="1"/>
      <c r="B236" s="1"/>
      <c r="C236" s="1"/>
      <c r="D236" s="1"/>
      <c r="E236" s="1"/>
      <c r="F236" s="1"/>
      <c r="G236" s="1"/>
      <c r="H236" s="1"/>
      <c r="I236" s="1"/>
      <c r="J236" s="1"/>
      <c r="K236" s="1"/>
      <c r="L236" s="1"/>
    </row>
    <row r="237" spans="1:12" ht="16.5">
      <c r="A237" s="1"/>
      <c r="B237" s="1"/>
      <c r="C237" s="1"/>
      <c r="D237" s="1"/>
      <c r="E237" s="1"/>
      <c r="F237" s="1"/>
      <c r="G237" s="1"/>
      <c r="H237" s="1"/>
      <c r="I237" s="1"/>
      <c r="J237" s="1"/>
      <c r="K237" s="1"/>
      <c r="L237" s="1"/>
    </row>
    <row r="238" spans="1:12" ht="16.5">
      <c r="A238" s="1"/>
      <c r="B238" s="1"/>
      <c r="C238" s="1"/>
      <c r="D238" s="1"/>
      <c r="E238" s="1"/>
      <c r="F238" s="1"/>
      <c r="G238" s="1"/>
      <c r="H238" s="1"/>
      <c r="I238" s="1"/>
      <c r="J238" s="1"/>
      <c r="K238" s="1"/>
      <c r="L238" s="1"/>
    </row>
    <row r="239" spans="1:12" ht="16.5">
      <c r="A239" s="1"/>
      <c r="B239" s="1"/>
      <c r="C239" s="1"/>
      <c r="D239" s="1"/>
      <c r="E239" s="1"/>
      <c r="F239" s="1"/>
      <c r="G239" s="1"/>
      <c r="H239" s="1"/>
      <c r="I239" s="1"/>
      <c r="J239" s="1"/>
      <c r="K239" s="1"/>
      <c r="L239" s="1"/>
    </row>
    <row r="240" spans="1:12" ht="16.5">
      <c r="A240" s="1"/>
      <c r="B240" s="1"/>
      <c r="C240" s="1"/>
      <c r="D240" s="1"/>
      <c r="E240" s="1"/>
      <c r="F240" s="1"/>
      <c r="G240" s="1"/>
      <c r="H240" s="1"/>
      <c r="I240" s="1"/>
      <c r="J240" s="1"/>
      <c r="K240" s="1"/>
      <c r="L240" s="1"/>
    </row>
    <row r="241" spans="1:12" ht="16.5">
      <c r="A241" s="1"/>
      <c r="B241" s="1"/>
      <c r="C241" s="1"/>
      <c r="D241" s="1"/>
      <c r="E241" s="1"/>
      <c r="F241" s="1"/>
      <c r="G241" s="1"/>
      <c r="H241" s="1"/>
      <c r="I241" s="1"/>
      <c r="J241" s="1"/>
      <c r="K241" s="1"/>
      <c r="L241" s="1"/>
    </row>
    <row r="242" spans="1:12" ht="16.5">
      <c r="A242" s="1"/>
      <c r="B242" s="1"/>
      <c r="C242" s="1"/>
      <c r="D242" s="1"/>
      <c r="E242" s="1"/>
      <c r="F242" s="1"/>
      <c r="G242" s="1"/>
      <c r="H242" s="1"/>
      <c r="I242" s="1"/>
      <c r="J242" s="1"/>
      <c r="K242" s="1"/>
      <c r="L242" s="1"/>
    </row>
    <row r="243" spans="1:12" ht="16.5">
      <c r="A243" s="1"/>
      <c r="B243" s="1"/>
      <c r="C243" s="1"/>
      <c r="D243" s="1"/>
      <c r="E243" s="1"/>
      <c r="F243" s="1"/>
      <c r="G243" s="1"/>
      <c r="H243" s="1"/>
      <c r="I243" s="1"/>
      <c r="J243" s="1"/>
      <c r="K243" s="1"/>
      <c r="L243" s="1"/>
    </row>
    <row r="244" spans="1:12" ht="16.5">
      <c r="A244" s="1"/>
      <c r="B244" s="1"/>
      <c r="C244" s="1"/>
      <c r="D244" s="1"/>
      <c r="E244" s="1"/>
      <c r="F244" s="1"/>
      <c r="G244" s="1"/>
      <c r="H244" s="1"/>
      <c r="I244" s="1"/>
      <c r="J244" s="1"/>
      <c r="K244" s="1"/>
      <c r="L244" s="1"/>
    </row>
    <row r="245" spans="1:12" ht="16.5">
      <c r="A245" s="1"/>
      <c r="B245" s="1"/>
      <c r="C245" s="1"/>
      <c r="D245" s="1"/>
      <c r="E245" s="1"/>
      <c r="F245" s="1"/>
      <c r="G245" s="1"/>
      <c r="H245" s="1"/>
      <c r="I245" s="1"/>
      <c r="J245" s="1"/>
      <c r="K245" s="1"/>
      <c r="L245" s="1"/>
    </row>
    <row r="246" spans="1:12" ht="16.5">
      <c r="A246" s="1"/>
      <c r="B246" s="1"/>
      <c r="C246" s="1"/>
      <c r="D246" s="1"/>
      <c r="E246" s="1"/>
      <c r="F246" s="1"/>
      <c r="G246" s="1"/>
      <c r="H246" s="1"/>
      <c r="I246" s="1"/>
      <c r="J246" s="1"/>
      <c r="K246" s="1"/>
      <c r="L246" s="1"/>
    </row>
    <row r="247" spans="1:12" ht="16.5">
      <c r="A247" s="1"/>
      <c r="B247" s="1"/>
      <c r="C247" s="1"/>
      <c r="D247" s="1"/>
      <c r="E247" s="1"/>
      <c r="F247" s="1"/>
      <c r="G247" s="1"/>
      <c r="H247" s="1"/>
      <c r="I247" s="1"/>
      <c r="J247" s="1"/>
      <c r="K247" s="1"/>
      <c r="L247" s="1"/>
    </row>
    <row r="248" spans="1:12" ht="16.5">
      <c r="A248" s="1"/>
      <c r="B248" s="1"/>
      <c r="C248" s="1"/>
      <c r="D248" s="1"/>
      <c r="E248" s="1"/>
      <c r="F248" s="1"/>
      <c r="G248" s="1"/>
      <c r="H248" s="1"/>
      <c r="I248" s="1"/>
      <c r="J248" s="1"/>
      <c r="K248" s="1"/>
      <c r="L248" s="1"/>
    </row>
    <row r="249" spans="1:12" ht="16.5">
      <c r="A249" s="1"/>
      <c r="B249" s="1"/>
      <c r="C249" s="1"/>
      <c r="D249" s="1"/>
      <c r="E249" s="1"/>
      <c r="F249" s="1"/>
      <c r="G249" s="1"/>
      <c r="H249" s="1"/>
      <c r="I249" s="1"/>
      <c r="J249" s="1"/>
      <c r="K249" s="1"/>
      <c r="L249" s="1"/>
    </row>
    <row r="250" spans="1:12" ht="16.5">
      <c r="A250" s="1"/>
      <c r="B250" s="1"/>
      <c r="C250" s="1"/>
      <c r="D250" s="1"/>
      <c r="E250" s="1"/>
      <c r="F250" s="1"/>
      <c r="G250" s="1"/>
      <c r="H250" s="1"/>
      <c r="I250" s="1"/>
      <c r="J250" s="1"/>
      <c r="K250" s="1"/>
      <c r="L250" s="1"/>
    </row>
    <row r="251" spans="1:12" ht="16.5">
      <c r="A251" s="1"/>
      <c r="B251" s="1"/>
      <c r="C251" s="1"/>
      <c r="D251" s="1"/>
      <c r="E251" s="1"/>
      <c r="F251" s="1"/>
      <c r="G251" s="1"/>
      <c r="H251" s="1"/>
      <c r="I251" s="1"/>
      <c r="J251" s="1"/>
      <c r="K251" s="1"/>
      <c r="L251" s="1"/>
    </row>
    <row r="252" spans="1:12" ht="16.5">
      <c r="A252" s="1"/>
      <c r="B252" s="1"/>
      <c r="C252" s="1"/>
      <c r="D252" s="1"/>
      <c r="E252" s="1"/>
      <c r="F252" s="1"/>
      <c r="G252" s="1"/>
      <c r="H252" s="1"/>
      <c r="I252" s="1"/>
      <c r="J252" s="1"/>
      <c r="K252" s="1"/>
      <c r="L252" s="1"/>
    </row>
    <row r="253" spans="1:12" ht="16.5">
      <c r="A253" s="1"/>
      <c r="B253" s="1"/>
      <c r="C253" s="1"/>
      <c r="D253" s="1"/>
      <c r="E253" s="1"/>
      <c r="F253" s="1"/>
      <c r="G253" s="1"/>
      <c r="H253" s="1"/>
      <c r="I253" s="1"/>
      <c r="J253" s="1"/>
      <c r="K253" s="1"/>
      <c r="L253" s="1"/>
    </row>
    <row r="254" spans="1:12" ht="16.5">
      <c r="A254" s="1"/>
      <c r="B254" s="1"/>
      <c r="C254" s="1"/>
      <c r="D254" s="1"/>
      <c r="E254" s="1"/>
      <c r="F254" s="1"/>
      <c r="G254" s="1"/>
      <c r="H254" s="1"/>
      <c r="I254" s="1"/>
      <c r="J254" s="1"/>
      <c r="K254" s="1"/>
      <c r="L254" s="1"/>
    </row>
    <row r="255" spans="1:12" ht="16.5">
      <c r="A255" s="1"/>
      <c r="B255" s="1"/>
      <c r="C255" s="1"/>
      <c r="D255" s="1"/>
      <c r="E255" s="1"/>
      <c r="F255" s="1"/>
      <c r="G255" s="1"/>
      <c r="H255" s="1"/>
      <c r="I255" s="1"/>
      <c r="J255" s="1"/>
      <c r="K255" s="1"/>
      <c r="L255" s="1"/>
    </row>
    <row r="256" spans="1:12" ht="16.5">
      <c r="A256" s="1"/>
      <c r="B256" s="1"/>
      <c r="C256" s="1"/>
      <c r="D256" s="1"/>
      <c r="E256" s="1"/>
      <c r="F256" s="1"/>
      <c r="G256" s="1"/>
      <c r="H256" s="1"/>
      <c r="I256" s="1"/>
      <c r="J256" s="1"/>
      <c r="K256" s="1"/>
      <c r="L256" s="1"/>
    </row>
    <row r="257" spans="1:12" ht="16.5">
      <c r="A257" s="1"/>
      <c r="B257" s="1"/>
      <c r="C257" s="1"/>
      <c r="D257" s="1"/>
      <c r="E257" s="1"/>
      <c r="F257" s="1"/>
      <c r="G257" s="1"/>
      <c r="H257" s="1"/>
      <c r="I257" s="1"/>
      <c r="J257" s="1"/>
      <c r="K257" s="1"/>
      <c r="L257" s="1"/>
    </row>
    <row r="258" spans="1:12" ht="16.5">
      <c r="A258" s="1"/>
      <c r="B258" s="1"/>
      <c r="C258" s="1"/>
      <c r="D258" s="1"/>
      <c r="E258" s="1"/>
      <c r="F258" s="1"/>
      <c r="G258" s="1"/>
      <c r="H258" s="1"/>
      <c r="I258" s="1"/>
      <c r="J258" s="1"/>
      <c r="K258" s="1"/>
      <c r="L258" s="1"/>
    </row>
    <row r="259" spans="1:12" ht="16.5">
      <c r="A259" s="1"/>
      <c r="B259" s="1"/>
      <c r="C259" s="1"/>
      <c r="D259" s="1"/>
      <c r="E259" s="1"/>
      <c r="F259" s="1"/>
      <c r="G259" s="1"/>
      <c r="H259" s="1"/>
      <c r="I259" s="1"/>
      <c r="J259" s="1"/>
      <c r="K259" s="1"/>
      <c r="L259" s="1"/>
    </row>
    <row r="260" spans="1:12" ht="16.5">
      <c r="A260" s="1"/>
      <c r="B260" s="1"/>
      <c r="C260" s="1"/>
      <c r="D260" s="1"/>
      <c r="E260" s="1"/>
      <c r="F260" s="1"/>
      <c r="G260" s="1"/>
      <c r="H260" s="1"/>
      <c r="I260" s="1"/>
      <c r="J260" s="1"/>
      <c r="K260" s="1"/>
      <c r="L260" s="1"/>
    </row>
    <row r="261" spans="1:12" ht="16.5">
      <c r="A261" s="1"/>
      <c r="B261" s="1"/>
      <c r="C261" s="1"/>
      <c r="D261" s="1"/>
      <c r="E261" s="1"/>
      <c r="F261" s="1"/>
      <c r="G261" s="1"/>
      <c r="H261" s="1"/>
      <c r="I261" s="1"/>
      <c r="J261" s="1"/>
      <c r="K261" s="1"/>
      <c r="L261" s="1"/>
    </row>
    <row r="262" spans="1:12" ht="16.5">
      <c r="A262" s="1"/>
      <c r="B262" s="1"/>
      <c r="C262" s="1"/>
      <c r="D262" s="1"/>
      <c r="E262" s="1"/>
      <c r="F262" s="1"/>
      <c r="G262" s="1"/>
      <c r="H262" s="1"/>
      <c r="I262" s="1"/>
      <c r="J262" s="1"/>
      <c r="K262" s="1"/>
      <c r="L262" s="1"/>
    </row>
    <row r="263" spans="1:12" ht="16.5">
      <c r="A263" s="1"/>
      <c r="B263" s="1"/>
      <c r="C263" s="1"/>
      <c r="D263" s="1"/>
      <c r="E263" s="1"/>
      <c r="F263" s="1"/>
      <c r="G263" s="1"/>
      <c r="H263" s="1"/>
      <c r="I263" s="1"/>
      <c r="J263" s="1"/>
      <c r="K263" s="1"/>
      <c r="L263" s="1"/>
    </row>
    <row r="264" spans="1:12" ht="16.5">
      <c r="A264" s="1"/>
      <c r="B264" s="1"/>
      <c r="C264" s="1"/>
      <c r="D264" s="1"/>
      <c r="E264" s="1"/>
      <c r="F264" s="1"/>
      <c r="G264" s="1"/>
      <c r="H264" s="1"/>
      <c r="I264" s="1"/>
      <c r="J264" s="1"/>
      <c r="K264" s="1"/>
      <c r="L264" s="1"/>
    </row>
    <row r="265" spans="1:12" ht="16.5">
      <c r="A265" s="1"/>
      <c r="B265" s="1"/>
      <c r="C265" s="1"/>
      <c r="D265" s="1"/>
      <c r="E265" s="1"/>
      <c r="F265" s="1"/>
      <c r="G265" s="1"/>
      <c r="H265" s="1"/>
      <c r="I265" s="1"/>
      <c r="J265" s="1"/>
      <c r="K265" s="1"/>
      <c r="L265" s="1"/>
    </row>
    <row r="266" spans="1:12" ht="16.5">
      <c r="A266" s="1"/>
      <c r="B266" s="1"/>
      <c r="C266" s="1"/>
      <c r="D266" s="1"/>
      <c r="E266" s="1"/>
      <c r="F266" s="1"/>
      <c r="G266" s="1"/>
      <c r="H266" s="1"/>
      <c r="I266" s="1"/>
      <c r="J266" s="1"/>
      <c r="K266" s="1"/>
      <c r="L266" s="1"/>
    </row>
    <row r="267" spans="1:12" ht="16.5">
      <c r="A267" s="1"/>
      <c r="B267" s="1"/>
      <c r="C267" s="1"/>
      <c r="D267" s="1"/>
      <c r="E267" s="1"/>
      <c r="F267" s="1"/>
      <c r="G267" s="1"/>
      <c r="H267" s="1"/>
      <c r="I267" s="1"/>
      <c r="J267" s="1"/>
      <c r="K267" s="1"/>
      <c r="L267" s="1"/>
    </row>
    <row r="268" spans="1:12" ht="16.5">
      <c r="A268" s="1"/>
      <c r="B268" s="1"/>
      <c r="C268" s="1"/>
      <c r="D268" s="1"/>
      <c r="E268" s="1"/>
      <c r="F268" s="1"/>
      <c r="G268" s="1"/>
      <c r="H268" s="1"/>
      <c r="I268" s="1"/>
      <c r="J268" s="1"/>
      <c r="K268" s="1"/>
      <c r="L268" s="1"/>
    </row>
    <row r="269" spans="1:12" ht="16.5">
      <c r="A269" s="1"/>
      <c r="B269" s="1"/>
      <c r="C269" s="1"/>
      <c r="D269" s="1"/>
      <c r="E269" s="1"/>
      <c r="F269" s="1"/>
      <c r="G269" s="1"/>
      <c r="H269" s="1"/>
      <c r="I269" s="1"/>
      <c r="J269" s="1"/>
      <c r="K269" s="1"/>
      <c r="L269" s="1"/>
    </row>
    <row r="270" spans="1:12" ht="16.5">
      <c r="A270" s="1"/>
      <c r="B270" s="1"/>
      <c r="C270" s="1"/>
      <c r="D270" s="1"/>
      <c r="E270" s="1"/>
      <c r="F270" s="1"/>
      <c r="G270" s="1"/>
      <c r="H270" s="1"/>
      <c r="I270" s="1"/>
      <c r="J270" s="1"/>
      <c r="K270" s="1"/>
      <c r="L270" s="1"/>
    </row>
    <row r="271" spans="1:12" ht="16.5">
      <c r="A271" s="1"/>
      <c r="B271" s="1"/>
      <c r="C271" s="1"/>
      <c r="D271" s="1"/>
      <c r="E271" s="1"/>
      <c r="F271" s="1"/>
      <c r="G271" s="1"/>
      <c r="H271" s="1"/>
      <c r="I271" s="1"/>
      <c r="J271" s="1"/>
      <c r="K271" s="1"/>
      <c r="L271" s="1"/>
    </row>
    <row r="272" spans="1:12" ht="16.5">
      <c r="A272" s="1"/>
      <c r="B272" s="1"/>
      <c r="C272" s="1"/>
      <c r="D272" s="1"/>
      <c r="E272" s="1"/>
      <c r="F272" s="1"/>
      <c r="G272" s="1"/>
      <c r="H272" s="1"/>
      <c r="I272" s="1"/>
      <c r="J272" s="1"/>
      <c r="K272" s="1"/>
      <c r="L272" s="1"/>
    </row>
    <row r="273" spans="1:12" ht="16.5">
      <c r="A273" s="1"/>
      <c r="B273" s="1"/>
      <c r="C273" s="1"/>
      <c r="D273" s="1"/>
      <c r="E273" s="1"/>
      <c r="F273" s="1"/>
      <c r="G273" s="1"/>
      <c r="H273" s="1"/>
      <c r="I273" s="1"/>
      <c r="J273" s="1"/>
      <c r="K273" s="1"/>
      <c r="L273" s="1"/>
    </row>
    <row r="274" spans="1:12" ht="16.5">
      <c r="A274" s="1"/>
      <c r="B274" s="1"/>
      <c r="C274" s="1"/>
      <c r="D274" s="1"/>
      <c r="E274" s="1"/>
      <c r="F274" s="1"/>
      <c r="G274" s="1"/>
      <c r="H274" s="1"/>
      <c r="I274" s="1"/>
      <c r="J274" s="1"/>
      <c r="K274" s="1"/>
      <c r="L274" s="1"/>
    </row>
    <row r="275" spans="1:12" ht="16.5">
      <c r="A275" s="1"/>
      <c r="B275" s="1"/>
      <c r="C275" s="1"/>
      <c r="D275" s="1"/>
      <c r="E275" s="1"/>
      <c r="F275" s="1"/>
      <c r="G275" s="1"/>
      <c r="H275" s="1"/>
      <c r="I275" s="1"/>
      <c r="J275" s="1"/>
      <c r="K275" s="1"/>
      <c r="L275" s="1"/>
    </row>
    <row r="276" spans="1:12" ht="16.5">
      <c r="A276" s="1"/>
      <c r="B276" s="1"/>
      <c r="C276" s="1"/>
      <c r="D276" s="1"/>
      <c r="E276" s="1"/>
      <c r="F276" s="1"/>
      <c r="G276" s="1"/>
      <c r="H276" s="1"/>
      <c r="I276" s="1"/>
      <c r="J276" s="1"/>
      <c r="K276" s="1"/>
      <c r="L276" s="1"/>
    </row>
    <row r="277" spans="1:12" ht="16.5">
      <c r="A277" s="1"/>
      <c r="B277" s="1"/>
      <c r="C277" s="1"/>
      <c r="D277" s="1"/>
      <c r="E277" s="1"/>
      <c r="F277" s="1"/>
      <c r="G277" s="1"/>
      <c r="H277" s="1"/>
      <c r="I277" s="1"/>
      <c r="J277" s="1"/>
      <c r="K277" s="1"/>
      <c r="L277" s="1"/>
    </row>
    <row r="278" spans="1:12" ht="16.5">
      <c r="A278" s="1"/>
      <c r="B278" s="1"/>
      <c r="C278" s="1"/>
      <c r="D278" s="1"/>
      <c r="E278" s="1"/>
      <c r="F278" s="1"/>
      <c r="G278" s="1"/>
      <c r="H278" s="1"/>
      <c r="I278" s="1"/>
      <c r="J278" s="1"/>
      <c r="K278" s="1"/>
      <c r="L278" s="1"/>
    </row>
    <row r="279" spans="1:12" ht="16.5">
      <c r="A279" s="1"/>
      <c r="B279" s="1"/>
      <c r="C279" s="1"/>
      <c r="D279" s="1"/>
      <c r="E279" s="1"/>
      <c r="F279" s="1"/>
      <c r="G279" s="1"/>
      <c r="H279" s="1"/>
      <c r="I279" s="1"/>
      <c r="J279" s="1"/>
      <c r="K279" s="1"/>
      <c r="L279" s="1"/>
    </row>
    <row r="280" spans="1:12" ht="16.5">
      <c r="A280" s="1"/>
      <c r="B280" s="1"/>
      <c r="C280" s="1"/>
      <c r="D280" s="1"/>
      <c r="E280" s="1"/>
      <c r="F280" s="1"/>
      <c r="G280" s="1"/>
      <c r="H280" s="1"/>
      <c r="I280" s="1"/>
      <c r="J280" s="1"/>
      <c r="K280" s="1"/>
      <c r="L280" s="1"/>
    </row>
    <row r="281" spans="1:12" ht="16.5">
      <c r="A281" s="1"/>
      <c r="B281" s="1"/>
      <c r="C281" s="1"/>
      <c r="D281" s="1"/>
      <c r="E281" s="1"/>
      <c r="F281" s="1"/>
      <c r="G281" s="1"/>
      <c r="H281" s="1"/>
      <c r="I281" s="1"/>
      <c r="J281" s="1"/>
      <c r="K281" s="1"/>
      <c r="L281" s="1"/>
    </row>
    <row r="282" spans="1:12" ht="16.5">
      <c r="A282" s="1"/>
      <c r="B282" s="1"/>
      <c r="C282" s="1"/>
      <c r="D282" s="1"/>
      <c r="E282" s="1"/>
      <c r="F282" s="1"/>
      <c r="G282" s="1"/>
      <c r="H282" s="1"/>
      <c r="I282" s="1"/>
      <c r="J282" s="1"/>
      <c r="K282" s="1"/>
      <c r="L282" s="1"/>
    </row>
    <row r="283" spans="1:12" ht="16.5">
      <c r="A283" s="1"/>
      <c r="B283" s="1"/>
      <c r="C283" s="1"/>
      <c r="D283" s="1"/>
      <c r="E283" s="1"/>
      <c r="F283" s="1"/>
      <c r="G283" s="1"/>
      <c r="H283" s="1"/>
      <c r="I283" s="1"/>
      <c r="J283" s="1"/>
      <c r="K283" s="1"/>
      <c r="L283" s="1"/>
    </row>
    <row r="284" spans="1:12" ht="16.5">
      <c r="A284" s="1"/>
      <c r="B284" s="1"/>
      <c r="C284" s="1"/>
      <c r="D284" s="1"/>
      <c r="E284" s="1"/>
      <c r="F284" s="1"/>
      <c r="G284" s="1"/>
      <c r="H284" s="1"/>
      <c r="I284" s="1"/>
      <c r="J284" s="1"/>
      <c r="K284" s="1"/>
      <c r="L284" s="1"/>
    </row>
    <row r="285" spans="1:12" ht="16.5">
      <c r="A285" s="1"/>
      <c r="B285" s="1"/>
      <c r="C285" s="1"/>
      <c r="D285" s="1"/>
      <c r="E285" s="1"/>
      <c r="F285" s="1"/>
      <c r="G285" s="1"/>
      <c r="H285" s="1"/>
      <c r="I285" s="1"/>
      <c r="J285" s="1"/>
      <c r="K285" s="1"/>
      <c r="L285" s="1"/>
    </row>
    <row r="286" spans="1:12" ht="16.5">
      <c r="A286" s="1"/>
      <c r="B286" s="1"/>
      <c r="C286" s="1"/>
      <c r="D286" s="1"/>
      <c r="E286" s="1"/>
      <c r="F286" s="1"/>
      <c r="G286" s="1"/>
      <c r="H286" s="1"/>
      <c r="I286" s="1"/>
      <c r="J286" s="1"/>
      <c r="K286" s="1"/>
      <c r="L286" s="1"/>
    </row>
    <row r="287" spans="1:12" ht="16.5">
      <c r="A287" s="1"/>
      <c r="B287" s="1"/>
      <c r="C287" s="1"/>
      <c r="D287" s="1"/>
      <c r="E287" s="1"/>
      <c r="F287" s="1"/>
      <c r="G287" s="1"/>
      <c r="H287" s="1"/>
      <c r="I287" s="1"/>
      <c r="J287" s="1"/>
      <c r="K287" s="1"/>
      <c r="L287" s="1"/>
    </row>
    <row r="288" spans="1:12" ht="16.5">
      <c r="A288" s="1"/>
      <c r="B288" s="1"/>
      <c r="C288" s="1"/>
      <c r="D288" s="1"/>
      <c r="E288" s="1"/>
      <c r="F288" s="1"/>
      <c r="G288" s="1"/>
      <c r="H288" s="1"/>
      <c r="I288" s="1"/>
      <c r="J288" s="1"/>
      <c r="K288" s="1"/>
      <c r="L288" s="1"/>
    </row>
    <row r="289" spans="1:12" ht="16.5">
      <c r="A289" s="1"/>
      <c r="B289" s="1"/>
      <c r="C289" s="1"/>
      <c r="D289" s="1"/>
      <c r="E289" s="1"/>
      <c r="F289" s="1"/>
      <c r="G289" s="1"/>
      <c r="H289" s="1"/>
      <c r="I289" s="1"/>
      <c r="J289" s="1"/>
      <c r="K289" s="1"/>
      <c r="L289" s="1"/>
    </row>
    <row r="290" spans="1:12" ht="16.5">
      <c r="A290" s="1"/>
      <c r="B290" s="1"/>
      <c r="C290" s="1"/>
      <c r="D290" s="1"/>
      <c r="E290" s="1"/>
      <c r="F290" s="1"/>
      <c r="G290" s="1"/>
      <c r="H290" s="1"/>
      <c r="I290" s="1"/>
      <c r="J290" s="1"/>
      <c r="K290" s="1"/>
      <c r="L290" s="1"/>
    </row>
    <row r="291" spans="1:12" ht="16.5">
      <c r="A291" s="1"/>
      <c r="B291" s="1"/>
      <c r="C291" s="1"/>
      <c r="D291" s="1"/>
      <c r="E291" s="1"/>
      <c r="F291" s="1"/>
      <c r="G291" s="1"/>
      <c r="H291" s="1"/>
      <c r="I291" s="1"/>
      <c r="J291" s="1"/>
      <c r="K291" s="1"/>
      <c r="L291" s="1"/>
    </row>
    <row r="292" spans="1:12" ht="16.5">
      <c r="A292" s="1"/>
      <c r="B292" s="1"/>
      <c r="C292" s="1"/>
      <c r="D292" s="1"/>
      <c r="E292" s="1"/>
      <c r="F292" s="1"/>
      <c r="G292" s="1"/>
      <c r="H292" s="1"/>
      <c r="I292" s="1"/>
      <c r="J292" s="1"/>
      <c r="K292" s="1"/>
      <c r="L292" s="1"/>
    </row>
    <row r="293" spans="1:12" ht="16.5">
      <c r="A293" s="1"/>
      <c r="B293" s="1"/>
      <c r="C293" s="1"/>
      <c r="D293" s="1"/>
      <c r="E293" s="1"/>
      <c r="F293" s="1"/>
      <c r="G293" s="1"/>
      <c r="H293" s="1"/>
      <c r="I293" s="1"/>
      <c r="J293" s="1"/>
      <c r="K293" s="1"/>
      <c r="L293" s="1"/>
    </row>
    <row r="294" spans="1:12" ht="16.5">
      <c r="A294" s="1"/>
      <c r="B294" s="1"/>
      <c r="C294" s="1"/>
      <c r="D294" s="1"/>
      <c r="E294" s="1"/>
      <c r="F294" s="1"/>
      <c r="G294" s="1"/>
      <c r="H294" s="1"/>
      <c r="I294" s="1"/>
      <c r="J294" s="1"/>
      <c r="K294" s="1"/>
      <c r="L294" s="1"/>
    </row>
    <row r="295" spans="1:12" ht="16.5">
      <c r="A295" s="1"/>
      <c r="B295" s="1"/>
      <c r="C295" s="1"/>
      <c r="D295" s="1"/>
      <c r="E295" s="1"/>
      <c r="F295" s="1"/>
      <c r="G295" s="1"/>
      <c r="H295" s="1"/>
      <c r="I295" s="1"/>
      <c r="J295" s="1"/>
      <c r="K295" s="1"/>
      <c r="L295" s="1"/>
    </row>
    <row r="296" spans="1:12" ht="16.5">
      <c r="A296" s="1"/>
      <c r="B296" s="1"/>
      <c r="C296" s="1"/>
      <c r="D296" s="1"/>
      <c r="E296" s="1"/>
      <c r="F296" s="1"/>
      <c r="G296" s="1"/>
      <c r="H296" s="1"/>
      <c r="I296" s="1"/>
      <c r="J296" s="1"/>
      <c r="K296" s="1"/>
      <c r="L296" s="1"/>
    </row>
    <row r="297" spans="1:12" ht="16.5">
      <c r="A297" s="1"/>
      <c r="B297" s="1"/>
      <c r="C297" s="1"/>
      <c r="D297" s="1"/>
      <c r="E297" s="1"/>
      <c r="F297" s="1"/>
      <c r="G297" s="1"/>
      <c r="H297" s="1"/>
      <c r="I297" s="1"/>
      <c r="J297" s="1"/>
      <c r="K297" s="1"/>
      <c r="L297" s="1"/>
    </row>
    <row r="298" spans="1:12" ht="16.5">
      <c r="A298" s="1"/>
      <c r="B298" s="1"/>
      <c r="C298" s="1"/>
      <c r="D298" s="1"/>
      <c r="E298" s="1"/>
      <c r="F298" s="1"/>
      <c r="G298" s="1"/>
      <c r="H298" s="1"/>
      <c r="I298" s="1"/>
      <c r="J298" s="1"/>
      <c r="K298" s="1"/>
      <c r="L298" s="1"/>
    </row>
    <row r="299" spans="1:12" ht="16.5">
      <c r="A299" s="1"/>
      <c r="B299" s="1"/>
      <c r="C299" s="1"/>
      <c r="D299" s="1"/>
      <c r="E299" s="1"/>
      <c r="F299" s="1"/>
      <c r="G299" s="1"/>
      <c r="H299" s="1"/>
      <c r="I299" s="1"/>
      <c r="J299" s="1"/>
      <c r="K299" s="1"/>
      <c r="L299" s="1"/>
    </row>
    <row r="300" spans="1:12" ht="16.5">
      <c r="A300" s="1"/>
      <c r="B300" s="1"/>
      <c r="C300" s="1"/>
      <c r="D300" s="1"/>
      <c r="E300" s="1"/>
      <c r="F300" s="1"/>
      <c r="G300" s="1"/>
      <c r="H300" s="1"/>
      <c r="I300" s="1"/>
      <c r="J300" s="1"/>
      <c r="K300" s="1"/>
      <c r="L300" s="1"/>
    </row>
    <row r="301" spans="1:12" ht="16.5">
      <c r="A301" s="1"/>
      <c r="B301" s="1"/>
      <c r="C301" s="1"/>
      <c r="D301" s="1"/>
      <c r="E301" s="1"/>
      <c r="F301" s="1"/>
      <c r="G301" s="1"/>
      <c r="H301" s="1"/>
      <c r="I301" s="1"/>
      <c r="J301" s="1"/>
      <c r="K301" s="1"/>
      <c r="L301" s="1"/>
    </row>
    <row r="302" spans="1:12" ht="16.5">
      <c r="A302" s="1"/>
      <c r="B302" s="1"/>
      <c r="C302" s="1"/>
      <c r="D302" s="1"/>
      <c r="E302" s="1"/>
      <c r="F302" s="1"/>
      <c r="G302" s="1"/>
      <c r="H302" s="1"/>
      <c r="I302" s="1"/>
      <c r="J302" s="1"/>
      <c r="K302" s="1"/>
      <c r="L302" s="1"/>
    </row>
    <row r="303" spans="1:12" ht="16.5">
      <c r="A303" s="1"/>
      <c r="B303" s="1"/>
      <c r="C303" s="1"/>
      <c r="D303" s="1"/>
      <c r="E303" s="1"/>
      <c r="F303" s="1"/>
      <c r="G303" s="1"/>
      <c r="H303" s="1"/>
      <c r="I303" s="1"/>
      <c r="J303" s="1"/>
      <c r="K303" s="1"/>
      <c r="L303" s="1"/>
    </row>
    <row r="304" spans="1:12" ht="16.5">
      <c r="A304" s="1"/>
      <c r="B304" s="1"/>
      <c r="C304" s="1"/>
      <c r="D304" s="1"/>
      <c r="E304" s="1"/>
      <c r="F304" s="1"/>
      <c r="G304" s="1"/>
      <c r="H304" s="1"/>
      <c r="I304" s="1"/>
      <c r="J304" s="1"/>
      <c r="K304" s="1"/>
      <c r="L304" s="1"/>
    </row>
    <row r="305" spans="1:12" ht="16.5">
      <c r="A305" s="1"/>
      <c r="B305" s="1"/>
      <c r="C305" s="1"/>
      <c r="D305" s="1"/>
      <c r="E305" s="1"/>
      <c r="F305" s="1"/>
      <c r="G305" s="1"/>
      <c r="H305" s="1"/>
      <c r="I305" s="1"/>
      <c r="J305" s="1"/>
      <c r="K305" s="1"/>
      <c r="L305" s="1"/>
    </row>
    <row r="306" spans="1:12" ht="16.5">
      <c r="A306" s="1"/>
      <c r="B306" s="1"/>
      <c r="C306" s="1"/>
      <c r="D306" s="1"/>
      <c r="E306" s="1"/>
      <c r="F306" s="1"/>
      <c r="G306" s="1"/>
      <c r="H306" s="1"/>
      <c r="I306" s="1"/>
      <c r="J306" s="1"/>
      <c r="K306" s="1"/>
      <c r="L306" s="1"/>
    </row>
    <row r="307" spans="1:12" ht="16.5">
      <c r="A307" s="1"/>
      <c r="B307" s="1"/>
      <c r="C307" s="1"/>
      <c r="D307" s="1"/>
      <c r="E307" s="1"/>
      <c r="F307" s="1"/>
      <c r="G307" s="1"/>
      <c r="H307" s="1"/>
      <c r="I307" s="1"/>
      <c r="J307" s="1"/>
      <c r="K307" s="1"/>
      <c r="L307" s="1"/>
    </row>
    <row r="308" spans="1:12" ht="16.5">
      <c r="A308" s="1"/>
      <c r="B308" s="1"/>
      <c r="C308" s="1"/>
      <c r="D308" s="1"/>
      <c r="E308" s="1"/>
      <c r="F308" s="1"/>
      <c r="G308" s="1"/>
      <c r="H308" s="1"/>
      <c r="I308" s="1"/>
      <c r="J308" s="1"/>
      <c r="K308" s="1"/>
      <c r="L308" s="1"/>
    </row>
    <row r="309" spans="1:12" ht="16.5">
      <c r="A309" s="1"/>
      <c r="B309" s="1"/>
      <c r="C309" s="1"/>
      <c r="D309" s="1"/>
      <c r="E309" s="1"/>
      <c r="F309" s="1"/>
      <c r="G309" s="1"/>
      <c r="H309" s="1"/>
      <c r="I309" s="1"/>
      <c r="J309" s="1"/>
      <c r="K309" s="1"/>
      <c r="L309" s="1"/>
    </row>
    <row r="310" spans="1:12" ht="16.5">
      <c r="A310" s="1"/>
      <c r="B310" s="1"/>
      <c r="C310" s="1"/>
      <c r="D310" s="1"/>
      <c r="E310" s="1"/>
      <c r="F310" s="1"/>
      <c r="G310" s="1"/>
      <c r="H310" s="1"/>
      <c r="I310" s="1"/>
      <c r="J310" s="1"/>
      <c r="K310" s="1"/>
      <c r="L310" s="1"/>
    </row>
    <row r="311" spans="1:12" ht="16.5">
      <c r="A311" s="1"/>
      <c r="B311" s="1"/>
      <c r="C311" s="1"/>
      <c r="D311" s="1"/>
      <c r="E311" s="1"/>
      <c r="F311" s="1"/>
      <c r="G311" s="1"/>
      <c r="H311" s="1"/>
      <c r="I311" s="1"/>
      <c r="J311" s="1"/>
      <c r="K311" s="1"/>
      <c r="L311" s="1"/>
    </row>
    <row r="312" spans="1:12" ht="16.5">
      <c r="A312" s="1"/>
      <c r="B312" s="1"/>
      <c r="C312" s="1"/>
      <c r="D312" s="1"/>
      <c r="E312" s="1"/>
      <c r="F312" s="1"/>
      <c r="G312" s="1"/>
      <c r="H312" s="1"/>
      <c r="I312" s="1"/>
      <c r="J312" s="1"/>
      <c r="K312" s="1"/>
      <c r="L312" s="1"/>
    </row>
    <row r="313" spans="1:12" ht="16.5">
      <c r="A313" s="1"/>
      <c r="B313" s="1"/>
      <c r="C313" s="1"/>
      <c r="D313" s="1"/>
      <c r="E313" s="1"/>
      <c r="F313" s="1"/>
      <c r="G313" s="1"/>
      <c r="H313" s="1"/>
      <c r="I313" s="1"/>
      <c r="J313" s="1"/>
      <c r="K313" s="1"/>
      <c r="L313" s="1"/>
    </row>
    <row r="314" spans="1:12" ht="16.5">
      <c r="A314" s="1"/>
      <c r="B314" s="1"/>
      <c r="C314" s="1"/>
      <c r="D314" s="1"/>
      <c r="E314" s="1"/>
      <c r="F314" s="1"/>
      <c r="G314" s="1"/>
      <c r="H314" s="1"/>
      <c r="I314" s="1"/>
      <c r="J314" s="1"/>
      <c r="K314" s="1"/>
      <c r="L314" s="1"/>
    </row>
    <row r="315" spans="1:12" ht="16.5">
      <c r="A315" s="1"/>
      <c r="B315" s="1"/>
      <c r="C315" s="1"/>
      <c r="D315" s="1"/>
      <c r="E315" s="1"/>
      <c r="F315" s="1"/>
      <c r="G315" s="1"/>
      <c r="H315" s="1"/>
      <c r="I315" s="1"/>
      <c r="J315" s="1"/>
      <c r="K315" s="1"/>
      <c r="L315" s="1"/>
    </row>
    <row r="316" spans="1:12" ht="16.5">
      <c r="A316" s="1"/>
      <c r="B316" s="1"/>
      <c r="C316" s="1"/>
      <c r="D316" s="1"/>
      <c r="E316" s="1"/>
      <c r="F316" s="1"/>
      <c r="G316" s="1"/>
      <c r="H316" s="1"/>
      <c r="I316" s="1"/>
      <c r="J316" s="1"/>
      <c r="K316" s="1"/>
      <c r="L316" s="1"/>
    </row>
    <row r="317" spans="1:12" ht="16.5">
      <c r="A317" s="1"/>
      <c r="B317" s="1"/>
      <c r="C317" s="1"/>
      <c r="D317" s="1"/>
      <c r="E317" s="1"/>
      <c r="F317" s="1"/>
      <c r="G317" s="1"/>
      <c r="H317" s="1"/>
      <c r="I317" s="1"/>
      <c r="J317" s="1"/>
      <c r="K317" s="1"/>
      <c r="L317" s="1"/>
    </row>
    <row r="318" spans="1:12" ht="16.5">
      <c r="A318" s="1"/>
      <c r="B318" s="1"/>
      <c r="C318" s="1"/>
      <c r="D318" s="1"/>
      <c r="E318" s="1"/>
      <c r="F318" s="1"/>
      <c r="G318" s="1"/>
      <c r="H318" s="1"/>
      <c r="I318" s="1"/>
      <c r="J318" s="1"/>
      <c r="K318" s="1"/>
      <c r="L318" s="1"/>
    </row>
    <row r="319" spans="1:12" ht="16.5">
      <c r="A319" s="1"/>
      <c r="B319" s="1"/>
      <c r="C319" s="1"/>
      <c r="D319" s="1"/>
      <c r="E319" s="1"/>
      <c r="F319" s="1"/>
      <c r="G319" s="1"/>
      <c r="H319" s="1"/>
      <c r="I319" s="1"/>
      <c r="J319" s="1"/>
      <c r="K319" s="1"/>
      <c r="L319" s="1"/>
    </row>
    <row r="320" spans="1:12" ht="16.5">
      <c r="A320" s="1"/>
      <c r="B320" s="1"/>
      <c r="C320" s="1"/>
      <c r="D320" s="1"/>
      <c r="E320" s="1"/>
      <c r="F320" s="1"/>
      <c r="G320" s="1"/>
      <c r="H320" s="1"/>
      <c r="I320" s="1"/>
      <c r="J320" s="1"/>
      <c r="K320" s="1"/>
      <c r="L320" s="1"/>
    </row>
    <row r="321" spans="1:12" ht="16.5">
      <c r="A321" s="1"/>
      <c r="B321" s="1"/>
      <c r="C321" s="1"/>
      <c r="D321" s="1"/>
      <c r="E321" s="1"/>
      <c r="F321" s="1"/>
      <c r="G321" s="1"/>
      <c r="H321" s="1"/>
      <c r="I321" s="1"/>
      <c r="J321" s="1"/>
      <c r="K321" s="1"/>
      <c r="L321" s="1"/>
    </row>
    <row r="322" spans="1:12" ht="16.5">
      <c r="A322" s="1"/>
      <c r="B322" s="1"/>
      <c r="C322" s="1"/>
      <c r="D322" s="1"/>
      <c r="E322" s="1"/>
      <c r="F322" s="1"/>
      <c r="G322" s="1"/>
      <c r="H322" s="1"/>
      <c r="I322" s="1"/>
      <c r="J322" s="1"/>
      <c r="K322" s="1"/>
      <c r="L322" s="1"/>
    </row>
    <row r="323" spans="1:12" ht="16.5">
      <c r="A323" s="1"/>
      <c r="B323" s="1"/>
      <c r="C323" s="1"/>
      <c r="D323" s="1"/>
      <c r="E323" s="1"/>
      <c r="F323" s="1"/>
      <c r="G323" s="1"/>
      <c r="H323" s="1"/>
      <c r="I323" s="1"/>
      <c r="J323" s="1"/>
      <c r="K323" s="1"/>
      <c r="L323" s="1"/>
    </row>
    <row r="324" spans="1:12" ht="16.5">
      <c r="A324" s="1"/>
      <c r="B324" s="1"/>
      <c r="C324" s="1"/>
      <c r="D324" s="1"/>
      <c r="E324" s="1"/>
      <c r="F324" s="1"/>
      <c r="G324" s="1"/>
      <c r="H324" s="1"/>
      <c r="I324" s="1"/>
      <c r="J324" s="1"/>
      <c r="K324" s="1"/>
      <c r="L324" s="1"/>
    </row>
    <row r="325" spans="1:12" ht="16.5">
      <c r="A325" s="1"/>
      <c r="B325" s="1"/>
      <c r="C325" s="1"/>
      <c r="D325" s="1"/>
      <c r="E325" s="1"/>
      <c r="F325" s="1"/>
      <c r="G325" s="1"/>
      <c r="H325" s="1"/>
      <c r="I325" s="1"/>
      <c r="J325" s="1"/>
      <c r="K325" s="1"/>
      <c r="L325" s="1"/>
    </row>
    <row r="326" spans="1:12" ht="16.5">
      <c r="A326" s="1"/>
      <c r="B326" s="1"/>
      <c r="C326" s="1"/>
      <c r="D326" s="1"/>
      <c r="E326" s="1"/>
      <c r="F326" s="1"/>
      <c r="G326" s="1"/>
      <c r="H326" s="1"/>
      <c r="I326" s="1"/>
      <c r="J326" s="1"/>
      <c r="K326" s="1"/>
      <c r="L326" s="1"/>
    </row>
    <row r="327" spans="1:12" ht="16.5">
      <c r="A327" s="1"/>
      <c r="B327" s="1"/>
      <c r="C327" s="1"/>
      <c r="D327" s="1"/>
      <c r="E327" s="1"/>
      <c r="F327" s="1"/>
      <c r="G327" s="1"/>
      <c r="H327" s="1"/>
      <c r="I327" s="1"/>
      <c r="J327" s="1"/>
      <c r="K327" s="1"/>
      <c r="L327" s="1"/>
    </row>
    <row r="328" spans="1:12" ht="16.5">
      <c r="A328" s="1"/>
      <c r="B328" s="1"/>
      <c r="C328" s="1"/>
      <c r="D328" s="1"/>
      <c r="E328" s="1"/>
      <c r="F328" s="1"/>
      <c r="G328" s="1"/>
      <c r="H328" s="1"/>
      <c r="I328" s="1"/>
      <c r="J328" s="1"/>
      <c r="K328" s="1"/>
      <c r="L328" s="1"/>
    </row>
    <row r="329" spans="1:12" ht="16.5">
      <c r="A329" s="1"/>
      <c r="B329" s="1"/>
      <c r="C329" s="1"/>
      <c r="D329" s="1"/>
      <c r="E329" s="1"/>
      <c r="F329" s="1"/>
      <c r="G329" s="1"/>
      <c r="H329" s="1"/>
      <c r="I329" s="1"/>
      <c r="J329" s="1"/>
      <c r="K329" s="1"/>
      <c r="L329" s="1"/>
    </row>
    <row r="330" spans="1:12" ht="16.5">
      <c r="A330" s="1"/>
      <c r="B330" s="1"/>
      <c r="C330" s="1"/>
      <c r="D330" s="1"/>
      <c r="E330" s="1"/>
      <c r="F330" s="1"/>
      <c r="G330" s="1"/>
      <c r="H330" s="1"/>
      <c r="I330" s="1"/>
      <c r="J330" s="1"/>
      <c r="K330" s="1"/>
      <c r="L330" s="1"/>
    </row>
    <row r="331" spans="1:12" ht="16.5">
      <c r="A331" s="1"/>
      <c r="B331" s="1"/>
      <c r="C331" s="1"/>
      <c r="D331" s="1"/>
      <c r="E331" s="1"/>
      <c r="F331" s="1"/>
      <c r="G331" s="1"/>
      <c r="H331" s="1"/>
      <c r="I331" s="1"/>
      <c r="J331" s="1"/>
      <c r="K331" s="1"/>
      <c r="L331" s="1"/>
    </row>
    <row r="332" spans="1:12" ht="16.5">
      <c r="A332" s="1"/>
      <c r="B332" s="1"/>
      <c r="C332" s="1"/>
      <c r="D332" s="1"/>
      <c r="E332" s="1"/>
      <c r="F332" s="1"/>
      <c r="G332" s="1"/>
      <c r="H332" s="1"/>
      <c r="I332" s="1"/>
      <c r="J332" s="1"/>
      <c r="K332" s="1"/>
      <c r="L332" s="1"/>
    </row>
    <row r="333" spans="1:12" ht="16.5">
      <c r="A333" s="1"/>
      <c r="B333" s="1"/>
      <c r="C333" s="1"/>
      <c r="D333" s="1"/>
      <c r="E333" s="1"/>
      <c r="F333" s="1"/>
      <c r="G333" s="1"/>
      <c r="H333" s="1"/>
      <c r="I333" s="1"/>
      <c r="J333" s="1"/>
      <c r="K333" s="1"/>
      <c r="L333" s="1"/>
    </row>
    <row r="334" spans="1:12" ht="16.5">
      <c r="A334" s="1"/>
      <c r="B334" s="1"/>
      <c r="C334" s="1"/>
      <c r="D334" s="1"/>
      <c r="E334" s="1"/>
      <c r="F334" s="1"/>
      <c r="G334" s="1"/>
      <c r="H334" s="1"/>
      <c r="I334" s="1"/>
      <c r="J334" s="1"/>
      <c r="K334" s="1"/>
      <c r="L334" s="1"/>
    </row>
    <row r="335" spans="1:12" ht="16.5">
      <c r="A335" s="1"/>
      <c r="B335" s="1"/>
      <c r="C335" s="1"/>
      <c r="D335" s="1"/>
      <c r="E335" s="1"/>
      <c r="F335" s="1"/>
      <c r="G335" s="1"/>
      <c r="H335" s="1"/>
      <c r="I335" s="1"/>
      <c r="J335" s="1"/>
      <c r="K335" s="1"/>
      <c r="L335" s="1"/>
    </row>
    <row r="336" spans="1:12" ht="16.5">
      <c r="A336" s="1"/>
      <c r="B336" s="1"/>
      <c r="C336" s="1"/>
      <c r="D336" s="1"/>
      <c r="E336" s="1"/>
      <c r="F336" s="1"/>
      <c r="G336" s="1"/>
      <c r="H336" s="1"/>
      <c r="I336" s="1"/>
      <c r="J336" s="1"/>
      <c r="K336" s="1"/>
      <c r="L336" s="1"/>
    </row>
    <row r="337" spans="1:12" ht="16.5">
      <c r="A337" s="1"/>
      <c r="B337" s="1"/>
      <c r="C337" s="1"/>
      <c r="D337" s="1"/>
      <c r="E337" s="1"/>
      <c r="F337" s="1"/>
      <c r="G337" s="1"/>
      <c r="H337" s="1"/>
      <c r="I337" s="1"/>
      <c r="J337" s="1"/>
      <c r="K337" s="1"/>
      <c r="L337" s="1"/>
    </row>
    <row r="338" spans="1:12" ht="16.5">
      <c r="A338" s="1"/>
      <c r="B338" s="1"/>
      <c r="C338" s="1"/>
      <c r="D338" s="1"/>
      <c r="E338" s="1"/>
      <c r="F338" s="1"/>
      <c r="G338" s="1"/>
      <c r="H338" s="1"/>
      <c r="I338" s="1"/>
      <c r="J338" s="1"/>
      <c r="K338" s="1"/>
      <c r="L338" s="1"/>
    </row>
    <row r="339" spans="1:12" ht="16.5">
      <c r="A339" s="1"/>
      <c r="B339" s="1"/>
      <c r="C339" s="1"/>
      <c r="D339" s="1"/>
      <c r="E339" s="1"/>
      <c r="F339" s="1"/>
      <c r="G339" s="1"/>
      <c r="H339" s="1"/>
      <c r="I339" s="1"/>
      <c r="J339" s="1"/>
      <c r="K339" s="1"/>
      <c r="L339" s="1"/>
    </row>
    <row r="340" spans="1:12" ht="16.5">
      <c r="A340" s="1"/>
      <c r="B340" s="1"/>
      <c r="C340" s="1"/>
      <c r="D340" s="1"/>
      <c r="E340" s="1"/>
      <c r="F340" s="1"/>
      <c r="G340" s="1"/>
      <c r="H340" s="1"/>
      <c r="I340" s="1"/>
      <c r="J340" s="1"/>
      <c r="K340" s="1"/>
      <c r="L340" s="1"/>
    </row>
    <row r="341" spans="1:12" ht="16.5">
      <c r="A341" s="1"/>
      <c r="B341" s="1"/>
      <c r="C341" s="1"/>
      <c r="D341" s="1"/>
      <c r="E341" s="1"/>
      <c r="F341" s="1"/>
      <c r="G341" s="1"/>
      <c r="H341" s="1"/>
      <c r="I341" s="1"/>
      <c r="J341" s="1"/>
      <c r="K341" s="1"/>
      <c r="L341" s="1"/>
    </row>
    <row r="342" spans="1:12" ht="16.5">
      <c r="A342" s="1"/>
      <c r="B342" s="1"/>
      <c r="C342" s="1"/>
      <c r="D342" s="1"/>
      <c r="E342" s="1"/>
      <c r="F342" s="1"/>
      <c r="G342" s="1"/>
      <c r="H342" s="1"/>
      <c r="I342" s="1"/>
      <c r="J342" s="1"/>
      <c r="K342" s="1"/>
      <c r="L342" s="1"/>
    </row>
    <row r="343" spans="1:12" ht="16.5">
      <c r="A343" s="1"/>
      <c r="B343" s="1"/>
      <c r="C343" s="1"/>
      <c r="D343" s="1"/>
      <c r="E343" s="1"/>
      <c r="F343" s="1"/>
      <c r="G343" s="1"/>
      <c r="H343" s="1"/>
      <c r="I343" s="1"/>
      <c r="J343" s="1"/>
      <c r="K343" s="1"/>
      <c r="L343" s="1"/>
    </row>
    <row r="344" spans="1:12" ht="16.5">
      <c r="A344" s="1"/>
      <c r="B344" s="1"/>
      <c r="C344" s="1"/>
      <c r="D344" s="1"/>
      <c r="E344" s="1"/>
      <c r="F344" s="1"/>
      <c r="G344" s="1"/>
      <c r="H344" s="1"/>
      <c r="I344" s="1"/>
      <c r="J344" s="1"/>
      <c r="K344" s="1"/>
      <c r="L344" s="1"/>
    </row>
    <row r="345" spans="1:12" ht="16.5">
      <c r="A345" s="1"/>
      <c r="B345" s="1"/>
      <c r="C345" s="1"/>
      <c r="D345" s="1"/>
      <c r="E345" s="1"/>
      <c r="F345" s="1"/>
      <c r="G345" s="1"/>
      <c r="H345" s="1"/>
      <c r="I345" s="1"/>
      <c r="J345" s="1"/>
      <c r="K345" s="1"/>
      <c r="L345" s="1"/>
    </row>
    <row r="346" spans="1:12" ht="16.5">
      <c r="A346" s="1"/>
      <c r="B346" s="1"/>
      <c r="C346" s="1"/>
      <c r="D346" s="1"/>
      <c r="E346" s="1"/>
      <c r="F346" s="1"/>
      <c r="G346" s="1"/>
      <c r="H346" s="1"/>
      <c r="I346" s="1"/>
      <c r="J346" s="1"/>
      <c r="K346" s="1"/>
      <c r="L346" s="1"/>
    </row>
    <row r="347" spans="1:12" ht="16.5">
      <c r="A347" s="1"/>
      <c r="B347" s="1"/>
      <c r="C347" s="1"/>
      <c r="D347" s="1"/>
      <c r="E347" s="1"/>
      <c r="F347" s="1"/>
      <c r="G347" s="1"/>
      <c r="H347" s="1"/>
      <c r="I347" s="1"/>
      <c r="J347" s="1"/>
      <c r="K347" s="1"/>
      <c r="L347" s="1"/>
    </row>
    <row r="348" spans="1:12" ht="16.5">
      <c r="A348" s="1"/>
      <c r="B348" s="1"/>
      <c r="C348" s="1"/>
      <c r="D348" s="1"/>
      <c r="E348" s="1"/>
      <c r="F348" s="1"/>
      <c r="G348" s="1"/>
      <c r="H348" s="1"/>
      <c r="I348" s="1"/>
      <c r="J348" s="1"/>
      <c r="K348" s="1"/>
      <c r="L348" s="1"/>
    </row>
    <row r="349" spans="1:12" ht="16.5">
      <c r="A349" s="1"/>
      <c r="B349" s="1"/>
      <c r="C349" s="1"/>
      <c r="D349" s="1"/>
      <c r="E349" s="1"/>
      <c r="F349" s="1"/>
      <c r="G349" s="1"/>
      <c r="H349" s="1"/>
      <c r="I349" s="1"/>
      <c r="J349" s="1"/>
      <c r="K349" s="1"/>
      <c r="L349" s="1"/>
    </row>
    <row r="350" spans="1:12" ht="16.5">
      <c r="A350" s="1"/>
      <c r="B350" s="1"/>
      <c r="C350" s="1"/>
      <c r="D350" s="1"/>
      <c r="E350" s="1"/>
      <c r="F350" s="1"/>
      <c r="G350" s="1"/>
      <c r="H350" s="1"/>
      <c r="I350" s="1"/>
      <c r="J350" s="1"/>
      <c r="K350" s="1"/>
      <c r="L350" s="1"/>
    </row>
    <row r="351" spans="1:12" ht="16.5">
      <c r="A351" s="1"/>
      <c r="B351" s="1"/>
      <c r="C351" s="1"/>
      <c r="D351" s="1"/>
      <c r="E351" s="1"/>
      <c r="F351" s="1"/>
      <c r="G351" s="1"/>
      <c r="H351" s="1"/>
      <c r="I351" s="1"/>
      <c r="J351" s="1"/>
      <c r="K351" s="1"/>
      <c r="L351" s="1"/>
    </row>
    <row r="352" spans="1:12" ht="16.5">
      <c r="A352" s="1"/>
      <c r="B352" s="1"/>
      <c r="C352" s="1"/>
      <c r="D352" s="1"/>
      <c r="E352" s="1"/>
      <c r="F352" s="1"/>
      <c r="G352" s="1"/>
      <c r="H352" s="1"/>
      <c r="I352" s="1"/>
      <c r="J352" s="1"/>
      <c r="K352" s="1"/>
      <c r="L352" s="1"/>
    </row>
    <row r="353" spans="1:12" ht="16.5">
      <c r="A353" s="1"/>
      <c r="B353" s="1"/>
      <c r="C353" s="1"/>
      <c r="D353" s="1"/>
      <c r="E353" s="1"/>
      <c r="F353" s="1"/>
      <c r="G353" s="1"/>
      <c r="H353" s="1"/>
      <c r="I353" s="1"/>
      <c r="J353" s="1"/>
      <c r="K353" s="1"/>
      <c r="L353" s="1"/>
    </row>
    <row r="354" spans="1:12" ht="16.5">
      <c r="A354" s="1"/>
      <c r="B354" s="1"/>
      <c r="C354" s="1"/>
      <c r="D354" s="1"/>
      <c r="E354" s="1"/>
      <c r="F354" s="1"/>
      <c r="G354" s="1"/>
      <c r="H354" s="1"/>
      <c r="I354" s="1"/>
      <c r="J354" s="1"/>
      <c r="K354" s="1"/>
      <c r="L354" s="1"/>
    </row>
    <row r="355" spans="1:12" ht="16.5">
      <c r="A355" s="1"/>
      <c r="B355" s="1"/>
      <c r="C355" s="1"/>
      <c r="D355" s="1"/>
      <c r="E355" s="1"/>
      <c r="F355" s="1"/>
      <c r="G355" s="1"/>
      <c r="H355" s="1"/>
      <c r="I355" s="1"/>
      <c r="J355" s="1"/>
      <c r="K355" s="1"/>
      <c r="L355" s="1"/>
    </row>
    <row r="356" spans="1:12" ht="16.5">
      <c r="A356" s="1"/>
      <c r="B356" s="1"/>
      <c r="C356" s="1"/>
      <c r="D356" s="1"/>
      <c r="E356" s="1"/>
      <c r="F356" s="1"/>
      <c r="G356" s="1"/>
      <c r="H356" s="1"/>
      <c r="I356" s="1"/>
      <c r="J356" s="1"/>
      <c r="K356" s="1"/>
      <c r="L356" s="1"/>
    </row>
    <row r="357" spans="1:12" ht="16.5">
      <c r="A357" s="1"/>
      <c r="B357" s="1"/>
      <c r="C357" s="1"/>
      <c r="D357" s="1"/>
      <c r="E357" s="1"/>
      <c r="F357" s="1"/>
      <c r="G357" s="1"/>
      <c r="H357" s="1"/>
      <c r="I357" s="1"/>
      <c r="J357" s="1"/>
      <c r="K357" s="1"/>
      <c r="L357" s="1"/>
    </row>
    <row r="358" spans="1:12" ht="16.5">
      <c r="A358" s="1"/>
      <c r="B358" s="1"/>
      <c r="C358" s="1"/>
      <c r="D358" s="1"/>
      <c r="E358" s="1"/>
      <c r="F358" s="1"/>
      <c r="G358" s="1"/>
      <c r="H358" s="1"/>
      <c r="I358" s="1"/>
      <c r="J358" s="1"/>
      <c r="K358" s="1"/>
      <c r="L358" s="1"/>
    </row>
    <row r="359" spans="1:12" ht="16.5">
      <c r="A359" s="1"/>
      <c r="B359" s="1"/>
      <c r="C359" s="1"/>
      <c r="D359" s="1"/>
      <c r="E359" s="1"/>
      <c r="F359" s="1"/>
      <c r="G359" s="1"/>
      <c r="H359" s="1"/>
      <c r="I359" s="1"/>
      <c r="J359" s="1"/>
      <c r="K359" s="1"/>
      <c r="L359" s="1"/>
    </row>
    <row r="360" spans="1:12" ht="16.5">
      <c r="A360" s="1"/>
      <c r="B360" s="1"/>
      <c r="C360" s="1"/>
      <c r="D360" s="1"/>
      <c r="E360" s="1"/>
      <c r="F360" s="1"/>
      <c r="G360" s="1"/>
      <c r="H360" s="1"/>
      <c r="I360" s="1"/>
      <c r="J360" s="1"/>
      <c r="K360" s="1"/>
      <c r="L360" s="1"/>
    </row>
    <row r="361" spans="1:12" ht="16.5">
      <c r="A361" s="1"/>
      <c r="B361" s="1"/>
      <c r="C361" s="1"/>
      <c r="D361" s="1"/>
      <c r="E361" s="1"/>
      <c r="F361" s="1"/>
      <c r="G361" s="1"/>
      <c r="H361" s="1"/>
      <c r="I361" s="1"/>
      <c r="J361" s="1"/>
      <c r="K361" s="1"/>
      <c r="L361" s="1"/>
    </row>
    <row r="362" spans="1:12" ht="16.5">
      <c r="A362" s="1"/>
      <c r="B362" s="1"/>
      <c r="C362" s="1"/>
      <c r="D362" s="1"/>
      <c r="E362" s="1"/>
      <c r="F362" s="1"/>
      <c r="G362" s="1"/>
      <c r="H362" s="1"/>
      <c r="I362" s="1"/>
      <c r="J362" s="1"/>
      <c r="K362" s="1"/>
      <c r="L362" s="1"/>
    </row>
    <row r="363" spans="1:12" ht="16.5">
      <c r="A363" s="1"/>
      <c r="B363" s="1"/>
      <c r="C363" s="1"/>
      <c r="D363" s="1"/>
      <c r="E363" s="1"/>
      <c r="F363" s="1"/>
      <c r="G363" s="1"/>
      <c r="H363" s="1"/>
      <c r="I363" s="1"/>
      <c r="J363" s="1"/>
      <c r="K363" s="1"/>
      <c r="L363" s="1"/>
    </row>
    <row r="364" spans="1:12" ht="16.5">
      <c r="A364" s="1"/>
      <c r="B364" s="1"/>
      <c r="C364" s="1"/>
      <c r="D364" s="1"/>
      <c r="E364" s="1"/>
      <c r="F364" s="1"/>
      <c r="G364" s="1"/>
      <c r="H364" s="1"/>
      <c r="I364" s="1"/>
      <c r="J364" s="1"/>
      <c r="K364" s="1"/>
      <c r="L364" s="1"/>
    </row>
    <row r="365" spans="1:12" ht="16.5">
      <c r="A365" s="1"/>
      <c r="B365" s="1"/>
      <c r="C365" s="1"/>
      <c r="D365" s="1"/>
      <c r="E365" s="1"/>
      <c r="F365" s="1"/>
      <c r="G365" s="1"/>
      <c r="H365" s="1"/>
      <c r="I365" s="1"/>
      <c r="J365" s="1"/>
      <c r="K365" s="1"/>
      <c r="L365" s="1"/>
    </row>
    <row r="366" spans="1:12" ht="16.5">
      <c r="A366" s="1"/>
      <c r="B366" s="1"/>
      <c r="C366" s="1"/>
      <c r="D366" s="1"/>
      <c r="E366" s="1"/>
      <c r="F366" s="1"/>
      <c r="G366" s="1"/>
      <c r="H366" s="1"/>
      <c r="I366" s="1"/>
      <c r="J366" s="1"/>
      <c r="K366" s="1"/>
      <c r="L366" s="1"/>
    </row>
    <row r="367" spans="1:12" ht="16.5">
      <c r="A367" s="1"/>
      <c r="B367" s="1"/>
      <c r="C367" s="1"/>
      <c r="D367" s="1"/>
      <c r="E367" s="1"/>
      <c r="F367" s="1"/>
      <c r="G367" s="1"/>
      <c r="H367" s="1"/>
      <c r="I367" s="1"/>
      <c r="J367" s="1"/>
      <c r="K367" s="1"/>
      <c r="L367" s="1"/>
    </row>
    <row r="368" spans="1:12" ht="16.5">
      <c r="A368" s="1"/>
      <c r="B368" s="1"/>
      <c r="C368" s="1"/>
      <c r="D368" s="1"/>
      <c r="E368" s="1"/>
      <c r="F368" s="1"/>
      <c r="G368" s="1"/>
      <c r="H368" s="1"/>
      <c r="I368" s="1"/>
      <c r="J368" s="1"/>
      <c r="K368" s="1"/>
      <c r="L368" s="1"/>
    </row>
    <row r="369" spans="1:12" ht="16.5">
      <c r="A369" s="1"/>
      <c r="B369" s="1"/>
      <c r="C369" s="1"/>
      <c r="D369" s="1"/>
      <c r="E369" s="1"/>
      <c r="F369" s="1"/>
      <c r="G369" s="1"/>
      <c r="H369" s="1"/>
      <c r="I369" s="1"/>
      <c r="J369" s="1"/>
      <c r="K369" s="1"/>
      <c r="L369" s="1"/>
    </row>
    <row r="370" spans="1:12" ht="16.5">
      <c r="A370" s="1"/>
      <c r="B370" s="1"/>
      <c r="C370" s="1"/>
      <c r="D370" s="1"/>
      <c r="E370" s="1"/>
      <c r="F370" s="1"/>
      <c r="G370" s="1"/>
      <c r="H370" s="1"/>
      <c r="I370" s="1"/>
      <c r="J370" s="1"/>
      <c r="K370" s="1"/>
      <c r="L370" s="1"/>
    </row>
    <row r="371" spans="1:12" ht="16.5">
      <c r="A371" s="1"/>
      <c r="B371" s="1"/>
      <c r="C371" s="1"/>
      <c r="D371" s="1"/>
      <c r="E371" s="1"/>
      <c r="F371" s="1"/>
      <c r="G371" s="1"/>
      <c r="H371" s="1"/>
      <c r="I371" s="1"/>
      <c r="J371" s="1"/>
      <c r="K371" s="1"/>
      <c r="L371" s="1"/>
    </row>
    <row r="372" spans="1:12" ht="16.5">
      <c r="A372" s="1"/>
      <c r="B372" s="1"/>
      <c r="C372" s="1"/>
      <c r="D372" s="1"/>
      <c r="E372" s="1"/>
      <c r="F372" s="1"/>
      <c r="G372" s="1"/>
      <c r="H372" s="1"/>
      <c r="I372" s="1"/>
      <c r="J372" s="1"/>
      <c r="K372" s="1"/>
      <c r="L372" s="1"/>
    </row>
    <row r="373" spans="1:12" ht="16.5">
      <c r="A373" s="1"/>
      <c r="B373" s="1"/>
      <c r="C373" s="1"/>
      <c r="D373" s="1"/>
      <c r="E373" s="1"/>
      <c r="F373" s="1"/>
      <c r="G373" s="1"/>
      <c r="H373" s="1"/>
      <c r="I373" s="1"/>
      <c r="J373" s="1"/>
      <c r="K373" s="1"/>
      <c r="L373" s="1"/>
    </row>
    <row r="374" spans="1:12" ht="16.5">
      <c r="A374" s="1"/>
      <c r="B374" s="1"/>
      <c r="C374" s="1"/>
      <c r="D374" s="1"/>
      <c r="E374" s="1"/>
      <c r="F374" s="1"/>
      <c r="G374" s="1"/>
      <c r="H374" s="1"/>
      <c r="I374" s="1"/>
      <c r="J374" s="1"/>
      <c r="K374" s="1"/>
      <c r="L374" s="1"/>
    </row>
    <row r="375" spans="1:12" ht="16.5">
      <c r="A375" s="1"/>
      <c r="B375" s="1"/>
      <c r="C375" s="1"/>
      <c r="D375" s="1"/>
      <c r="E375" s="1"/>
      <c r="F375" s="1"/>
      <c r="G375" s="1"/>
      <c r="H375" s="1"/>
      <c r="I375" s="1"/>
      <c r="J375" s="1"/>
      <c r="K375" s="1"/>
      <c r="L375" s="1"/>
    </row>
    <row r="376" spans="1:12" ht="16.5">
      <c r="A376" s="1"/>
      <c r="B376" s="1"/>
      <c r="C376" s="1"/>
      <c r="D376" s="1"/>
      <c r="E376" s="1"/>
      <c r="F376" s="1"/>
      <c r="G376" s="1"/>
      <c r="H376" s="1"/>
      <c r="I376" s="1"/>
      <c r="J376" s="1"/>
      <c r="K376" s="1"/>
      <c r="L376" s="1"/>
    </row>
    <row r="377" spans="1:12" ht="16.5">
      <c r="A377" s="1"/>
      <c r="B377" s="1"/>
      <c r="C377" s="1"/>
      <c r="D377" s="1"/>
      <c r="E377" s="1"/>
      <c r="F377" s="1"/>
      <c r="G377" s="1"/>
      <c r="H377" s="1"/>
      <c r="I377" s="1"/>
      <c r="J377" s="1"/>
      <c r="K377" s="1"/>
      <c r="L377" s="1"/>
    </row>
    <row r="378" spans="1:12" ht="16.5">
      <c r="A378" s="1"/>
      <c r="B378" s="1"/>
      <c r="C378" s="1"/>
      <c r="D378" s="1"/>
      <c r="E378" s="1"/>
      <c r="F378" s="1"/>
      <c r="G378" s="1"/>
      <c r="H378" s="1"/>
      <c r="I378" s="1"/>
      <c r="J378" s="1"/>
      <c r="K378" s="1"/>
      <c r="L378" s="1"/>
    </row>
    <row r="379" spans="1:12" ht="16.5">
      <c r="A379" s="1"/>
      <c r="B379" s="1"/>
      <c r="C379" s="1"/>
      <c r="D379" s="1"/>
      <c r="E379" s="1"/>
      <c r="F379" s="1"/>
      <c r="G379" s="1"/>
      <c r="H379" s="1"/>
      <c r="I379" s="1"/>
      <c r="J379" s="1"/>
      <c r="K379" s="1"/>
      <c r="L379" s="1"/>
    </row>
    <row r="380" spans="1:12" ht="16.5">
      <c r="A380" s="1"/>
      <c r="B380" s="1"/>
      <c r="C380" s="1"/>
      <c r="D380" s="1"/>
      <c r="E380" s="1"/>
      <c r="F380" s="1"/>
      <c r="G380" s="1"/>
      <c r="H380" s="1"/>
      <c r="I380" s="1"/>
      <c r="J380" s="1"/>
      <c r="K380" s="1"/>
      <c r="L380" s="1"/>
    </row>
    <row r="381" spans="1:12" ht="16.5">
      <c r="A381" s="1"/>
      <c r="B381" s="1"/>
      <c r="C381" s="1"/>
      <c r="D381" s="1"/>
      <c r="E381" s="1"/>
      <c r="F381" s="1"/>
      <c r="G381" s="1"/>
      <c r="H381" s="1"/>
      <c r="I381" s="1"/>
      <c r="J381" s="1"/>
      <c r="K381" s="1"/>
      <c r="L381" s="1"/>
    </row>
    <row r="382" spans="1:12" ht="16.5">
      <c r="A382" s="1"/>
      <c r="B382" s="1"/>
      <c r="C382" s="1"/>
      <c r="D382" s="1"/>
      <c r="E382" s="1"/>
      <c r="F382" s="1"/>
      <c r="G382" s="1"/>
      <c r="H382" s="1"/>
      <c r="I382" s="1"/>
      <c r="J382" s="1"/>
      <c r="K382" s="1"/>
      <c r="L382" s="1"/>
    </row>
    <row r="383" spans="1:12" ht="16.5">
      <c r="A383" s="1"/>
      <c r="B383" s="1"/>
      <c r="C383" s="1"/>
      <c r="D383" s="1"/>
      <c r="E383" s="1"/>
      <c r="F383" s="1"/>
      <c r="G383" s="1"/>
      <c r="H383" s="1"/>
      <c r="I383" s="1"/>
      <c r="J383" s="1"/>
      <c r="K383" s="1"/>
      <c r="L383" s="1"/>
    </row>
    <row r="384" spans="1:12" ht="16.5">
      <c r="A384" s="1"/>
      <c r="B384" s="1"/>
      <c r="C384" s="1"/>
      <c r="D384" s="1"/>
      <c r="E384" s="1"/>
      <c r="F384" s="1"/>
      <c r="G384" s="1"/>
      <c r="H384" s="1"/>
      <c r="I384" s="1"/>
      <c r="J384" s="1"/>
      <c r="K384" s="1"/>
      <c r="L384" s="1"/>
    </row>
    <row r="385" spans="1:12" ht="16.5">
      <c r="A385" s="1"/>
      <c r="B385" s="1"/>
      <c r="C385" s="1"/>
      <c r="D385" s="1"/>
      <c r="E385" s="1"/>
      <c r="F385" s="1"/>
      <c r="G385" s="1"/>
      <c r="H385" s="1"/>
      <c r="I385" s="1"/>
      <c r="J385" s="1"/>
      <c r="K385" s="1"/>
      <c r="L385" s="1"/>
    </row>
    <row r="386" spans="1:12" ht="16.5">
      <c r="A386" s="1"/>
      <c r="B386" s="1"/>
      <c r="C386" s="1"/>
      <c r="D386" s="1"/>
      <c r="E386" s="1"/>
      <c r="F386" s="1"/>
      <c r="G386" s="1"/>
      <c r="H386" s="1"/>
      <c r="I386" s="1"/>
      <c r="J386" s="1"/>
      <c r="K386" s="1"/>
      <c r="L386" s="1"/>
    </row>
    <row r="387" spans="1:12" ht="16.5">
      <c r="A387" s="1"/>
      <c r="B387" s="1"/>
      <c r="C387" s="1"/>
      <c r="D387" s="1"/>
      <c r="E387" s="1"/>
      <c r="F387" s="1"/>
      <c r="G387" s="1"/>
      <c r="H387" s="1"/>
      <c r="I387" s="1"/>
      <c r="J387" s="1"/>
      <c r="K387" s="1"/>
      <c r="L387" s="1"/>
    </row>
    <row r="388" spans="1:12" ht="16.5">
      <c r="A388" s="1"/>
      <c r="B388" s="1"/>
      <c r="C388" s="1"/>
      <c r="D388" s="1"/>
      <c r="E388" s="1"/>
      <c r="F388" s="1"/>
      <c r="G388" s="1"/>
      <c r="H388" s="1"/>
      <c r="I388" s="1"/>
      <c r="J388" s="1"/>
      <c r="K388" s="1"/>
      <c r="L388" s="1"/>
    </row>
    <row r="389" spans="1:12" ht="16.5">
      <c r="A389" s="1"/>
      <c r="B389" s="1"/>
      <c r="C389" s="1"/>
      <c r="D389" s="1"/>
      <c r="E389" s="1"/>
      <c r="F389" s="1"/>
      <c r="G389" s="1"/>
      <c r="H389" s="1"/>
      <c r="I389" s="1"/>
      <c r="J389" s="1"/>
      <c r="K389" s="1"/>
      <c r="L389" s="1"/>
    </row>
    <row r="390" spans="1:12" ht="16.5">
      <c r="A390" s="1"/>
      <c r="B390" s="1"/>
      <c r="C390" s="1"/>
      <c r="D390" s="1"/>
      <c r="E390" s="1"/>
      <c r="F390" s="1"/>
      <c r="G390" s="1"/>
      <c r="H390" s="1"/>
      <c r="I390" s="1"/>
      <c r="J390" s="1"/>
      <c r="K390" s="1"/>
      <c r="L390" s="1"/>
    </row>
    <row r="391" spans="1:12" ht="16.5">
      <c r="A391" s="1"/>
      <c r="B391" s="1"/>
      <c r="C391" s="1"/>
      <c r="D391" s="1"/>
      <c r="E391" s="1"/>
      <c r="F391" s="1"/>
      <c r="G391" s="1"/>
      <c r="H391" s="1"/>
      <c r="I391" s="1"/>
      <c r="J391" s="1"/>
      <c r="K391" s="1"/>
      <c r="L391" s="1"/>
    </row>
    <row r="392" spans="1:12" ht="16.5">
      <c r="A392" s="1"/>
      <c r="B392" s="1"/>
      <c r="C392" s="1"/>
      <c r="D392" s="1"/>
      <c r="E392" s="1"/>
      <c r="F392" s="1"/>
      <c r="G392" s="1"/>
      <c r="H392" s="1"/>
      <c r="I392" s="1"/>
      <c r="J392" s="1"/>
      <c r="K392" s="1"/>
      <c r="L392" s="1"/>
    </row>
    <row r="393" spans="1:12" ht="16.5">
      <c r="A393" s="1"/>
      <c r="B393" s="1"/>
      <c r="C393" s="1"/>
      <c r="D393" s="1"/>
      <c r="E393" s="1"/>
      <c r="F393" s="1"/>
      <c r="G393" s="1"/>
      <c r="H393" s="1"/>
      <c r="I393" s="1"/>
      <c r="J393" s="1"/>
      <c r="K393" s="1"/>
      <c r="L393" s="1"/>
    </row>
    <row r="394" spans="1:12" ht="16.5">
      <c r="A394" s="1"/>
      <c r="B394" s="1"/>
      <c r="C394" s="1"/>
      <c r="D394" s="1"/>
      <c r="E394" s="1"/>
      <c r="F394" s="1"/>
      <c r="G394" s="1"/>
      <c r="H394" s="1"/>
      <c r="I394" s="1"/>
      <c r="J394" s="1"/>
      <c r="K394" s="1"/>
      <c r="L394" s="1"/>
    </row>
    <row r="395" spans="1:12" ht="16.5">
      <c r="A395" s="1"/>
      <c r="B395" s="1"/>
      <c r="C395" s="1"/>
      <c r="D395" s="1"/>
      <c r="E395" s="1"/>
      <c r="F395" s="1"/>
      <c r="G395" s="1"/>
      <c r="H395" s="1"/>
      <c r="I395" s="1"/>
      <c r="J395" s="1"/>
      <c r="K395" s="1"/>
      <c r="L395" s="1"/>
    </row>
    <row r="396" spans="1:12" ht="16.5">
      <c r="A396" s="1"/>
      <c r="B396" s="1"/>
      <c r="C396" s="1"/>
      <c r="D396" s="1"/>
      <c r="E396" s="1"/>
      <c r="F396" s="1"/>
      <c r="G396" s="1"/>
      <c r="H396" s="1"/>
      <c r="I396" s="1"/>
      <c r="J396" s="1"/>
      <c r="K396" s="1"/>
      <c r="L396" s="1"/>
    </row>
    <row r="397" spans="1:12" ht="16.5">
      <c r="A397" s="1"/>
      <c r="B397" s="1"/>
      <c r="C397" s="1"/>
      <c r="D397" s="1"/>
      <c r="E397" s="1"/>
      <c r="F397" s="1"/>
      <c r="G397" s="1"/>
      <c r="H397" s="1"/>
      <c r="I397" s="1"/>
      <c r="J397" s="1"/>
      <c r="K397" s="1"/>
      <c r="L397" s="1"/>
    </row>
    <row r="398" spans="1:12" ht="16.5">
      <c r="A398" s="1"/>
      <c r="B398" s="1"/>
      <c r="C398" s="1"/>
      <c r="D398" s="1"/>
      <c r="E398" s="1"/>
      <c r="F398" s="1"/>
      <c r="G398" s="1"/>
      <c r="H398" s="1"/>
      <c r="I398" s="1"/>
      <c r="J398" s="1"/>
      <c r="K398" s="1"/>
      <c r="L398" s="1"/>
    </row>
    <row r="399" spans="1:12" ht="16.5">
      <c r="A399" s="1"/>
      <c r="B399" s="1"/>
      <c r="C399" s="1"/>
      <c r="D399" s="1"/>
      <c r="E399" s="1"/>
      <c r="F399" s="1"/>
      <c r="G399" s="1"/>
      <c r="H399" s="1"/>
      <c r="I399" s="1"/>
      <c r="J399" s="1"/>
      <c r="K399" s="1"/>
      <c r="L399" s="1"/>
    </row>
    <row r="400" spans="1:12" ht="16.5">
      <c r="A400" s="1"/>
      <c r="B400" s="1"/>
      <c r="C400" s="1"/>
      <c r="D400" s="1"/>
      <c r="E400" s="1"/>
      <c r="F400" s="1"/>
      <c r="G400" s="1"/>
      <c r="H400" s="1"/>
      <c r="I400" s="1"/>
      <c r="J400" s="1"/>
      <c r="K400" s="1"/>
      <c r="L400" s="1"/>
    </row>
    <row r="401" spans="1:12" ht="16.5">
      <c r="A401" s="1"/>
      <c r="B401" s="1"/>
      <c r="C401" s="1"/>
      <c r="D401" s="1"/>
      <c r="E401" s="1"/>
      <c r="F401" s="1"/>
      <c r="G401" s="1"/>
      <c r="H401" s="1"/>
      <c r="I401" s="1"/>
      <c r="J401" s="1"/>
      <c r="K401" s="1"/>
      <c r="L401" s="1"/>
    </row>
    <row r="402" spans="1:12" ht="16.5">
      <c r="A402" s="1"/>
      <c r="B402" s="1"/>
      <c r="C402" s="1"/>
      <c r="D402" s="1"/>
      <c r="E402" s="1"/>
      <c r="F402" s="1"/>
      <c r="G402" s="1"/>
      <c r="H402" s="1"/>
      <c r="I402" s="1"/>
      <c r="J402" s="1"/>
      <c r="K402" s="1"/>
      <c r="L402" s="1"/>
    </row>
    <row r="403" spans="1:12" ht="16.5">
      <c r="A403" s="1"/>
      <c r="B403" s="1"/>
      <c r="C403" s="1"/>
      <c r="D403" s="1"/>
      <c r="E403" s="1"/>
      <c r="F403" s="1"/>
      <c r="G403" s="1"/>
      <c r="H403" s="1"/>
      <c r="I403" s="1"/>
      <c r="J403" s="1"/>
      <c r="K403" s="1"/>
      <c r="L403" s="1"/>
    </row>
    <row r="404" spans="1:12" ht="16.5">
      <c r="A404" s="1"/>
      <c r="B404" s="1"/>
      <c r="C404" s="1"/>
      <c r="D404" s="1"/>
      <c r="E404" s="1"/>
      <c r="F404" s="1"/>
      <c r="G404" s="1"/>
      <c r="H404" s="1"/>
      <c r="I404" s="1"/>
      <c r="J404" s="1"/>
      <c r="K404" s="1"/>
      <c r="L404" s="1"/>
    </row>
    <row r="405" spans="1:12" ht="16.5">
      <c r="A405" s="1"/>
      <c r="B405" s="1"/>
      <c r="C405" s="1"/>
      <c r="D405" s="1"/>
      <c r="E405" s="1"/>
      <c r="F405" s="1"/>
      <c r="G405" s="1"/>
      <c r="H405" s="1"/>
      <c r="I405" s="1"/>
      <c r="J405" s="1"/>
      <c r="K405" s="1"/>
      <c r="L405" s="1"/>
    </row>
    <row r="406" spans="1:12" ht="16.5">
      <c r="A406" s="1"/>
      <c r="B406" s="1"/>
      <c r="C406" s="1"/>
      <c r="D406" s="1"/>
      <c r="E406" s="1"/>
      <c r="F406" s="1"/>
      <c r="G406" s="1"/>
      <c r="H406" s="1"/>
      <c r="I406" s="1"/>
      <c r="J406" s="1"/>
      <c r="K406" s="1"/>
      <c r="L406" s="1"/>
    </row>
    <row r="407" spans="1:12" ht="16.5">
      <c r="A407" s="1"/>
      <c r="B407" s="1"/>
      <c r="C407" s="1"/>
      <c r="D407" s="1"/>
      <c r="E407" s="1"/>
      <c r="F407" s="1"/>
      <c r="G407" s="1"/>
      <c r="H407" s="1"/>
      <c r="I407" s="1"/>
      <c r="J407" s="1"/>
      <c r="K407" s="1"/>
      <c r="L407" s="1"/>
    </row>
    <row r="408" spans="1:12" ht="16.5">
      <c r="A408" s="1"/>
      <c r="B408" s="1"/>
      <c r="C408" s="1"/>
      <c r="D408" s="1"/>
      <c r="E408" s="1"/>
      <c r="F408" s="1"/>
      <c r="G408" s="1"/>
      <c r="H408" s="1"/>
      <c r="I408" s="1"/>
      <c r="J408" s="1"/>
      <c r="K408" s="1"/>
      <c r="L408" s="1"/>
    </row>
    <row r="409" spans="1:12" ht="16.5">
      <c r="A409" s="1"/>
      <c r="B409" s="1"/>
      <c r="C409" s="1"/>
      <c r="D409" s="1"/>
      <c r="E409" s="1"/>
      <c r="F409" s="1"/>
      <c r="G409" s="1"/>
      <c r="H409" s="1"/>
      <c r="I409" s="1"/>
      <c r="J409" s="1"/>
      <c r="K409" s="1"/>
      <c r="L409" s="1"/>
    </row>
    <row r="410" spans="1:12" ht="16.5">
      <c r="A410" s="1"/>
      <c r="B410" s="1"/>
      <c r="C410" s="1"/>
      <c r="D410" s="1"/>
      <c r="E410" s="1"/>
      <c r="F410" s="1"/>
      <c r="G410" s="1"/>
      <c r="H410" s="1"/>
      <c r="I410" s="1"/>
      <c r="J410" s="1"/>
      <c r="K410" s="1"/>
      <c r="L410" s="1"/>
    </row>
    <row r="411" spans="1:12" ht="16.5">
      <c r="A411" s="1"/>
      <c r="B411" s="1"/>
      <c r="C411" s="1"/>
      <c r="D411" s="1"/>
      <c r="E411" s="1"/>
      <c r="F411" s="1"/>
      <c r="G411" s="1"/>
      <c r="H411" s="1"/>
      <c r="I411" s="1"/>
      <c r="J411" s="1"/>
      <c r="K411" s="1"/>
      <c r="L411" s="1"/>
    </row>
    <row r="412" spans="1:12" ht="16.5">
      <c r="A412" s="1"/>
      <c r="B412" s="1"/>
      <c r="C412" s="1"/>
      <c r="D412" s="1"/>
      <c r="E412" s="1"/>
      <c r="F412" s="1"/>
      <c r="G412" s="1"/>
      <c r="H412" s="1"/>
      <c r="I412" s="1"/>
      <c r="J412" s="1"/>
      <c r="K412" s="1"/>
      <c r="L412" s="1"/>
    </row>
    <row r="413" spans="1:12" ht="16.5">
      <c r="A413" s="1"/>
      <c r="B413" s="1"/>
      <c r="C413" s="1"/>
      <c r="D413" s="1"/>
      <c r="E413" s="1"/>
      <c r="F413" s="1"/>
      <c r="G413" s="1"/>
      <c r="H413" s="1"/>
      <c r="I413" s="1"/>
      <c r="J413" s="1"/>
      <c r="K413" s="1"/>
      <c r="L413" s="1"/>
    </row>
    <row r="414" spans="1:12" ht="16.5">
      <c r="A414" s="1"/>
      <c r="B414" s="1"/>
      <c r="C414" s="1"/>
      <c r="D414" s="1"/>
      <c r="E414" s="1"/>
      <c r="F414" s="1"/>
      <c r="G414" s="1"/>
      <c r="H414" s="1"/>
      <c r="I414" s="1"/>
      <c r="J414" s="1"/>
      <c r="K414" s="1"/>
      <c r="L414" s="1"/>
    </row>
    <row r="415" spans="1:12" ht="16.5">
      <c r="A415" s="1"/>
      <c r="B415" s="1"/>
      <c r="C415" s="1"/>
      <c r="D415" s="1"/>
      <c r="E415" s="1"/>
      <c r="F415" s="1"/>
      <c r="G415" s="1"/>
      <c r="H415" s="1"/>
      <c r="I415" s="1"/>
      <c r="J415" s="1"/>
      <c r="K415" s="1"/>
      <c r="L415" s="1"/>
    </row>
    <row r="416" spans="1:12" ht="16.5">
      <c r="A416" s="1"/>
      <c r="B416" s="1"/>
      <c r="C416" s="1"/>
      <c r="D416" s="1"/>
      <c r="E416" s="1"/>
      <c r="F416" s="1"/>
      <c r="G416" s="1"/>
      <c r="H416" s="1"/>
      <c r="I416" s="1"/>
      <c r="J416" s="1"/>
      <c r="K416" s="1"/>
      <c r="L416" s="1"/>
    </row>
    <row r="417" spans="1:12" ht="16.5">
      <c r="A417" s="1"/>
      <c r="B417" s="1"/>
      <c r="C417" s="1"/>
      <c r="D417" s="1"/>
      <c r="E417" s="1"/>
      <c r="F417" s="1"/>
      <c r="G417" s="1"/>
      <c r="H417" s="1"/>
      <c r="I417" s="1"/>
      <c r="J417" s="1"/>
      <c r="K417" s="1"/>
      <c r="L417" s="1"/>
    </row>
    <row r="418" spans="1:12" ht="16.5">
      <c r="A418" s="1"/>
      <c r="B418" s="1"/>
      <c r="C418" s="1"/>
      <c r="D418" s="1"/>
      <c r="E418" s="1"/>
      <c r="F418" s="1"/>
      <c r="G418" s="1"/>
      <c r="H418" s="1"/>
      <c r="I418" s="1"/>
      <c r="J418" s="1"/>
      <c r="K418" s="1"/>
      <c r="L418" s="1"/>
    </row>
    <row r="419" spans="1:12" ht="16.5">
      <c r="A419" s="1"/>
      <c r="B419" s="1"/>
      <c r="C419" s="1"/>
      <c r="D419" s="1"/>
      <c r="E419" s="1"/>
      <c r="F419" s="1"/>
      <c r="G419" s="1"/>
      <c r="H419" s="1"/>
      <c r="I419" s="1"/>
      <c r="J419" s="1"/>
      <c r="K419" s="1"/>
      <c r="L419" s="1"/>
    </row>
    <row r="420" spans="1:12" ht="16.5">
      <c r="A420" s="1"/>
      <c r="B420" s="1"/>
      <c r="C420" s="1"/>
      <c r="D420" s="1"/>
      <c r="E420" s="1"/>
      <c r="F420" s="1"/>
      <c r="G420" s="1"/>
      <c r="H420" s="1"/>
      <c r="I420" s="1"/>
      <c r="J420" s="1"/>
      <c r="K420" s="1"/>
      <c r="L420" s="1"/>
    </row>
    <row r="421" spans="1:12" ht="16.5">
      <c r="A421" s="1"/>
      <c r="B421" s="1"/>
      <c r="C421" s="1"/>
      <c r="D421" s="1"/>
      <c r="E421" s="1"/>
      <c r="F421" s="1"/>
      <c r="G421" s="1"/>
      <c r="H421" s="1"/>
      <c r="I421" s="1"/>
      <c r="J421" s="1"/>
      <c r="K421" s="1"/>
      <c r="L421" s="1"/>
    </row>
    <row r="422" spans="1:12" ht="16.5">
      <c r="A422" s="1"/>
      <c r="B422" s="1"/>
      <c r="C422" s="1"/>
      <c r="D422" s="1"/>
      <c r="E422" s="1"/>
      <c r="F422" s="1"/>
      <c r="G422" s="1"/>
      <c r="H422" s="1"/>
      <c r="I422" s="1"/>
      <c r="J422" s="1"/>
      <c r="K422" s="1"/>
      <c r="L422" s="1"/>
    </row>
    <row r="423" spans="1:12" ht="16.5">
      <c r="A423" s="1"/>
      <c r="B423" s="1"/>
      <c r="C423" s="1"/>
      <c r="D423" s="1"/>
      <c r="E423" s="1"/>
      <c r="F423" s="1"/>
      <c r="G423" s="1"/>
      <c r="H423" s="1"/>
      <c r="I423" s="1"/>
      <c r="J423" s="1"/>
      <c r="K423" s="1"/>
      <c r="L423" s="1"/>
    </row>
    <row r="424" spans="1:12" ht="16.5">
      <c r="A424" s="1"/>
      <c r="B424" s="1"/>
      <c r="C424" s="1"/>
      <c r="D424" s="1"/>
      <c r="E424" s="1"/>
      <c r="F424" s="1"/>
      <c r="G424" s="1"/>
      <c r="H424" s="1"/>
      <c r="I424" s="1"/>
      <c r="J424" s="1"/>
      <c r="K424" s="1"/>
      <c r="L424" s="1"/>
    </row>
    <row r="425" spans="1:12" ht="16.5">
      <c r="A425" s="1"/>
      <c r="B425" s="1"/>
      <c r="C425" s="1"/>
      <c r="D425" s="1"/>
      <c r="E425" s="1"/>
      <c r="F425" s="1"/>
      <c r="G425" s="1"/>
      <c r="H425" s="1"/>
      <c r="I425" s="1"/>
      <c r="J425" s="1"/>
      <c r="K425" s="1"/>
      <c r="L425" s="1"/>
    </row>
    <row r="426" spans="1:12" ht="16.5">
      <c r="A426" s="1"/>
      <c r="B426" s="1"/>
      <c r="C426" s="1"/>
      <c r="D426" s="1"/>
      <c r="E426" s="1"/>
      <c r="F426" s="1"/>
      <c r="G426" s="1"/>
      <c r="H426" s="1"/>
      <c r="I426" s="1"/>
      <c r="J426" s="1"/>
      <c r="K426" s="1"/>
      <c r="L426" s="1"/>
    </row>
    <row r="427" spans="1:12" ht="16.5">
      <c r="A427" s="1"/>
      <c r="B427" s="1"/>
      <c r="C427" s="1"/>
      <c r="D427" s="1"/>
      <c r="E427" s="1"/>
      <c r="F427" s="1"/>
      <c r="G427" s="1"/>
      <c r="H427" s="1"/>
      <c r="I427" s="1"/>
      <c r="J427" s="1"/>
      <c r="K427" s="1"/>
      <c r="L427" s="1"/>
    </row>
    <row r="428" spans="1:12" ht="16.5">
      <c r="A428" s="1"/>
      <c r="B428" s="1"/>
      <c r="C428" s="1"/>
      <c r="D428" s="1"/>
      <c r="E428" s="1"/>
      <c r="F428" s="1"/>
      <c r="G428" s="1"/>
      <c r="H428" s="1"/>
      <c r="I428" s="1"/>
      <c r="J428" s="1"/>
      <c r="K428" s="1"/>
      <c r="L428" s="1"/>
    </row>
    <row r="429" spans="1:12" ht="16.5">
      <c r="A429" s="1"/>
      <c r="B429" s="1"/>
      <c r="C429" s="1"/>
      <c r="D429" s="1"/>
      <c r="E429" s="1"/>
      <c r="F429" s="1"/>
      <c r="G429" s="1"/>
      <c r="H429" s="1"/>
      <c r="I429" s="1"/>
      <c r="J429" s="1"/>
      <c r="K429" s="1"/>
      <c r="L429" s="1"/>
    </row>
    <row r="430" spans="1:12" ht="16.5">
      <c r="A430" s="1"/>
      <c r="B430" s="1"/>
      <c r="C430" s="1"/>
      <c r="D430" s="1"/>
      <c r="E430" s="1"/>
      <c r="F430" s="1"/>
      <c r="G430" s="1"/>
      <c r="H430" s="1"/>
      <c r="I430" s="1"/>
      <c r="J430" s="1"/>
      <c r="K430" s="1"/>
      <c r="L430" s="1"/>
    </row>
    <row r="431" spans="1:12" ht="16.5">
      <c r="A431" s="1"/>
      <c r="B431" s="1"/>
      <c r="C431" s="1"/>
      <c r="D431" s="1"/>
      <c r="E431" s="1"/>
      <c r="F431" s="1"/>
      <c r="G431" s="1"/>
      <c r="H431" s="1"/>
      <c r="I431" s="1"/>
      <c r="J431" s="1"/>
      <c r="K431" s="1"/>
      <c r="L431" s="1"/>
    </row>
    <row r="432" spans="1:12" ht="16.5">
      <c r="A432" s="1"/>
      <c r="B432" s="1"/>
      <c r="C432" s="1"/>
      <c r="D432" s="1"/>
      <c r="E432" s="1"/>
      <c r="F432" s="1"/>
      <c r="G432" s="1"/>
      <c r="H432" s="1"/>
      <c r="I432" s="1"/>
      <c r="J432" s="1"/>
      <c r="K432" s="1"/>
      <c r="L432" s="1"/>
    </row>
    <row r="433" spans="1:12" ht="16.5">
      <c r="A433" s="1"/>
      <c r="B433" s="1"/>
      <c r="C433" s="1"/>
      <c r="D433" s="1"/>
      <c r="E433" s="1"/>
      <c r="F433" s="1"/>
      <c r="G433" s="1"/>
      <c r="H433" s="1"/>
      <c r="I433" s="1"/>
      <c r="J433" s="1"/>
      <c r="K433" s="1"/>
      <c r="L433" s="1"/>
    </row>
    <row r="434" spans="1:12" ht="16.5">
      <c r="A434" s="1"/>
      <c r="B434" s="1"/>
      <c r="C434" s="1"/>
      <c r="D434" s="1"/>
      <c r="E434" s="1"/>
      <c r="F434" s="1"/>
      <c r="G434" s="1"/>
      <c r="H434" s="1"/>
      <c r="I434" s="1"/>
      <c r="J434" s="1"/>
      <c r="K434" s="1"/>
      <c r="L434" s="1"/>
    </row>
    <row r="435" spans="1:12" ht="16.5">
      <c r="A435" s="1"/>
      <c r="B435" s="1"/>
      <c r="C435" s="1"/>
      <c r="D435" s="1"/>
      <c r="E435" s="1"/>
      <c r="F435" s="1"/>
      <c r="G435" s="1"/>
      <c r="H435" s="1"/>
      <c r="I435" s="1"/>
      <c r="J435" s="1"/>
      <c r="K435" s="1"/>
      <c r="L435" s="1"/>
    </row>
    <row r="436" spans="1:12" ht="16.5">
      <c r="A436" s="1"/>
      <c r="B436" s="1"/>
      <c r="C436" s="1"/>
      <c r="D436" s="1"/>
      <c r="E436" s="1"/>
      <c r="F436" s="1"/>
      <c r="G436" s="1"/>
      <c r="H436" s="1"/>
      <c r="I436" s="1"/>
      <c r="J436" s="1"/>
      <c r="K436" s="1"/>
      <c r="L436" s="1"/>
    </row>
    <row r="437" spans="1:12" ht="16.5">
      <c r="A437" s="1"/>
      <c r="B437" s="1"/>
      <c r="C437" s="1"/>
      <c r="D437" s="1"/>
      <c r="E437" s="1"/>
      <c r="F437" s="1"/>
      <c r="G437" s="1"/>
      <c r="H437" s="1"/>
      <c r="I437" s="1"/>
      <c r="J437" s="1"/>
      <c r="K437" s="1"/>
      <c r="L437" s="1"/>
    </row>
    <row r="438" spans="1:12" ht="16.5">
      <c r="A438" s="1"/>
      <c r="B438" s="1"/>
      <c r="C438" s="1"/>
      <c r="D438" s="1"/>
      <c r="E438" s="1"/>
      <c r="F438" s="1"/>
      <c r="G438" s="1"/>
      <c r="H438" s="1"/>
      <c r="I438" s="1"/>
      <c r="J438" s="1"/>
      <c r="K438" s="1"/>
      <c r="L438" s="1"/>
    </row>
    <row r="439" spans="1:12" ht="16.5">
      <c r="A439" s="1"/>
      <c r="B439" s="1"/>
      <c r="C439" s="1"/>
      <c r="D439" s="1"/>
      <c r="E439" s="1"/>
      <c r="F439" s="1"/>
      <c r="G439" s="1"/>
      <c r="H439" s="1"/>
      <c r="I439" s="1"/>
      <c r="J439" s="1"/>
      <c r="K439" s="1"/>
      <c r="L439" s="1"/>
    </row>
    <row r="440" spans="1:12" ht="16.5">
      <c r="A440" s="1"/>
      <c r="B440" s="1"/>
      <c r="C440" s="1"/>
      <c r="D440" s="1"/>
      <c r="E440" s="1"/>
      <c r="F440" s="1"/>
      <c r="G440" s="1"/>
      <c r="H440" s="1"/>
      <c r="I440" s="1"/>
      <c r="J440" s="1"/>
      <c r="K440" s="1"/>
      <c r="L440" s="1"/>
    </row>
    <row r="441" spans="1:12" ht="16.5">
      <c r="A441" s="1"/>
      <c r="B441" s="1"/>
      <c r="C441" s="1"/>
      <c r="D441" s="1"/>
      <c r="E441" s="1"/>
      <c r="F441" s="1"/>
      <c r="G441" s="1"/>
      <c r="H441" s="1"/>
      <c r="I441" s="1"/>
      <c r="J441" s="1"/>
      <c r="K441" s="1"/>
      <c r="L441" s="1"/>
    </row>
    <row r="442" spans="1:12" ht="16.5">
      <c r="A442" s="1"/>
      <c r="B442" s="1"/>
      <c r="C442" s="1"/>
      <c r="D442" s="1"/>
      <c r="E442" s="1"/>
      <c r="F442" s="1"/>
      <c r="G442" s="1"/>
      <c r="H442" s="1"/>
      <c r="I442" s="1"/>
      <c r="J442" s="1"/>
      <c r="K442" s="1"/>
      <c r="L442" s="1"/>
    </row>
    <row r="443" spans="1:12" ht="16.5">
      <c r="A443" s="1"/>
      <c r="B443" s="1"/>
      <c r="C443" s="1"/>
      <c r="D443" s="1"/>
      <c r="E443" s="1"/>
      <c r="F443" s="1"/>
      <c r="G443" s="1"/>
      <c r="H443" s="1"/>
      <c r="I443" s="1"/>
      <c r="J443" s="1"/>
      <c r="K443" s="1"/>
      <c r="L443" s="1"/>
    </row>
    <row r="444" spans="1:12" ht="16.5">
      <c r="A444" s="1"/>
      <c r="B444" s="1"/>
      <c r="C444" s="1"/>
      <c r="D444" s="1"/>
      <c r="E444" s="1"/>
      <c r="F444" s="1"/>
      <c r="G444" s="1"/>
      <c r="H444" s="1"/>
      <c r="I444" s="1"/>
      <c r="J444" s="1"/>
      <c r="K444" s="1"/>
      <c r="L444" s="1"/>
    </row>
    <row r="445" spans="1:12" ht="16.5">
      <c r="A445" s="1"/>
      <c r="B445" s="1"/>
      <c r="C445" s="1"/>
      <c r="D445" s="1"/>
      <c r="E445" s="1"/>
      <c r="F445" s="1"/>
      <c r="G445" s="1"/>
      <c r="H445" s="1"/>
      <c r="I445" s="1"/>
      <c r="J445" s="1"/>
      <c r="K445" s="1"/>
      <c r="L445" s="1"/>
    </row>
    <row r="446" spans="1:12" ht="16.5">
      <c r="A446" s="1"/>
      <c r="B446" s="1"/>
      <c r="C446" s="1"/>
      <c r="D446" s="1"/>
      <c r="E446" s="1"/>
      <c r="F446" s="1"/>
      <c r="G446" s="1"/>
      <c r="H446" s="1"/>
      <c r="I446" s="1"/>
      <c r="J446" s="1"/>
      <c r="K446" s="1"/>
      <c r="L446" s="1"/>
    </row>
    <row r="447" spans="1:12" ht="16.5">
      <c r="A447" s="1"/>
      <c r="B447" s="1"/>
      <c r="C447" s="1"/>
      <c r="D447" s="1"/>
      <c r="E447" s="1"/>
      <c r="F447" s="1"/>
      <c r="G447" s="1"/>
      <c r="H447" s="1"/>
      <c r="I447" s="1"/>
      <c r="J447" s="1"/>
      <c r="K447" s="1"/>
      <c r="L447" s="1"/>
    </row>
    <row r="448" spans="1:12" ht="16.5">
      <c r="A448" s="1"/>
      <c r="B448" s="1"/>
      <c r="C448" s="1"/>
      <c r="D448" s="1"/>
      <c r="E448" s="1"/>
      <c r="F448" s="1"/>
      <c r="G448" s="1"/>
      <c r="H448" s="1"/>
      <c r="I448" s="1"/>
      <c r="J448" s="1"/>
      <c r="K448" s="1"/>
      <c r="L448" s="1"/>
    </row>
    <row r="449" spans="1:12" ht="16.5">
      <c r="A449" s="1"/>
      <c r="B449" s="1"/>
      <c r="C449" s="1"/>
      <c r="D449" s="1"/>
      <c r="E449" s="1"/>
      <c r="F449" s="1"/>
      <c r="G449" s="1"/>
      <c r="H449" s="1"/>
      <c r="I449" s="1"/>
      <c r="J449" s="1"/>
      <c r="K449" s="1"/>
      <c r="L449" s="1"/>
    </row>
    <row r="450" spans="1:12" ht="16.5">
      <c r="A450" s="1"/>
      <c r="B450" s="1"/>
      <c r="C450" s="1"/>
      <c r="D450" s="1"/>
      <c r="E450" s="1"/>
      <c r="F450" s="1"/>
      <c r="G450" s="1"/>
      <c r="H450" s="1"/>
      <c r="I450" s="1"/>
      <c r="J450" s="1"/>
      <c r="K450" s="1"/>
      <c r="L450" s="1"/>
    </row>
    <row r="451" spans="1:12" ht="16.5">
      <c r="A451" s="1"/>
      <c r="B451" s="1"/>
      <c r="C451" s="1"/>
      <c r="D451" s="1"/>
      <c r="E451" s="1"/>
      <c r="F451" s="1"/>
      <c r="G451" s="1"/>
      <c r="H451" s="1"/>
      <c r="I451" s="1"/>
      <c r="J451" s="1"/>
      <c r="K451" s="1"/>
      <c r="L451" s="1"/>
    </row>
    <row r="452" spans="1:12" ht="16.5">
      <c r="A452" s="1"/>
      <c r="B452" s="1"/>
      <c r="C452" s="1"/>
      <c r="D452" s="1"/>
      <c r="E452" s="1"/>
      <c r="F452" s="1"/>
      <c r="G452" s="1"/>
      <c r="H452" s="1"/>
      <c r="I452" s="1"/>
      <c r="J452" s="1"/>
      <c r="K452" s="1"/>
      <c r="L452" s="1"/>
    </row>
    <row r="453" spans="1:12" ht="16.5">
      <c r="A453" s="1"/>
      <c r="B453" s="1"/>
      <c r="C453" s="1"/>
      <c r="D453" s="1"/>
      <c r="E453" s="1"/>
      <c r="F453" s="1"/>
      <c r="G453" s="1"/>
      <c r="H453" s="1"/>
      <c r="I453" s="1"/>
      <c r="J453" s="1"/>
      <c r="K453" s="1"/>
      <c r="L453" s="1"/>
    </row>
    <row r="454" spans="1:12" ht="16.5">
      <c r="A454" s="1"/>
      <c r="B454" s="1"/>
      <c r="C454" s="1"/>
      <c r="D454" s="1"/>
      <c r="E454" s="1"/>
      <c r="F454" s="1"/>
      <c r="G454" s="1"/>
      <c r="H454" s="1"/>
      <c r="I454" s="1"/>
      <c r="J454" s="1"/>
      <c r="K454" s="1"/>
      <c r="L454" s="1"/>
    </row>
    <row r="455" spans="1:12" ht="16.5">
      <c r="A455" s="1"/>
      <c r="B455" s="1"/>
      <c r="C455" s="1"/>
      <c r="D455" s="1"/>
      <c r="E455" s="1"/>
      <c r="F455" s="1"/>
      <c r="G455" s="1"/>
      <c r="H455" s="1"/>
      <c r="I455" s="1"/>
      <c r="J455" s="1"/>
      <c r="K455" s="1"/>
      <c r="L455" s="1"/>
    </row>
    <row r="456" spans="1:12" ht="16.5">
      <c r="A456" s="1"/>
      <c r="B456" s="1"/>
      <c r="C456" s="1"/>
      <c r="D456" s="1"/>
      <c r="E456" s="1"/>
      <c r="F456" s="1"/>
      <c r="G456" s="1"/>
      <c r="H456" s="1"/>
      <c r="I456" s="1"/>
      <c r="J456" s="1"/>
      <c r="K456" s="1"/>
      <c r="L456" s="1"/>
    </row>
    <row r="457" spans="1:12" ht="16.5">
      <c r="A457" s="1"/>
      <c r="B457" s="1"/>
      <c r="C457" s="1"/>
      <c r="D457" s="1"/>
      <c r="E457" s="1"/>
      <c r="F457" s="1"/>
      <c r="G457" s="1"/>
      <c r="H457" s="1"/>
      <c r="I457" s="1"/>
      <c r="J457" s="1"/>
      <c r="K457" s="1"/>
      <c r="L457" s="1"/>
    </row>
    <row r="458" spans="1:12" ht="16.5">
      <c r="A458" s="1"/>
      <c r="B458" s="1"/>
      <c r="C458" s="1"/>
      <c r="D458" s="1"/>
      <c r="E458" s="1"/>
      <c r="F458" s="1"/>
      <c r="G458" s="1"/>
      <c r="H458" s="1"/>
      <c r="I458" s="1"/>
      <c r="J458" s="1"/>
      <c r="K458" s="1"/>
      <c r="L458" s="1"/>
    </row>
    <row r="459" spans="1:12" ht="16.5">
      <c r="A459" s="1"/>
      <c r="B459" s="1"/>
      <c r="C459" s="1"/>
      <c r="D459" s="1"/>
      <c r="E459" s="1"/>
      <c r="F459" s="1"/>
      <c r="G459" s="1"/>
      <c r="H459" s="1"/>
      <c r="I459" s="1"/>
      <c r="J459" s="1"/>
      <c r="K459" s="1"/>
      <c r="L459" s="1"/>
    </row>
    <row r="460" spans="1:12" ht="16.5">
      <c r="A460" s="1"/>
      <c r="B460" s="1"/>
      <c r="C460" s="1"/>
      <c r="D460" s="1"/>
      <c r="E460" s="1"/>
      <c r="F460" s="1"/>
      <c r="G460" s="1"/>
      <c r="H460" s="1"/>
      <c r="I460" s="1"/>
      <c r="J460" s="1"/>
      <c r="K460" s="1"/>
      <c r="L460" s="1"/>
    </row>
  </sheetData>
  <mergeCells count="13">
    <mergeCell ref="N45:N46"/>
    <mergeCell ref="O45:O46"/>
    <mergeCell ref="P45:P46"/>
    <mergeCell ref="I45:I46"/>
    <mergeCell ref="J45:J46"/>
    <mergeCell ref="K45:K46"/>
    <mergeCell ref="L45:L46"/>
    <mergeCell ref="M45:M46"/>
    <mergeCell ref="D45:D46"/>
    <mergeCell ref="E45:E46"/>
    <mergeCell ref="F45:F46"/>
    <mergeCell ref="G45:G46"/>
    <mergeCell ref="H45:H46"/>
  </mergeCells>
  <pageMargins left="0.69930555555555596" right="0.69930555555555596" top="0.75" bottom="0.75" header="0.3" footer="0.3"/>
  <pageSetup paperSize="9"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00B0F0"/>
  </sheetPr>
  <dimension ref="A1:L425"/>
  <sheetViews>
    <sheetView topLeftCell="A30" workbookViewId="0">
      <selection activeCell="A3" sqref="A3:F26"/>
    </sheetView>
  </sheetViews>
  <sheetFormatPr defaultColWidth="9.140625" defaultRowHeight="15"/>
  <cols>
    <col min="1" max="1" width="3.85546875" customWidth="1"/>
    <col min="2" max="2" width="22.7109375" customWidth="1"/>
    <col min="3" max="3" width="8.28515625" customWidth="1"/>
    <col min="4" max="4" width="9.7109375" customWidth="1"/>
    <col min="5" max="6" width="8.28515625" customWidth="1"/>
    <col min="11" max="11" width="10.140625" customWidth="1"/>
  </cols>
  <sheetData>
    <row r="1" spans="1:12" ht="14.25" customHeight="1">
      <c r="A1" s="27"/>
      <c r="B1" s="27"/>
      <c r="C1" s="27"/>
      <c r="D1" s="27"/>
      <c r="E1" s="27"/>
      <c r="F1" s="1"/>
      <c r="G1" s="1"/>
      <c r="H1" s="1"/>
      <c r="I1" s="1"/>
      <c r="J1" s="1"/>
      <c r="K1" s="1"/>
      <c r="L1" s="1"/>
    </row>
    <row r="2" spans="1:12" ht="14.25" customHeight="1">
      <c r="A2" s="27"/>
      <c r="B2" s="27"/>
      <c r="C2" s="27"/>
      <c r="D2" s="27"/>
      <c r="E2" s="27"/>
      <c r="F2" s="1"/>
      <c r="G2" s="1"/>
      <c r="H2" s="1"/>
      <c r="I2" s="1"/>
      <c r="J2" s="1"/>
      <c r="K2" s="1"/>
      <c r="L2" s="1"/>
    </row>
    <row r="3" spans="1:12" ht="14.25" customHeight="1">
      <c r="A3" s="1252" t="s">
        <v>0</v>
      </c>
      <c r="B3" s="1252" t="s">
        <v>1</v>
      </c>
      <c r="C3" s="1238" t="s">
        <v>709</v>
      </c>
      <c r="D3" s="1476"/>
      <c r="E3" s="1239"/>
      <c r="F3" s="1252" t="s">
        <v>710</v>
      </c>
      <c r="G3" s="1"/>
      <c r="H3" s="1"/>
      <c r="I3" s="1"/>
      <c r="J3" s="1"/>
      <c r="K3" s="1"/>
      <c r="L3" s="1"/>
    </row>
    <row r="4" spans="1:12" ht="26.25" customHeight="1">
      <c r="A4" s="1388"/>
      <c r="B4" s="1388"/>
      <c r="C4" s="244" t="s">
        <v>562</v>
      </c>
      <c r="D4" s="323" t="s">
        <v>711</v>
      </c>
      <c r="E4" s="185" t="s">
        <v>712</v>
      </c>
      <c r="F4" s="1388"/>
      <c r="G4" s="1"/>
      <c r="H4" s="1"/>
      <c r="I4" s="1"/>
      <c r="J4" s="1"/>
      <c r="K4" s="1"/>
      <c r="L4" s="1"/>
    </row>
    <row r="5" spans="1:12" ht="12.75" customHeight="1">
      <c r="A5" s="324">
        <v>1</v>
      </c>
      <c r="B5" s="42" t="s">
        <v>6</v>
      </c>
      <c r="C5" s="325">
        <v>251380</v>
      </c>
      <c r="D5" s="325">
        <v>19308</v>
      </c>
      <c r="E5" s="325">
        <f>D5+C5</f>
        <v>270688</v>
      </c>
      <c r="F5" s="326">
        <f>'Proporsi TK'!C3</f>
        <v>399920</v>
      </c>
      <c r="K5" s="1"/>
      <c r="L5" s="1"/>
    </row>
    <row r="6" spans="1:12" ht="12.75" customHeight="1">
      <c r="A6" s="327">
        <v>2</v>
      </c>
      <c r="B6" s="47" t="s">
        <v>7</v>
      </c>
      <c r="C6" s="328">
        <v>226964</v>
      </c>
      <c r="D6" s="328">
        <v>16094</v>
      </c>
      <c r="E6" s="328">
        <f t="shared" ref="E6:E23" si="0">D6+C6</f>
        <v>243058</v>
      </c>
      <c r="F6" s="329">
        <f>'Proporsi TK'!C4</f>
        <v>309432</v>
      </c>
      <c r="K6" s="1"/>
      <c r="L6" s="1"/>
    </row>
    <row r="7" spans="1:12" ht="12.75" customHeight="1">
      <c r="A7" s="330">
        <v>3</v>
      </c>
      <c r="B7" s="52" t="s">
        <v>8</v>
      </c>
      <c r="C7" s="325">
        <v>123399</v>
      </c>
      <c r="D7" s="325">
        <v>17337</v>
      </c>
      <c r="E7" s="325">
        <f t="shared" si="0"/>
        <v>140736</v>
      </c>
      <c r="F7" s="326">
        <f>'Proporsi TK'!C5</f>
        <v>185664</v>
      </c>
      <c r="K7" s="1"/>
      <c r="L7" s="1"/>
    </row>
    <row r="8" spans="1:12" ht="12.75" customHeight="1">
      <c r="A8" s="327">
        <v>4</v>
      </c>
      <c r="B8" s="47" t="s">
        <v>9</v>
      </c>
      <c r="C8" s="328">
        <v>205564</v>
      </c>
      <c r="D8" s="328">
        <v>13114</v>
      </c>
      <c r="E8" s="328">
        <f t="shared" si="0"/>
        <v>218678</v>
      </c>
      <c r="F8" s="329">
        <f>'Proporsi TK'!C6</f>
        <v>300726</v>
      </c>
      <c r="K8" s="1"/>
      <c r="L8" s="1"/>
    </row>
    <row r="9" spans="1:12" ht="12.75" customHeight="1">
      <c r="A9" s="330">
        <v>5</v>
      </c>
      <c r="B9" s="52" t="s">
        <v>10</v>
      </c>
      <c r="C9" s="325">
        <v>217933</v>
      </c>
      <c r="D9" s="325">
        <v>16614</v>
      </c>
      <c r="E9" s="325">
        <f t="shared" si="0"/>
        <v>234547</v>
      </c>
      <c r="F9" s="326">
        <f>'Proporsi TK'!C7</f>
        <v>349622</v>
      </c>
      <c r="K9" s="1"/>
      <c r="L9" s="1"/>
    </row>
    <row r="10" spans="1:12" ht="12.75" customHeight="1">
      <c r="A10" s="327">
        <v>6</v>
      </c>
      <c r="B10" s="47" t="s">
        <v>11</v>
      </c>
      <c r="C10" s="328">
        <v>286682</v>
      </c>
      <c r="D10" s="328">
        <v>26491</v>
      </c>
      <c r="E10" s="328">
        <f t="shared" si="0"/>
        <v>313173</v>
      </c>
      <c r="F10" s="329">
        <f>'Proporsi TK'!C8</f>
        <v>410128</v>
      </c>
      <c r="K10" s="1"/>
      <c r="L10" s="1"/>
    </row>
    <row r="11" spans="1:12" ht="12.75" customHeight="1">
      <c r="A11" s="330">
        <v>7</v>
      </c>
      <c r="B11" s="52" t="s">
        <v>12</v>
      </c>
      <c r="C11" s="325">
        <v>221277</v>
      </c>
      <c r="D11" s="325">
        <v>17886</v>
      </c>
      <c r="E11" s="325">
        <f t="shared" si="0"/>
        <v>239163</v>
      </c>
      <c r="F11" s="326">
        <f>'Proporsi TK'!C9</f>
        <v>312658</v>
      </c>
      <c r="K11" s="1"/>
      <c r="L11" s="1"/>
    </row>
    <row r="12" spans="1:12" ht="12.75" customHeight="1">
      <c r="A12" s="327">
        <v>8</v>
      </c>
      <c r="B12" s="47" t="s">
        <v>13</v>
      </c>
      <c r="C12" s="328">
        <v>161286</v>
      </c>
      <c r="D12" s="328">
        <v>12315</v>
      </c>
      <c r="E12" s="328">
        <f t="shared" si="0"/>
        <v>173601</v>
      </c>
      <c r="F12" s="329">
        <f>'Proporsi TK'!C10</f>
        <v>232911</v>
      </c>
      <c r="K12" s="1"/>
      <c r="L12" s="1"/>
    </row>
    <row r="13" spans="1:12" ht="12.75" customHeight="1">
      <c r="A13" s="330">
        <v>9</v>
      </c>
      <c r="B13" s="52" t="s">
        <v>14</v>
      </c>
      <c r="C13" s="325">
        <v>55904</v>
      </c>
      <c r="D13" s="325">
        <v>3217</v>
      </c>
      <c r="E13" s="325">
        <f t="shared" si="0"/>
        <v>59121</v>
      </c>
      <c r="F13" s="326">
        <f>'Proporsi TK'!C11</f>
        <v>72391</v>
      </c>
      <c r="K13" s="1"/>
      <c r="L13" s="1"/>
    </row>
    <row r="14" spans="1:12" ht="12.75" customHeight="1">
      <c r="A14" s="327">
        <v>10</v>
      </c>
      <c r="B14" s="47" t="s">
        <v>15</v>
      </c>
      <c r="C14" s="328">
        <v>127247</v>
      </c>
      <c r="D14" s="328">
        <v>8948</v>
      </c>
      <c r="E14" s="328">
        <f t="shared" si="0"/>
        <v>136195</v>
      </c>
      <c r="F14" s="329">
        <f>'Proporsi TK'!C12</f>
        <v>180484</v>
      </c>
      <c r="K14" s="1"/>
      <c r="L14" s="1"/>
    </row>
    <row r="15" spans="1:12" ht="12.75" customHeight="1">
      <c r="A15" s="330">
        <v>11</v>
      </c>
      <c r="B15" s="52" t="s">
        <v>16</v>
      </c>
      <c r="C15" s="325">
        <v>109190</v>
      </c>
      <c r="D15" s="325">
        <v>10475</v>
      </c>
      <c r="E15" s="325">
        <f t="shared" si="0"/>
        <v>119665</v>
      </c>
      <c r="F15" s="326">
        <f>'Proporsi TK'!C13</f>
        <v>133813</v>
      </c>
      <c r="K15" s="1"/>
      <c r="L15" s="1"/>
    </row>
    <row r="16" spans="1:12" ht="12.75" customHeight="1">
      <c r="A16" s="327">
        <v>12</v>
      </c>
      <c r="B16" s="47" t="s">
        <v>17</v>
      </c>
      <c r="C16" s="328">
        <v>209934</v>
      </c>
      <c r="D16" s="328">
        <v>17986</v>
      </c>
      <c r="E16" s="328">
        <f t="shared" si="0"/>
        <v>227920</v>
      </c>
      <c r="F16" s="329">
        <f>'Proporsi TK'!C14</f>
        <v>326918</v>
      </c>
      <c r="K16" s="1"/>
      <c r="L16" s="1"/>
    </row>
    <row r="17" spans="1:12" ht="12.75" customHeight="1">
      <c r="A17" s="330">
        <v>13</v>
      </c>
      <c r="B17" s="52" t="s">
        <v>18</v>
      </c>
      <c r="C17" s="325">
        <v>438571</v>
      </c>
      <c r="D17" s="325">
        <v>42659</v>
      </c>
      <c r="E17" s="325">
        <f t="shared" si="0"/>
        <v>481230</v>
      </c>
      <c r="F17" s="326">
        <f>'Proporsi TK'!C15</f>
        <v>714863</v>
      </c>
      <c r="K17" s="1"/>
      <c r="L17" s="1"/>
    </row>
    <row r="18" spans="1:12" ht="12.75" customHeight="1">
      <c r="A18" s="327">
        <v>14</v>
      </c>
      <c r="B18" s="47" t="s">
        <v>19</v>
      </c>
      <c r="C18" s="328">
        <v>40101</v>
      </c>
      <c r="D18" s="328">
        <v>2349</v>
      </c>
      <c r="E18" s="328">
        <f t="shared" si="0"/>
        <v>42450</v>
      </c>
      <c r="F18" s="329">
        <f>'Proporsi TK'!C16</f>
        <v>62575</v>
      </c>
      <c r="K18" s="1"/>
      <c r="L18" s="1"/>
    </row>
    <row r="19" spans="1:12" ht="12.75" customHeight="1">
      <c r="A19" s="330">
        <v>15</v>
      </c>
      <c r="B19" s="52" t="s">
        <v>20</v>
      </c>
      <c r="C19" s="325">
        <v>36134</v>
      </c>
      <c r="D19" s="325">
        <v>3218</v>
      </c>
      <c r="E19" s="325">
        <f t="shared" si="0"/>
        <v>39352</v>
      </c>
      <c r="F19" s="326">
        <f>'Proporsi TK'!C17</f>
        <v>52504</v>
      </c>
      <c r="K19" s="1"/>
      <c r="L19" s="1"/>
    </row>
    <row r="20" spans="1:12" ht="12.75" customHeight="1">
      <c r="A20" s="327">
        <v>16</v>
      </c>
      <c r="B20" s="47" t="s">
        <v>21</v>
      </c>
      <c r="C20" s="328">
        <v>27745</v>
      </c>
      <c r="D20" s="328">
        <v>2017</v>
      </c>
      <c r="E20" s="328">
        <f t="shared" si="0"/>
        <v>29762</v>
      </c>
      <c r="F20" s="329">
        <f>'Proporsi TK'!C18</f>
        <v>47629</v>
      </c>
      <c r="K20" s="1"/>
      <c r="L20" s="1"/>
    </row>
    <row r="21" spans="1:12" ht="12.75" customHeight="1">
      <c r="A21" s="330">
        <v>17</v>
      </c>
      <c r="B21" s="52" t="s">
        <v>22</v>
      </c>
      <c r="C21" s="325">
        <v>62476</v>
      </c>
      <c r="D21" s="325">
        <v>2436</v>
      </c>
      <c r="E21" s="325">
        <f t="shared" si="0"/>
        <v>64912</v>
      </c>
      <c r="F21" s="326">
        <f>'Proporsi TK'!C19</f>
        <v>105574</v>
      </c>
      <c r="K21" s="1"/>
      <c r="L21" s="1"/>
    </row>
    <row r="22" spans="1:12" ht="12.75" customHeight="1">
      <c r="A22" s="327">
        <v>18</v>
      </c>
      <c r="B22" s="47" t="s">
        <v>23</v>
      </c>
      <c r="C22" s="328">
        <v>74085</v>
      </c>
      <c r="D22" s="328">
        <v>3783</v>
      </c>
      <c r="E22" s="328">
        <f t="shared" si="0"/>
        <v>77868</v>
      </c>
      <c r="F22" s="329">
        <f>'Proporsi TK'!C20</f>
        <v>111747</v>
      </c>
      <c r="K22" s="1"/>
      <c r="L22" s="1"/>
    </row>
    <row r="23" spans="1:12" ht="12.75" customHeight="1">
      <c r="A23" s="331">
        <v>19</v>
      </c>
      <c r="B23" s="55" t="s">
        <v>24</v>
      </c>
      <c r="C23" s="332">
        <v>48881</v>
      </c>
      <c r="D23" s="332">
        <v>4526</v>
      </c>
      <c r="E23" s="332">
        <f t="shared" si="0"/>
        <v>53407</v>
      </c>
      <c r="F23" s="255">
        <f>'Proporsi TK'!C21</f>
        <v>77848</v>
      </c>
      <c r="K23" s="1"/>
      <c r="L23" s="1"/>
    </row>
    <row r="24" spans="1:12" ht="12.75" customHeight="1">
      <c r="A24" s="59"/>
      <c r="B24" s="60" t="s">
        <v>25</v>
      </c>
      <c r="C24" s="258">
        <f>SUM(C5:C23)</f>
        <v>2924753</v>
      </c>
      <c r="D24" s="258">
        <f>SUM(D5:D23)</f>
        <v>240773</v>
      </c>
      <c r="E24" s="258">
        <f>SUM(E5:E23)</f>
        <v>3165526</v>
      </c>
      <c r="F24" s="258">
        <f>SUM(F5:F23)</f>
        <v>4387407</v>
      </c>
      <c r="K24" s="319"/>
      <c r="L24" s="1"/>
    </row>
    <row r="25" spans="1:12" ht="6" customHeight="1">
      <c r="A25" s="333"/>
      <c r="B25" s="333"/>
      <c r="C25" s="334"/>
      <c r="D25" s="334"/>
      <c r="E25" s="334"/>
      <c r="F25" s="335"/>
      <c r="G25" s="1"/>
      <c r="H25" s="1"/>
      <c r="I25" s="1"/>
      <c r="J25" s="1"/>
      <c r="K25" s="1"/>
      <c r="L25" s="1"/>
    </row>
    <row r="26" spans="1:12" ht="9.9499999999999993" customHeight="1">
      <c r="A26" s="336" t="s">
        <v>713</v>
      </c>
      <c r="B26" s="336"/>
      <c r="C26" s="336"/>
      <c r="D26" s="336"/>
      <c r="E26" s="336"/>
      <c r="F26" s="337"/>
      <c r="G26" s="1"/>
      <c r="H26" s="1"/>
      <c r="I26" s="1"/>
      <c r="J26" s="1"/>
      <c r="K26" s="1"/>
      <c r="L26" s="1"/>
    </row>
    <row r="27" spans="1:12" ht="16.5">
      <c r="A27" s="1"/>
      <c r="B27" s="1"/>
      <c r="C27" s="1"/>
      <c r="D27" s="1"/>
      <c r="E27" s="1"/>
      <c r="F27" s="1"/>
      <c r="G27" s="1"/>
      <c r="H27" s="1"/>
      <c r="I27" s="1"/>
      <c r="J27" s="1"/>
      <c r="K27" s="1"/>
      <c r="L27" s="1"/>
    </row>
    <row r="28" spans="1:12" ht="16.5">
      <c r="A28" s="1"/>
      <c r="B28" s="1"/>
      <c r="C28" s="1"/>
      <c r="D28" s="1"/>
      <c r="E28" s="1"/>
      <c r="F28" s="1"/>
      <c r="G28" s="1"/>
      <c r="H28" s="1"/>
      <c r="I28" s="1"/>
      <c r="J28" s="1"/>
      <c r="K28" s="1"/>
      <c r="L28" s="1"/>
    </row>
    <row r="29" spans="1:12" ht="16.5">
      <c r="A29" s="1"/>
      <c r="B29" s="1"/>
      <c r="C29" s="1"/>
      <c r="D29" s="1"/>
      <c r="E29" s="1"/>
      <c r="F29" s="1"/>
      <c r="G29" s="1"/>
      <c r="H29" s="1"/>
      <c r="I29" s="1"/>
      <c r="J29" s="1"/>
      <c r="K29" s="1"/>
      <c r="L29" s="1"/>
    </row>
    <row r="30" spans="1:12" ht="16.5">
      <c r="A30" s="1"/>
      <c r="B30" s="1"/>
      <c r="C30" s="1"/>
      <c r="D30" s="1"/>
      <c r="E30" s="1"/>
      <c r="F30" s="1"/>
      <c r="G30" s="1"/>
      <c r="H30" s="1"/>
      <c r="I30" s="1"/>
      <c r="J30" s="1"/>
      <c r="K30" s="1"/>
      <c r="L30" s="1"/>
    </row>
    <row r="31" spans="1:12" ht="16.5">
      <c r="A31" s="1"/>
      <c r="B31" s="1"/>
      <c r="C31" s="1"/>
      <c r="D31" s="1"/>
      <c r="E31" s="1"/>
      <c r="F31" s="1"/>
      <c r="G31" s="1"/>
      <c r="H31" s="1"/>
      <c r="I31" s="1"/>
      <c r="J31" s="1"/>
      <c r="K31" s="1"/>
      <c r="L31" s="1"/>
    </row>
    <row r="32" spans="1:12" ht="16.5">
      <c r="A32" s="1"/>
      <c r="B32" s="1"/>
      <c r="C32" s="1"/>
      <c r="D32" s="1"/>
      <c r="E32" s="1"/>
      <c r="F32" s="1"/>
      <c r="G32" s="1"/>
      <c r="H32" s="1"/>
      <c r="I32" s="1"/>
      <c r="J32" s="1"/>
      <c r="K32" s="1"/>
      <c r="L32" s="1"/>
    </row>
    <row r="33" spans="1:12" ht="16.5">
      <c r="A33" s="1"/>
      <c r="B33" s="1"/>
      <c r="C33" s="1"/>
      <c r="D33" s="1"/>
      <c r="E33" s="1"/>
      <c r="F33" s="1"/>
      <c r="G33" s="1"/>
      <c r="H33" s="1"/>
      <c r="I33" s="1"/>
      <c r="J33" s="1"/>
      <c r="K33" s="1"/>
      <c r="L33" s="1"/>
    </row>
    <row r="34" spans="1:12" ht="16.5">
      <c r="A34" s="1"/>
      <c r="B34" s="1"/>
      <c r="C34" s="1"/>
      <c r="D34" s="1"/>
      <c r="E34" s="1"/>
      <c r="F34" s="1"/>
      <c r="G34" s="1"/>
      <c r="H34" s="1"/>
      <c r="I34" s="1"/>
      <c r="J34" s="1"/>
      <c r="K34" s="1"/>
      <c r="L34" s="1"/>
    </row>
    <row r="35" spans="1:12" ht="16.5">
      <c r="A35" s="1"/>
      <c r="B35" s="1"/>
      <c r="C35" s="1"/>
      <c r="D35" s="1"/>
      <c r="E35" s="1"/>
      <c r="F35" s="1"/>
      <c r="G35" s="1"/>
      <c r="H35" s="1"/>
      <c r="I35" s="1"/>
      <c r="J35" s="1"/>
      <c r="K35" s="1"/>
      <c r="L35" s="1"/>
    </row>
    <row r="36" spans="1:12" ht="16.5">
      <c r="A36" s="1"/>
      <c r="B36" s="1"/>
      <c r="C36" s="1"/>
      <c r="D36" s="1"/>
      <c r="E36" s="1"/>
      <c r="F36" s="1"/>
      <c r="G36" s="1"/>
      <c r="H36" s="1"/>
      <c r="I36" s="1"/>
      <c r="J36" s="1"/>
      <c r="K36" s="1"/>
      <c r="L36" s="1"/>
    </row>
    <row r="37" spans="1:12" ht="16.5">
      <c r="A37" s="1"/>
      <c r="B37" s="1"/>
      <c r="C37" s="1"/>
      <c r="D37" s="1"/>
      <c r="E37" s="1"/>
      <c r="F37" s="1"/>
      <c r="G37" s="1"/>
      <c r="H37" s="1"/>
      <c r="I37" s="1"/>
      <c r="J37" s="1"/>
      <c r="K37" s="1"/>
      <c r="L37" s="1"/>
    </row>
    <row r="38" spans="1:12" ht="16.5">
      <c r="A38" s="1"/>
      <c r="B38" s="1"/>
      <c r="C38" s="1"/>
      <c r="D38" s="1"/>
      <c r="E38" s="1"/>
      <c r="F38" s="1"/>
      <c r="G38" s="1"/>
      <c r="H38" s="1"/>
      <c r="I38" s="1"/>
      <c r="J38" s="1"/>
      <c r="K38" s="1"/>
      <c r="L38" s="1"/>
    </row>
    <row r="39" spans="1:12" ht="16.5">
      <c r="A39" s="1"/>
      <c r="B39" s="1"/>
      <c r="C39" s="1"/>
      <c r="D39" s="1"/>
      <c r="E39" s="1"/>
      <c r="F39" s="1"/>
      <c r="G39" s="1"/>
      <c r="H39" s="1"/>
      <c r="I39" s="1"/>
      <c r="J39" s="1"/>
      <c r="K39" s="1"/>
      <c r="L39" s="1"/>
    </row>
    <row r="40" spans="1:12" ht="16.5">
      <c r="A40" s="1"/>
      <c r="B40" s="1"/>
      <c r="C40" s="1"/>
      <c r="D40" s="1"/>
      <c r="E40" s="1"/>
      <c r="F40" s="1"/>
      <c r="G40" s="1"/>
      <c r="H40" s="1"/>
      <c r="I40" s="1"/>
      <c r="J40" s="1"/>
      <c r="K40" s="1"/>
      <c r="L40" s="1"/>
    </row>
    <row r="41" spans="1:12" ht="16.5">
      <c r="A41" s="1"/>
      <c r="B41" s="1"/>
      <c r="C41" s="1"/>
      <c r="D41" s="1"/>
      <c r="E41" s="1"/>
      <c r="F41" s="1"/>
      <c r="G41" s="1"/>
      <c r="H41" s="1"/>
      <c r="I41" s="1"/>
      <c r="J41" s="1"/>
      <c r="K41" s="1"/>
      <c r="L41" s="1"/>
    </row>
    <row r="42" spans="1:12" ht="16.5">
      <c r="A42" s="1"/>
      <c r="B42" s="1"/>
      <c r="C42" s="1"/>
      <c r="D42" s="1"/>
      <c r="E42" s="1"/>
      <c r="F42" s="1"/>
      <c r="G42" s="1"/>
      <c r="H42" s="1"/>
      <c r="I42" s="1"/>
      <c r="J42" s="1"/>
      <c r="K42" s="1"/>
      <c r="L42" s="1"/>
    </row>
    <row r="43" spans="1:12" ht="16.5">
      <c r="A43" s="1"/>
      <c r="B43" s="1"/>
      <c r="C43" s="1"/>
      <c r="D43" s="1"/>
      <c r="E43" s="1"/>
      <c r="F43" s="1"/>
      <c r="G43" s="1"/>
      <c r="H43" s="1"/>
      <c r="I43" s="1"/>
      <c r="J43" s="1"/>
      <c r="K43" s="1"/>
      <c r="L43" s="1"/>
    </row>
    <row r="44" spans="1:12" ht="16.5">
      <c r="A44" s="1"/>
      <c r="B44" s="1"/>
      <c r="C44" s="1"/>
      <c r="D44" s="1"/>
      <c r="E44" s="1"/>
      <c r="F44" s="1"/>
      <c r="G44" s="1"/>
      <c r="H44" s="1"/>
      <c r="I44" s="1"/>
      <c r="J44" s="1"/>
      <c r="K44" s="1"/>
      <c r="L44" s="1"/>
    </row>
    <row r="45" spans="1:12" ht="16.5">
      <c r="A45" s="1"/>
      <c r="B45" s="1"/>
      <c r="C45" s="1"/>
      <c r="D45" s="1"/>
      <c r="E45" s="1"/>
      <c r="F45" s="1"/>
      <c r="G45" s="1"/>
      <c r="H45" s="1"/>
      <c r="I45" s="1"/>
      <c r="J45" s="1"/>
      <c r="K45" s="1"/>
      <c r="L45" s="1"/>
    </row>
    <row r="46" spans="1:12" ht="16.5">
      <c r="A46" s="1"/>
      <c r="B46" s="1"/>
      <c r="C46" s="1"/>
      <c r="D46" s="1"/>
      <c r="E46" s="1"/>
      <c r="F46" s="1"/>
      <c r="G46" s="1"/>
      <c r="H46" s="1"/>
      <c r="I46" s="1"/>
      <c r="J46" s="1"/>
      <c r="K46" s="1"/>
      <c r="L46" s="1"/>
    </row>
    <row r="47" spans="1:12" ht="16.5">
      <c r="A47" s="1"/>
      <c r="B47" s="1"/>
      <c r="C47" s="1"/>
      <c r="D47" s="1"/>
      <c r="E47" s="1"/>
      <c r="F47" s="1"/>
      <c r="G47" s="1"/>
      <c r="H47" s="1"/>
      <c r="I47" s="1"/>
      <c r="J47" s="1"/>
      <c r="K47" s="1"/>
      <c r="L47" s="1"/>
    </row>
    <row r="48" spans="1:12" ht="16.5">
      <c r="A48" s="1"/>
      <c r="B48" s="1"/>
      <c r="C48" s="1"/>
      <c r="D48" s="1"/>
      <c r="E48" s="1"/>
      <c r="F48" s="1"/>
      <c r="G48" s="1"/>
      <c r="H48" s="1"/>
      <c r="I48" s="1"/>
      <c r="J48" s="1"/>
      <c r="K48" s="1"/>
      <c r="L48" s="1"/>
    </row>
    <row r="49" spans="1:12" ht="16.5">
      <c r="A49" s="1"/>
      <c r="B49" s="1"/>
      <c r="C49" s="1"/>
      <c r="D49" s="1"/>
      <c r="E49" s="1"/>
      <c r="F49" s="1"/>
      <c r="G49" s="1"/>
      <c r="H49" s="1"/>
      <c r="I49" s="1"/>
      <c r="J49" s="1"/>
      <c r="K49" s="1"/>
      <c r="L49" s="1"/>
    </row>
    <row r="50" spans="1:12" ht="16.5">
      <c r="A50" s="1"/>
      <c r="B50" s="1"/>
      <c r="C50" s="1"/>
      <c r="D50" s="1"/>
      <c r="E50" s="1"/>
      <c r="F50" s="1"/>
      <c r="G50" s="1"/>
      <c r="H50" s="1"/>
      <c r="I50" s="1"/>
      <c r="J50" s="1"/>
      <c r="K50" s="1"/>
      <c r="L50" s="1"/>
    </row>
    <row r="51" spans="1:12" ht="16.5">
      <c r="A51" s="1"/>
      <c r="B51" s="1"/>
      <c r="C51" s="1"/>
      <c r="D51" s="1"/>
      <c r="E51" s="1"/>
      <c r="F51" s="1"/>
      <c r="G51" s="1"/>
      <c r="H51" s="1"/>
      <c r="I51" s="1"/>
      <c r="J51" s="1"/>
      <c r="K51" s="1"/>
      <c r="L51" s="1"/>
    </row>
    <row r="52" spans="1:12" ht="16.5">
      <c r="A52" s="1"/>
      <c r="B52" s="1"/>
      <c r="C52" s="1"/>
      <c r="D52" s="1"/>
      <c r="E52" s="1"/>
      <c r="F52" s="1"/>
      <c r="G52" s="1"/>
      <c r="H52" s="1"/>
      <c r="I52" s="1"/>
      <c r="J52" s="1"/>
      <c r="K52" s="1"/>
      <c r="L52" s="1"/>
    </row>
    <row r="53" spans="1:12" ht="16.5">
      <c r="A53" s="1"/>
      <c r="B53" s="1"/>
      <c r="C53" s="1"/>
      <c r="D53" s="1"/>
      <c r="E53" s="1"/>
      <c r="F53" s="1"/>
      <c r="G53" s="1"/>
      <c r="H53" s="1"/>
      <c r="I53" s="1"/>
      <c r="J53" s="1"/>
      <c r="K53" s="1"/>
      <c r="L53" s="1"/>
    </row>
    <row r="54" spans="1:12" ht="16.5">
      <c r="A54" s="1"/>
      <c r="B54" s="1"/>
      <c r="C54" s="1"/>
      <c r="D54" s="1"/>
      <c r="E54" s="1"/>
      <c r="F54" s="1"/>
      <c r="G54" s="1"/>
      <c r="H54" s="1"/>
      <c r="I54" s="1"/>
      <c r="J54" s="1"/>
      <c r="K54" s="1"/>
      <c r="L54" s="1"/>
    </row>
    <row r="55" spans="1:12" ht="16.5">
      <c r="A55" s="1"/>
      <c r="B55" s="1"/>
      <c r="C55" s="1"/>
      <c r="D55" s="1"/>
      <c r="E55" s="1"/>
      <c r="F55" s="1"/>
      <c r="G55" s="1"/>
      <c r="H55" s="1"/>
      <c r="I55" s="1"/>
      <c r="J55" s="1"/>
      <c r="K55" s="1"/>
      <c r="L55" s="1"/>
    </row>
    <row r="56" spans="1:12" ht="16.5">
      <c r="A56" s="1"/>
      <c r="B56" s="1"/>
      <c r="C56" s="1"/>
      <c r="D56" s="1"/>
      <c r="E56" s="1"/>
      <c r="F56" s="1"/>
      <c r="G56" s="1"/>
      <c r="H56" s="1"/>
      <c r="I56" s="1"/>
      <c r="J56" s="1"/>
      <c r="K56" s="1"/>
      <c r="L56" s="1"/>
    </row>
    <row r="57" spans="1:12" ht="16.5">
      <c r="A57" s="1"/>
      <c r="B57" s="1"/>
      <c r="C57" s="1"/>
      <c r="D57" s="1"/>
      <c r="E57" s="1"/>
      <c r="F57" s="1"/>
      <c r="G57" s="1"/>
      <c r="H57" s="1"/>
      <c r="I57" s="1"/>
      <c r="J57" s="1"/>
      <c r="K57" s="1"/>
      <c r="L57" s="1"/>
    </row>
    <row r="58" spans="1:12" ht="16.5">
      <c r="A58" s="1"/>
      <c r="B58" s="1"/>
      <c r="C58" s="1"/>
      <c r="D58" s="1"/>
      <c r="E58" s="1"/>
      <c r="F58" s="1"/>
      <c r="G58" s="1"/>
      <c r="H58" s="1"/>
      <c r="I58" s="1"/>
      <c r="J58" s="1"/>
      <c r="K58" s="1"/>
      <c r="L58" s="1"/>
    </row>
    <row r="59" spans="1:12" ht="16.5">
      <c r="A59" s="1"/>
      <c r="B59" s="1"/>
      <c r="C59" s="1"/>
      <c r="D59" s="1"/>
      <c r="E59" s="1"/>
      <c r="F59" s="1"/>
      <c r="G59" s="1"/>
      <c r="H59" s="1"/>
      <c r="I59" s="1"/>
      <c r="J59" s="1"/>
      <c r="K59" s="1"/>
      <c r="L59" s="1"/>
    </row>
    <row r="60" spans="1:12" ht="16.5">
      <c r="A60" s="1"/>
      <c r="B60" s="1"/>
      <c r="C60" s="1"/>
      <c r="D60" s="1"/>
      <c r="E60" s="1"/>
      <c r="F60" s="1"/>
      <c r="G60" s="1"/>
      <c r="H60" s="1"/>
      <c r="I60" s="1"/>
      <c r="J60" s="1"/>
      <c r="K60" s="1"/>
      <c r="L60" s="1"/>
    </row>
    <row r="61" spans="1:12" ht="16.5">
      <c r="A61" s="1"/>
      <c r="B61" s="1"/>
      <c r="C61" s="1"/>
      <c r="D61" s="1"/>
      <c r="E61" s="1"/>
      <c r="F61" s="1"/>
      <c r="G61" s="1"/>
      <c r="H61" s="1"/>
      <c r="I61" s="1"/>
      <c r="J61" s="1"/>
      <c r="K61" s="1"/>
      <c r="L61" s="1"/>
    </row>
    <row r="62" spans="1:12" ht="16.5">
      <c r="A62" s="1"/>
      <c r="B62" s="1"/>
      <c r="C62" s="1"/>
      <c r="D62" s="1"/>
      <c r="E62" s="1"/>
      <c r="F62" s="1"/>
      <c r="G62" s="1"/>
      <c r="H62" s="1"/>
      <c r="I62" s="1"/>
      <c r="J62" s="1"/>
      <c r="K62" s="1"/>
      <c r="L62" s="1"/>
    </row>
    <row r="63" spans="1:12" ht="16.5">
      <c r="A63" s="1"/>
      <c r="B63" s="1"/>
      <c r="C63" s="1"/>
      <c r="D63" s="1"/>
      <c r="E63" s="1"/>
      <c r="F63" s="1"/>
      <c r="G63" s="1"/>
      <c r="H63" s="1"/>
      <c r="I63" s="1"/>
      <c r="J63" s="1"/>
      <c r="K63" s="1"/>
      <c r="L63" s="1"/>
    </row>
    <row r="64" spans="1:12" ht="16.5">
      <c r="A64" s="1"/>
      <c r="B64" s="1"/>
      <c r="C64" s="1"/>
      <c r="D64" s="1"/>
      <c r="E64" s="1"/>
      <c r="F64" s="1"/>
      <c r="G64" s="1"/>
      <c r="H64" s="1"/>
      <c r="I64" s="1"/>
      <c r="J64" s="1"/>
      <c r="K64" s="1"/>
      <c r="L64" s="1"/>
    </row>
    <row r="65" spans="1:12" ht="16.5">
      <c r="A65" s="1"/>
      <c r="B65" s="1"/>
      <c r="C65" s="1"/>
      <c r="D65" s="1"/>
      <c r="E65" s="1"/>
      <c r="F65" s="1"/>
      <c r="G65" s="1"/>
      <c r="H65" s="1"/>
      <c r="I65" s="1"/>
      <c r="J65" s="1"/>
      <c r="K65" s="1"/>
      <c r="L65" s="1"/>
    </row>
    <row r="66" spans="1:12" ht="16.5">
      <c r="A66" s="1"/>
      <c r="B66" s="1"/>
      <c r="C66" s="1"/>
      <c r="D66" s="1"/>
      <c r="E66" s="1"/>
      <c r="F66" s="1"/>
      <c r="G66" s="1"/>
      <c r="H66" s="1"/>
      <c r="I66" s="1"/>
      <c r="J66" s="1"/>
      <c r="K66" s="1"/>
      <c r="L66" s="1"/>
    </row>
    <row r="67" spans="1:12" ht="16.5">
      <c r="A67" s="1"/>
      <c r="B67" s="1"/>
      <c r="C67" s="1"/>
      <c r="D67" s="1"/>
      <c r="E67" s="1"/>
      <c r="F67" s="1"/>
      <c r="G67" s="1"/>
      <c r="H67" s="1"/>
      <c r="I67" s="1"/>
      <c r="J67" s="1"/>
      <c r="K67" s="1"/>
      <c r="L67" s="1"/>
    </row>
    <row r="68" spans="1:12" ht="16.5">
      <c r="A68" s="1"/>
      <c r="B68" s="1"/>
      <c r="C68" s="1"/>
      <c r="D68" s="1"/>
      <c r="E68" s="1"/>
      <c r="F68" s="1"/>
      <c r="G68" s="1"/>
      <c r="H68" s="1"/>
      <c r="I68" s="1"/>
      <c r="J68" s="1"/>
      <c r="K68" s="1"/>
      <c r="L68" s="1"/>
    </row>
    <row r="69" spans="1:12" ht="16.5">
      <c r="A69" s="1"/>
      <c r="B69" s="1"/>
      <c r="C69" s="1"/>
      <c r="D69" s="1"/>
      <c r="E69" s="1"/>
      <c r="F69" s="1"/>
      <c r="G69" s="1"/>
      <c r="H69" s="1"/>
      <c r="I69" s="1"/>
      <c r="J69" s="1"/>
      <c r="K69" s="1"/>
      <c r="L69" s="1"/>
    </row>
    <row r="70" spans="1:12" ht="16.5">
      <c r="A70" s="1"/>
      <c r="B70" s="1"/>
      <c r="C70" s="1"/>
      <c r="D70" s="1"/>
      <c r="E70" s="1"/>
      <c r="F70" s="1"/>
      <c r="G70" s="1"/>
      <c r="H70" s="1"/>
      <c r="I70" s="1"/>
      <c r="J70" s="1"/>
      <c r="K70" s="1"/>
      <c r="L70" s="1"/>
    </row>
    <row r="71" spans="1:12" ht="16.5">
      <c r="A71" s="1"/>
      <c r="B71" s="1"/>
      <c r="C71" s="1"/>
      <c r="D71" s="1"/>
      <c r="E71" s="1"/>
      <c r="F71" s="1"/>
      <c r="G71" s="1"/>
      <c r="H71" s="1"/>
      <c r="I71" s="1"/>
      <c r="J71" s="1"/>
      <c r="K71" s="1"/>
      <c r="L71" s="1"/>
    </row>
    <row r="72" spans="1:12" ht="16.5">
      <c r="A72" s="1"/>
      <c r="B72" s="1"/>
      <c r="C72" s="1"/>
      <c r="D72" s="1"/>
      <c r="E72" s="1"/>
      <c r="F72" s="1"/>
      <c r="G72" s="1"/>
      <c r="H72" s="1"/>
      <c r="I72" s="1"/>
      <c r="J72" s="1"/>
      <c r="K72" s="1"/>
      <c r="L72" s="1"/>
    </row>
    <row r="73" spans="1:12" ht="16.5">
      <c r="A73" s="1"/>
      <c r="B73" s="1"/>
      <c r="C73" s="1"/>
      <c r="D73" s="1"/>
      <c r="E73" s="1"/>
      <c r="F73" s="1"/>
      <c r="G73" s="1"/>
      <c r="H73" s="1"/>
      <c r="I73" s="1"/>
      <c r="J73" s="1"/>
      <c r="K73" s="1"/>
      <c r="L73" s="1"/>
    </row>
    <row r="74" spans="1:12" ht="16.5">
      <c r="A74" s="1"/>
      <c r="B74" s="1"/>
      <c r="C74" s="1"/>
      <c r="D74" s="1"/>
      <c r="E74" s="1"/>
      <c r="F74" s="1"/>
      <c r="G74" s="1"/>
      <c r="H74" s="1"/>
      <c r="I74" s="1"/>
      <c r="J74" s="1"/>
      <c r="K74" s="1"/>
      <c r="L74" s="1"/>
    </row>
    <row r="75" spans="1:12" ht="16.5">
      <c r="A75" s="1"/>
      <c r="B75" s="1"/>
      <c r="C75" s="1"/>
      <c r="D75" s="1"/>
      <c r="E75" s="1"/>
      <c r="F75" s="1"/>
      <c r="G75" s="1"/>
      <c r="H75" s="1"/>
      <c r="I75" s="1"/>
      <c r="J75" s="1"/>
      <c r="K75" s="1"/>
      <c r="L75" s="1"/>
    </row>
    <row r="76" spans="1:12" ht="16.5">
      <c r="A76" s="1"/>
      <c r="B76" s="1"/>
      <c r="C76" s="1"/>
      <c r="D76" s="1"/>
      <c r="E76" s="1"/>
      <c r="F76" s="1"/>
      <c r="G76" s="1"/>
      <c r="H76" s="1"/>
      <c r="I76" s="1"/>
      <c r="J76" s="1"/>
      <c r="K76" s="1"/>
      <c r="L76" s="1"/>
    </row>
    <row r="77" spans="1:12" ht="16.5">
      <c r="A77" s="1"/>
      <c r="B77" s="1"/>
      <c r="C77" s="1"/>
      <c r="D77" s="1"/>
      <c r="E77" s="1"/>
      <c r="F77" s="1"/>
      <c r="G77" s="1"/>
      <c r="H77" s="1"/>
      <c r="I77" s="1"/>
      <c r="J77" s="1"/>
      <c r="K77" s="1"/>
      <c r="L77" s="1"/>
    </row>
    <row r="78" spans="1:12" ht="16.5">
      <c r="A78" s="1"/>
      <c r="B78" s="1"/>
      <c r="C78" s="1"/>
      <c r="D78" s="1"/>
      <c r="E78" s="1"/>
      <c r="F78" s="1"/>
      <c r="G78" s="1"/>
      <c r="H78" s="1"/>
      <c r="I78" s="1"/>
      <c r="J78" s="1"/>
      <c r="K78" s="1"/>
      <c r="L78" s="1"/>
    </row>
    <row r="79" spans="1:12" ht="16.5">
      <c r="A79" s="1"/>
      <c r="B79" s="1"/>
      <c r="C79" s="1"/>
      <c r="D79" s="1"/>
      <c r="E79" s="1"/>
      <c r="F79" s="1"/>
      <c r="G79" s="1"/>
      <c r="H79" s="1"/>
      <c r="I79" s="1"/>
      <c r="J79" s="1"/>
      <c r="K79" s="1"/>
      <c r="L79" s="1"/>
    </row>
    <row r="80" spans="1:12" ht="16.5">
      <c r="A80" s="1"/>
      <c r="B80" s="1"/>
      <c r="C80" s="1"/>
      <c r="D80" s="1"/>
      <c r="E80" s="1"/>
      <c r="F80" s="1"/>
      <c r="G80" s="1"/>
      <c r="H80" s="1"/>
      <c r="I80" s="1"/>
      <c r="J80" s="1"/>
      <c r="K80" s="1"/>
      <c r="L80" s="1"/>
    </row>
    <row r="81" spans="1:12" ht="16.5">
      <c r="A81" s="1"/>
      <c r="B81" s="1"/>
      <c r="C81" s="1"/>
      <c r="D81" s="1"/>
      <c r="E81" s="1"/>
      <c r="F81" s="1"/>
      <c r="G81" s="1"/>
      <c r="H81" s="1"/>
      <c r="I81" s="1"/>
      <c r="J81" s="1"/>
      <c r="K81" s="1"/>
      <c r="L81" s="1"/>
    </row>
    <row r="82" spans="1:12" ht="16.5">
      <c r="A82" s="1"/>
      <c r="B82" s="1"/>
      <c r="C82" s="1"/>
      <c r="D82" s="1"/>
      <c r="E82" s="1"/>
      <c r="F82" s="1"/>
      <c r="G82" s="1"/>
      <c r="H82" s="1"/>
      <c r="I82" s="1"/>
      <c r="J82" s="1"/>
      <c r="K82" s="1"/>
      <c r="L82" s="1"/>
    </row>
    <row r="83" spans="1:12" ht="16.5">
      <c r="A83" s="1"/>
      <c r="B83" s="1"/>
      <c r="C83" s="1"/>
      <c r="D83" s="1"/>
      <c r="E83" s="1"/>
      <c r="F83" s="1"/>
      <c r="G83" s="1"/>
      <c r="H83" s="1"/>
      <c r="I83" s="1"/>
      <c r="J83" s="1"/>
      <c r="K83" s="1"/>
      <c r="L83" s="1"/>
    </row>
    <row r="84" spans="1:12" ht="16.5">
      <c r="A84" s="1"/>
      <c r="B84" s="1"/>
      <c r="C84" s="1"/>
      <c r="D84" s="1"/>
      <c r="E84" s="1"/>
      <c r="F84" s="1"/>
      <c r="G84" s="1"/>
      <c r="H84" s="1"/>
      <c r="I84" s="1"/>
      <c r="J84" s="1"/>
      <c r="K84" s="1"/>
      <c r="L84" s="1"/>
    </row>
    <row r="85" spans="1:12" ht="16.5">
      <c r="A85" s="1"/>
      <c r="B85" s="1"/>
      <c r="C85" s="1"/>
      <c r="D85" s="1"/>
      <c r="E85" s="1"/>
      <c r="F85" s="1"/>
      <c r="G85" s="1"/>
      <c r="H85" s="1"/>
      <c r="I85" s="1"/>
      <c r="J85" s="1"/>
      <c r="K85" s="1"/>
      <c r="L85" s="1"/>
    </row>
    <row r="86" spans="1:12" ht="16.5">
      <c r="A86" s="1"/>
      <c r="B86" s="1"/>
      <c r="C86" s="1"/>
      <c r="D86" s="1"/>
      <c r="E86" s="1"/>
      <c r="F86" s="1"/>
      <c r="G86" s="1"/>
      <c r="H86" s="1"/>
      <c r="I86" s="1"/>
      <c r="J86" s="1"/>
      <c r="K86" s="1"/>
      <c r="L86" s="1"/>
    </row>
    <row r="87" spans="1:12" ht="16.5">
      <c r="A87" s="1"/>
      <c r="B87" s="1"/>
      <c r="C87" s="1"/>
      <c r="D87" s="1"/>
      <c r="E87" s="1"/>
      <c r="F87" s="1"/>
      <c r="G87" s="1"/>
      <c r="H87" s="1"/>
      <c r="I87" s="1"/>
      <c r="J87" s="1"/>
      <c r="K87" s="1"/>
      <c r="L87" s="1"/>
    </row>
    <row r="88" spans="1:12" ht="16.5">
      <c r="A88" s="1"/>
      <c r="B88" s="1"/>
      <c r="C88" s="1"/>
      <c r="D88" s="1"/>
      <c r="E88" s="1"/>
      <c r="F88" s="1"/>
      <c r="G88" s="1"/>
      <c r="H88" s="1"/>
      <c r="I88" s="1"/>
      <c r="J88" s="1"/>
      <c r="K88" s="1"/>
      <c r="L88" s="1"/>
    </row>
    <row r="89" spans="1:12" ht="16.5">
      <c r="A89" s="1"/>
      <c r="B89" s="1"/>
      <c r="C89" s="1"/>
      <c r="D89" s="1"/>
      <c r="E89" s="1"/>
      <c r="F89" s="1"/>
      <c r="G89" s="1"/>
      <c r="H89" s="1"/>
      <c r="I89" s="1"/>
      <c r="J89" s="1"/>
      <c r="K89" s="1"/>
      <c r="L89" s="1"/>
    </row>
    <row r="90" spans="1:12" ht="16.5">
      <c r="A90" s="1"/>
      <c r="B90" s="1"/>
      <c r="C90" s="1"/>
      <c r="D90" s="1"/>
      <c r="E90" s="1"/>
      <c r="F90" s="1"/>
      <c r="G90" s="1"/>
      <c r="H90" s="1"/>
      <c r="I90" s="1"/>
      <c r="J90" s="1"/>
      <c r="K90" s="1"/>
      <c r="L90" s="1"/>
    </row>
    <row r="91" spans="1:12" ht="16.5">
      <c r="A91" s="1"/>
      <c r="B91" s="1"/>
      <c r="C91" s="1"/>
      <c r="D91" s="1"/>
      <c r="E91" s="1"/>
      <c r="F91" s="1"/>
      <c r="G91" s="1"/>
      <c r="H91" s="1"/>
      <c r="I91" s="1"/>
      <c r="J91" s="1"/>
      <c r="K91" s="1"/>
      <c r="L91" s="1"/>
    </row>
    <row r="92" spans="1:12" ht="16.5">
      <c r="A92" s="1"/>
      <c r="B92" s="1"/>
      <c r="C92" s="1"/>
      <c r="D92" s="1"/>
      <c r="E92" s="1"/>
      <c r="F92" s="1"/>
      <c r="G92" s="1"/>
      <c r="H92" s="1"/>
      <c r="I92" s="1"/>
      <c r="J92" s="1"/>
      <c r="K92" s="1"/>
      <c r="L92" s="1"/>
    </row>
    <row r="93" spans="1:12" ht="16.5">
      <c r="A93" s="1"/>
      <c r="B93" s="1"/>
      <c r="C93" s="1"/>
      <c r="D93" s="1"/>
      <c r="E93" s="1"/>
      <c r="F93" s="1"/>
      <c r="G93" s="1"/>
      <c r="H93" s="1"/>
      <c r="I93" s="1"/>
      <c r="J93" s="1"/>
      <c r="K93" s="1"/>
      <c r="L93" s="1"/>
    </row>
    <row r="94" spans="1:12" ht="16.5">
      <c r="A94" s="1"/>
      <c r="B94" s="1"/>
      <c r="C94" s="1"/>
      <c r="D94" s="1"/>
      <c r="E94" s="1"/>
      <c r="F94" s="1"/>
      <c r="G94" s="1"/>
      <c r="H94" s="1"/>
      <c r="I94" s="1"/>
      <c r="J94" s="1"/>
      <c r="K94" s="1"/>
      <c r="L94" s="1"/>
    </row>
    <row r="95" spans="1:12" ht="16.5">
      <c r="A95" s="1"/>
      <c r="B95" s="1"/>
      <c r="C95" s="1"/>
      <c r="D95" s="1"/>
      <c r="E95" s="1"/>
      <c r="F95" s="1"/>
      <c r="G95" s="1"/>
      <c r="H95" s="1"/>
      <c r="I95" s="1"/>
      <c r="J95" s="1"/>
      <c r="K95" s="1"/>
      <c r="L95" s="1"/>
    </row>
    <row r="96" spans="1:12" ht="16.5">
      <c r="A96" s="1"/>
      <c r="B96" s="1"/>
      <c r="C96" s="1"/>
      <c r="D96" s="1"/>
      <c r="E96" s="1"/>
      <c r="F96" s="1"/>
      <c r="G96" s="1"/>
      <c r="H96" s="1"/>
      <c r="I96" s="1"/>
      <c r="J96" s="1"/>
      <c r="K96" s="1"/>
      <c r="L96" s="1"/>
    </row>
    <row r="97" spans="1:12" ht="16.5">
      <c r="A97" s="1"/>
      <c r="B97" s="1"/>
      <c r="C97" s="1"/>
      <c r="D97" s="1"/>
      <c r="E97" s="1"/>
      <c r="F97" s="1"/>
      <c r="G97" s="1"/>
      <c r="H97" s="1"/>
      <c r="I97" s="1"/>
      <c r="J97" s="1"/>
      <c r="K97" s="1"/>
      <c r="L97" s="1"/>
    </row>
    <row r="98" spans="1:12" ht="16.5">
      <c r="A98" s="1"/>
      <c r="B98" s="1"/>
      <c r="C98" s="1"/>
      <c r="D98" s="1"/>
      <c r="E98" s="1"/>
      <c r="F98" s="1"/>
      <c r="G98" s="1"/>
      <c r="H98" s="1"/>
      <c r="I98" s="1"/>
      <c r="J98" s="1"/>
      <c r="K98" s="1"/>
      <c r="L98" s="1"/>
    </row>
    <row r="99" spans="1:12" ht="16.5">
      <c r="A99" s="1"/>
      <c r="B99" s="1"/>
      <c r="C99" s="1"/>
      <c r="D99" s="1"/>
      <c r="E99" s="1"/>
      <c r="F99" s="1"/>
      <c r="G99" s="1"/>
      <c r="H99" s="1"/>
      <c r="I99" s="1"/>
      <c r="J99" s="1"/>
      <c r="K99" s="1"/>
      <c r="L99" s="1"/>
    </row>
    <row r="100" spans="1:12" ht="16.5">
      <c r="A100" s="1"/>
      <c r="B100" s="1"/>
      <c r="C100" s="1"/>
      <c r="D100" s="1"/>
      <c r="E100" s="1"/>
      <c r="F100" s="1"/>
      <c r="G100" s="1"/>
      <c r="H100" s="1"/>
      <c r="I100" s="1"/>
      <c r="J100" s="1"/>
      <c r="K100" s="1"/>
      <c r="L100" s="1"/>
    </row>
    <row r="101" spans="1:12" ht="16.5">
      <c r="A101" s="1"/>
      <c r="B101" s="1"/>
      <c r="C101" s="1"/>
      <c r="D101" s="1"/>
      <c r="E101" s="1"/>
      <c r="F101" s="1"/>
      <c r="G101" s="1"/>
      <c r="H101" s="1"/>
      <c r="I101" s="1"/>
      <c r="J101" s="1"/>
      <c r="K101" s="1"/>
      <c r="L101" s="1"/>
    </row>
    <row r="102" spans="1:12" ht="16.5">
      <c r="A102" s="1"/>
      <c r="B102" s="1"/>
      <c r="C102" s="1"/>
      <c r="D102" s="1"/>
      <c r="E102" s="1"/>
      <c r="F102" s="1"/>
      <c r="G102" s="1"/>
      <c r="H102" s="1"/>
      <c r="I102" s="1"/>
      <c r="J102" s="1"/>
      <c r="K102" s="1"/>
      <c r="L102" s="1"/>
    </row>
    <row r="103" spans="1:12" ht="16.5">
      <c r="A103" s="1"/>
      <c r="B103" s="1"/>
      <c r="C103" s="1"/>
      <c r="D103" s="1"/>
      <c r="E103" s="1"/>
      <c r="F103" s="1"/>
      <c r="G103" s="1"/>
      <c r="H103" s="1"/>
      <c r="I103" s="1"/>
      <c r="J103" s="1"/>
      <c r="K103" s="1"/>
      <c r="L103" s="1"/>
    </row>
    <row r="104" spans="1:12" ht="16.5">
      <c r="A104" s="1"/>
      <c r="B104" s="1"/>
      <c r="C104" s="1"/>
      <c r="D104" s="1"/>
      <c r="E104" s="1"/>
      <c r="F104" s="1"/>
      <c r="G104" s="1"/>
      <c r="H104" s="1"/>
      <c r="I104" s="1"/>
      <c r="J104" s="1"/>
      <c r="K104" s="1"/>
      <c r="L104" s="1"/>
    </row>
    <row r="105" spans="1:12" ht="16.5">
      <c r="A105" s="1"/>
      <c r="B105" s="1"/>
      <c r="C105" s="1"/>
      <c r="D105" s="1"/>
      <c r="E105" s="1"/>
      <c r="F105" s="1"/>
      <c r="G105" s="1"/>
      <c r="H105" s="1"/>
      <c r="I105" s="1"/>
      <c r="J105" s="1"/>
      <c r="K105" s="1"/>
      <c r="L105" s="1"/>
    </row>
    <row r="106" spans="1:12" ht="16.5">
      <c r="A106" s="1"/>
      <c r="B106" s="1"/>
      <c r="C106" s="1"/>
      <c r="D106" s="1"/>
      <c r="E106" s="1"/>
      <c r="F106" s="1"/>
      <c r="G106" s="1"/>
      <c r="H106" s="1"/>
      <c r="I106" s="1"/>
      <c r="J106" s="1"/>
      <c r="K106" s="1"/>
      <c r="L106" s="1"/>
    </row>
    <row r="107" spans="1:12" ht="16.5">
      <c r="A107" s="1"/>
      <c r="B107" s="1"/>
      <c r="C107" s="1"/>
      <c r="D107" s="1"/>
      <c r="E107" s="1"/>
      <c r="F107" s="1"/>
      <c r="G107" s="1"/>
      <c r="H107" s="1"/>
      <c r="I107" s="1"/>
      <c r="J107" s="1"/>
      <c r="K107" s="1"/>
      <c r="L107" s="1"/>
    </row>
    <row r="108" spans="1:12" ht="16.5">
      <c r="A108" s="1"/>
      <c r="B108" s="1"/>
      <c r="C108" s="1"/>
      <c r="D108" s="1"/>
      <c r="E108" s="1"/>
      <c r="F108" s="1"/>
      <c r="G108" s="1"/>
      <c r="H108" s="1"/>
      <c r="I108" s="1"/>
      <c r="J108" s="1"/>
      <c r="K108" s="1"/>
      <c r="L108" s="1"/>
    </row>
    <row r="109" spans="1:12" ht="16.5">
      <c r="A109" s="1"/>
      <c r="B109" s="1"/>
      <c r="C109" s="1"/>
      <c r="D109" s="1"/>
      <c r="E109" s="1"/>
      <c r="F109" s="1"/>
      <c r="G109" s="1"/>
      <c r="H109" s="1"/>
      <c r="I109" s="1"/>
      <c r="J109" s="1"/>
      <c r="K109" s="1"/>
      <c r="L109" s="1"/>
    </row>
    <row r="110" spans="1:12" ht="16.5">
      <c r="A110" s="1"/>
      <c r="B110" s="1"/>
      <c r="C110" s="1"/>
      <c r="D110" s="1"/>
      <c r="E110" s="1"/>
      <c r="F110" s="1"/>
      <c r="G110" s="1"/>
      <c r="H110" s="1"/>
      <c r="I110" s="1"/>
      <c r="J110" s="1"/>
      <c r="K110" s="1"/>
      <c r="L110" s="1"/>
    </row>
    <row r="111" spans="1:12" ht="16.5">
      <c r="A111" s="1"/>
      <c r="B111" s="1"/>
      <c r="C111" s="1"/>
      <c r="D111" s="1"/>
      <c r="E111" s="1"/>
      <c r="F111" s="1"/>
      <c r="G111" s="1"/>
      <c r="H111" s="1"/>
      <c r="I111" s="1"/>
      <c r="J111" s="1"/>
      <c r="K111" s="1"/>
      <c r="L111" s="1"/>
    </row>
    <row r="112" spans="1:12" ht="16.5">
      <c r="A112" s="1"/>
      <c r="B112" s="1"/>
      <c r="C112" s="1"/>
      <c r="D112" s="1"/>
      <c r="E112" s="1"/>
      <c r="F112" s="1"/>
      <c r="G112" s="1"/>
      <c r="H112" s="1"/>
      <c r="I112" s="1"/>
      <c r="J112" s="1"/>
      <c r="K112" s="1"/>
      <c r="L112" s="1"/>
    </row>
    <row r="113" spans="1:12" ht="16.5">
      <c r="A113" s="1"/>
      <c r="B113" s="1"/>
      <c r="C113" s="1"/>
      <c r="D113" s="1"/>
      <c r="E113" s="1"/>
      <c r="F113" s="1"/>
      <c r="G113" s="1"/>
      <c r="H113" s="1"/>
      <c r="I113" s="1"/>
      <c r="J113" s="1"/>
      <c r="K113" s="1"/>
      <c r="L113" s="1"/>
    </row>
    <row r="114" spans="1:12" ht="16.5">
      <c r="A114" s="1"/>
      <c r="B114" s="1"/>
      <c r="C114" s="1"/>
      <c r="D114" s="1"/>
      <c r="E114" s="1"/>
      <c r="F114" s="1"/>
      <c r="G114" s="1"/>
      <c r="H114" s="1"/>
      <c r="I114" s="1"/>
      <c r="J114" s="1"/>
      <c r="K114" s="1"/>
      <c r="L114" s="1"/>
    </row>
    <row r="115" spans="1:12" ht="16.5">
      <c r="A115" s="1"/>
      <c r="B115" s="1"/>
      <c r="C115" s="1"/>
      <c r="D115" s="1"/>
      <c r="E115" s="1"/>
      <c r="F115" s="1"/>
      <c r="G115" s="1"/>
      <c r="H115" s="1"/>
      <c r="I115" s="1"/>
      <c r="J115" s="1"/>
      <c r="K115" s="1"/>
      <c r="L115" s="1"/>
    </row>
    <row r="116" spans="1:12" ht="16.5">
      <c r="A116" s="1"/>
      <c r="B116" s="1"/>
      <c r="C116" s="1"/>
      <c r="D116" s="1"/>
      <c r="E116" s="1"/>
      <c r="F116" s="1"/>
      <c r="G116" s="1"/>
      <c r="H116" s="1"/>
      <c r="I116" s="1"/>
      <c r="J116" s="1"/>
      <c r="K116" s="1"/>
      <c r="L116" s="1"/>
    </row>
    <row r="117" spans="1:12" ht="16.5">
      <c r="A117" s="1"/>
      <c r="B117" s="1"/>
      <c r="C117" s="1"/>
      <c r="D117" s="1"/>
      <c r="E117" s="1"/>
      <c r="F117" s="1"/>
      <c r="G117" s="1"/>
      <c r="H117" s="1"/>
      <c r="I117" s="1"/>
      <c r="J117" s="1"/>
      <c r="K117" s="1"/>
      <c r="L117" s="1"/>
    </row>
    <row r="118" spans="1:12" ht="16.5">
      <c r="A118" s="1"/>
      <c r="B118" s="1"/>
      <c r="C118" s="1"/>
      <c r="D118" s="1"/>
      <c r="E118" s="1"/>
      <c r="F118" s="1"/>
      <c r="G118" s="1"/>
      <c r="H118" s="1"/>
      <c r="I118" s="1"/>
      <c r="J118" s="1"/>
      <c r="K118" s="1"/>
      <c r="L118" s="1"/>
    </row>
    <row r="119" spans="1:12" ht="16.5">
      <c r="A119" s="1"/>
      <c r="B119" s="1"/>
      <c r="C119" s="1"/>
      <c r="D119" s="1"/>
      <c r="E119" s="1"/>
      <c r="F119" s="1"/>
      <c r="G119" s="1"/>
      <c r="H119" s="1"/>
      <c r="I119" s="1"/>
      <c r="J119" s="1"/>
      <c r="K119" s="1"/>
      <c r="L119" s="1"/>
    </row>
    <row r="120" spans="1:12" ht="16.5">
      <c r="A120" s="1"/>
      <c r="B120" s="1"/>
      <c r="C120" s="1"/>
      <c r="D120" s="1"/>
      <c r="E120" s="1"/>
      <c r="F120" s="1"/>
      <c r="G120" s="1"/>
      <c r="H120" s="1"/>
      <c r="I120" s="1"/>
      <c r="J120" s="1"/>
      <c r="K120" s="1"/>
      <c r="L120" s="1"/>
    </row>
    <row r="121" spans="1:12" ht="16.5">
      <c r="A121" s="1"/>
      <c r="B121" s="1"/>
      <c r="C121" s="1"/>
      <c r="D121" s="1"/>
      <c r="E121" s="1"/>
      <c r="F121" s="1"/>
      <c r="G121" s="1"/>
      <c r="H121" s="1"/>
      <c r="I121" s="1"/>
      <c r="J121" s="1"/>
      <c r="K121" s="1"/>
      <c r="L121" s="1"/>
    </row>
    <row r="122" spans="1:12" ht="16.5">
      <c r="A122" s="1"/>
      <c r="B122" s="1"/>
      <c r="C122" s="1"/>
      <c r="D122" s="1"/>
      <c r="E122" s="1"/>
      <c r="F122" s="1"/>
      <c r="G122" s="1"/>
      <c r="H122" s="1"/>
      <c r="I122" s="1"/>
      <c r="J122" s="1"/>
      <c r="K122" s="1"/>
      <c r="L122" s="1"/>
    </row>
    <row r="123" spans="1:12" ht="16.5">
      <c r="A123" s="1"/>
      <c r="B123" s="1"/>
      <c r="C123" s="1"/>
      <c r="D123" s="1"/>
      <c r="E123" s="1"/>
      <c r="F123" s="1"/>
      <c r="G123" s="1"/>
      <c r="H123" s="1"/>
      <c r="I123" s="1"/>
      <c r="J123" s="1"/>
      <c r="K123" s="1"/>
      <c r="L123" s="1"/>
    </row>
    <row r="124" spans="1:12" ht="16.5">
      <c r="A124" s="1"/>
      <c r="B124" s="1"/>
      <c r="C124" s="1"/>
      <c r="D124" s="1"/>
      <c r="E124" s="1"/>
      <c r="F124" s="1"/>
      <c r="G124" s="1"/>
      <c r="H124" s="1"/>
      <c r="I124" s="1"/>
      <c r="J124" s="1"/>
      <c r="K124" s="1"/>
      <c r="L124" s="1"/>
    </row>
    <row r="125" spans="1:12" ht="16.5">
      <c r="A125" s="1"/>
      <c r="B125" s="1"/>
      <c r="C125" s="1"/>
      <c r="D125" s="1"/>
      <c r="E125" s="1"/>
      <c r="F125" s="1"/>
      <c r="G125" s="1"/>
      <c r="H125" s="1"/>
      <c r="I125" s="1"/>
      <c r="J125" s="1"/>
      <c r="K125" s="1"/>
      <c r="L125" s="1"/>
    </row>
    <row r="126" spans="1:12" ht="16.5">
      <c r="A126" s="1"/>
      <c r="B126" s="1"/>
      <c r="C126" s="1"/>
      <c r="D126" s="1"/>
      <c r="E126" s="1"/>
      <c r="F126" s="1"/>
      <c r="G126" s="1"/>
      <c r="H126" s="1"/>
      <c r="I126" s="1"/>
      <c r="J126" s="1"/>
      <c r="K126" s="1"/>
      <c r="L126" s="1"/>
    </row>
    <row r="127" spans="1:12" ht="16.5">
      <c r="A127" s="1"/>
      <c r="B127" s="1"/>
      <c r="C127" s="1"/>
      <c r="D127" s="1"/>
      <c r="E127" s="1"/>
      <c r="F127" s="1"/>
      <c r="G127" s="1"/>
      <c r="H127" s="1"/>
      <c r="I127" s="1"/>
      <c r="J127" s="1"/>
      <c r="K127" s="1"/>
      <c r="L127" s="1"/>
    </row>
    <row r="128" spans="1:12" ht="16.5">
      <c r="A128" s="1"/>
      <c r="B128" s="1"/>
      <c r="C128" s="1"/>
      <c r="D128" s="1"/>
      <c r="E128" s="1"/>
      <c r="F128" s="1"/>
      <c r="G128" s="1"/>
      <c r="H128" s="1"/>
      <c r="I128" s="1"/>
      <c r="J128" s="1"/>
      <c r="K128" s="1"/>
      <c r="L128" s="1"/>
    </row>
    <row r="129" spans="1:12" ht="16.5">
      <c r="A129" s="1"/>
      <c r="B129" s="1"/>
      <c r="C129" s="1"/>
      <c r="D129" s="1"/>
      <c r="E129" s="1"/>
      <c r="F129" s="1"/>
      <c r="G129" s="1"/>
      <c r="H129" s="1"/>
      <c r="I129" s="1"/>
      <c r="J129" s="1"/>
      <c r="K129" s="1"/>
      <c r="L129" s="1"/>
    </row>
    <row r="130" spans="1:12" ht="16.5">
      <c r="A130" s="1"/>
      <c r="B130" s="1"/>
      <c r="C130" s="1"/>
      <c r="D130" s="1"/>
      <c r="E130" s="1"/>
      <c r="F130" s="1"/>
      <c r="G130" s="1"/>
      <c r="H130" s="1"/>
      <c r="I130" s="1"/>
      <c r="J130" s="1"/>
      <c r="K130" s="1"/>
      <c r="L130" s="1"/>
    </row>
    <row r="131" spans="1:12" ht="16.5">
      <c r="A131" s="1"/>
      <c r="B131" s="1"/>
      <c r="C131" s="1"/>
      <c r="D131" s="1"/>
      <c r="E131" s="1"/>
      <c r="F131" s="1"/>
      <c r="G131" s="1"/>
      <c r="H131" s="1"/>
      <c r="I131" s="1"/>
      <c r="J131" s="1"/>
      <c r="K131" s="1"/>
      <c r="L131" s="1"/>
    </row>
    <row r="132" spans="1:12" ht="16.5">
      <c r="A132" s="1"/>
      <c r="B132" s="1"/>
      <c r="C132" s="1"/>
      <c r="D132" s="1"/>
      <c r="E132" s="1"/>
      <c r="F132" s="1"/>
      <c r="G132" s="1"/>
      <c r="H132" s="1"/>
      <c r="I132" s="1"/>
      <c r="J132" s="1"/>
      <c r="K132" s="1"/>
      <c r="L132" s="1"/>
    </row>
    <row r="133" spans="1:12" ht="16.5">
      <c r="A133" s="1"/>
      <c r="B133" s="1"/>
      <c r="C133" s="1"/>
      <c r="D133" s="1"/>
      <c r="E133" s="1"/>
      <c r="F133" s="1"/>
      <c r="G133" s="1"/>
      <c r="H133" s="1"/>
      <c r="I133" s="1"/>
      <c r="J133" s="1"/>
      <c r="K133" s="1"/>
      <c r="L133" s="1"/>
    </row>
    <row r="134" spans="1:12" ht="16.5">
      <c r="A134" s="1"/>
      <c r="B134" s="1"/>
      <c r="C134" s="1"/>
      <c r="D134" s="1"/>
      <c r="E134" s="1"/>
      <c r="F134" s="1"/>
      <c r="G134" s="1"/>
      <c r="H134" s="1"/>
      <c r="I134" s="1"/>
      <c r="J134" s="1"/>
      <c r="K134" s="1"/>
      <c r="L134" s="1"/>
    </row>
    <row r="135" spans="1:12" ht="16.5">
      <c r="A135" s="1"/>
      <c r="B135" s="1"/>
      <c r="C135" s="1"/>
      <c r="D135" s="1"/>
      <c r="E135" s="1"/>
      <c r="F135" s="1"/>
      <c r="G135" s="1"/>
      <c r="H135" s="1"/>
      <c r="I135" s="1"/>
      <c r="J135" s="1"/>
      <c r="K135" s="1"/>
      <c r="L135" s="1"/>
    </row>
    <row r="136" spans="1:12" ht="16.5">
      <c r="A136" s="1"/>
      <c r="B136" s="1"/>
      <c r="C136" s="1"/>
      <c r="D136" s="1"/>
      <c r="E136" s="1"/>
      <c r="F136" s="1"/>
      <c r="G136" s="1"/>
      <c r="H136" s="1"/>
      <c r="I136" s="1"/>
      <c r="J136" s="1"/>
      <c r="K136" s="1"/>
      <c r="L136" s="1"/>
    </row>
    <row r="137" spans="1:12" ht="16.5">
      <c r="A137" s="1"/>
      <c r="B137" s="1"/>
      <c r="C137" s="1"/>
      <c r="D137" s="1"/>
      <c r="E137" s="1"/>
      <c r="F137" s="1"/>
      <c r="G137" s="1"/>
      <c r="H137" s="1"/>
      <c r="I137" s="1"/>
      <c r="J137" s="1"/>
      <c r="K137" s="1"/>
      <c r="L137" s="1"/>
    </row>
    <row r="138" spans="1:12" ht="16.5">
      <c r="A138" s="1"/>
      <c r="B138" s="1"/>
      <c r="C138" s="1"/>
      <c r="D138" s="1"/>
      <c r="E138" s="1"/>
      <c r="F138" s="1"/>
      <c r="G138" s="1"/>
      <c r="H138" s="1"/>
      <c r="I138" s="1"/>
      <c r="J138" s="1"/>
      <c r="K138" s="1"/>
      <c r="L138" s="1"/>
    </row>
    <row r="139" spans="1:12" ht="16.5">
      <c r="A139" s="1"/>
      <c r="B139" s="1"/>
      <c r="C139" s="1"/>
      <c r="D139" s="1"/>
      <c r="E139" s="1"/>
      <c r="F139" s="1"/>
      <c r="G139" s="1"/>
      <c r="H139" s="1"/>
      <c r="I139" s="1"/>
      <c r="J139" s="1"/>
      <c r="K139" s="1"/>
      <c r="L139" s="1"/>
    </row>
    <row r="140" spans="1:12" ht="16.5">
      <c r="A140" s="1"/>
      <c r="B140" s="1"/>
      <c r="C140" s="1"/>
      <c r="D140" s="1"/>
      <c r="E140" s="1"/>
      <c r="F140" s="1"/>
      <c r="G140" s="1"/>
      <c r="H140" s="1"/>
      <c r="I140" s="1"/>
      <c r="J140" s="1"/>
      <c r="K140" s="1"/>
      <c r="L140" s="1"/>
    </row>
    <row r="141" spans="1:12" ht="16.5">
      <c r="A141" s="1"/>
      <c r="B141" s="1"/>
      <c r="C141" s="1"/>
      <c r="D141" s="1"/>
      <c r="E141" s="1"/>
      <c r="F141" s="1"/>
      <c r="G141" s="1"/>
      <c r="H141" s="1"/>
      <c r="I141" s="1"/>
      <c r="J141" s="1"/>
      <c r="K141" s="1"/>
      <c r="L141" s="1"/>
    </row>
    <row r="142" spans="1:12" ht="16.5">
      <c r="A142" s="1"/>
      <c r="B142" s="1"/>
      <c r="C142" s="1"/>
      <c r="D142" s="1"/>
      <c r="E142" s="1"/>
      <c r="F142" s="1"/>
      <c r="G142" s="1"/>
      <c r="H142" s="1"/>
      <c r="I142" s="1"/>
      <c r="J142" s="1"/>
      <c r="K142" s="1"/>
      <c r="L142" s="1"/>
    </row>
    <row r="143" spans="1:12" ht="16.5">
      <c r="A143" s="1"/>
      <c r="B143" s="1"/>
      <c r="C143" s="1"/>
      <c r="D143" s="1"/>
      <c r="E143" s="1"/>
      <c r="F143" s="1"/>
      <c r="G143" s="1"/>
      <c r="H143" s="1"/>
      <c r="I143" s="1"/>
      <c r="J143" s="1"/>
      <c r="K143" s="1"/>
      <c r="L143" s="1"/>
    </row>
    <row r="144" spans="1:12" ht="16.5">
      <c r="A144" s="1"/>
      <c r="B144" s="1"/>
      <c r="C144" s="1"/>
      <c r="D144" s="1"/>
      <c r="E144" s="1"/>
      <c r="F144" s="1"/>
      <c r="G144" s="1"/>
      <c r="H144" s="1"/>
      <c r="I144" s="1"/>
      <c r="J144" s="1"/>
      <c r="K144" s="1"/>
      <c r="L144" s="1"/>
    </row>
    <row r="145" spans="1:12" ht="16.5">
      <c r="A145" s="1"/>
      <c r="B145" s="1"/>
      <c r="C145" s="1"/>
      <c r="D145" s="1"/>
      <c r="E145" s="1"/>
      <c r="F145" s="1"/>
      <c r="G145" s="1"/>
      <c r="H145" s="1"/>
      <c r="I145" s="1"/>
      <c r="J145" s="1"/>
      <c r="K145" s="1"/>
      <c r="L145" s="1"/>
    </row>
    <row r="146" spans="1:12" ht="16.5">
      <c r="A146" s="1"/>
      <c r="B146" s="1"/>
      <c r="C146" s="1"/>
      <c r="D146" s="1"/>
      <c r="E146" s="1"/>
      <c r="F146" s="1"/>
      <c r="G146" s="1"/>
      <c r="H146" s="1"/>
      <c r="I146" s="1"/>
      <c r="J146" s="1"/>
      <c r="K146" s="1"/>
      <c r="L146" s="1"/>
    </row>
    <row r="147" spans="1:12" ht="16.5">
      <c r="A147" s="1"/>
      <c r="B147" s="1"/>
      <c r="C147" s="1"/>
      <c r="D147" s="1"/>
      <c r="E147" s="1"/>
      <c r="F147" s="1"/>
      <c r="G147" s="1"/>
      <c r="H147" s="1"/>
      <c r="I147" s="1"/>
      <c r="J147" s="1"/>
      <c r="K147" s="1"/>
      <c r="L147" s="1"/>
    </row>
    <row r="148" spans="1:12" ht="16.5">
      <c r="A148" s="1"/>
      <c r="B148" s="1"/>
      <c r="C148" s="1"/>
      <c r="D148" s="1"/>
      <c r="E148" s="1"/>
      <c r="F148" s="1"/>
      <c r="G148" s="1"/>
      <c r="H148" s="1"/>
      <c r="I148" s="1"/>
      <c r="J148" s="1"/>
      <c r="K148" s="1"/>
      <c r="L148" s="1"/>
    </row>
    <row r="149" spans="1:12" ht="16.5">
      <c r="A149" s="1"/>
      <c r="B149" s="1"/>
      <c r="C149" s="1"/>
      <c r="D149" s="1"/>
      <c r="E149" s="1"/>
      <c r="F149" s="1"/>
      <c r="G149" s="1"/>
      <c r="H149" s="1"/>
      <c r="I149" s="1"/>
      <c r="J149" s="1"/>
      <c r="K149" s="1"/>
      <c r="L149" s="1"/>
    </row>
    <row r="150" spans="1:12" ht="16.5">
      <c r="A150" s="1"/>
      <c r="B150" s="1"/>
      <c r="C150" s="1"/>
      <c r="D150" s="1"/>
      <c r="E150" s="1"/>
      <c r="F150" s="1"/>
      <c r="G150" s="1"/>
      <c r="H150" s="1"/>
      <c r="I150" s="1"/>
      <c r="J150" s="1"/>
      <c r="K150" s="1"/>
      <c r="L150" s="1"/>
    </row>
    <row r="151" spans="1:12" ht="16.5">
      <c r="A151" s="1"/>
      <c r="B151" s="1"/>
      <c r="C151" s="1"/>
      <c r="D151" s="1"/>
      <c r="E151" s="1"/>
      <c r="F151" s="1"/>
      <c r="G151" s="1"/>
      <c r="H151" s="1"/>
      <c r="I151" s="1"/>
      <c r="J151" s="1"/>
      <c r="K151" s="1"/>
      <c r="L151" s="1"/>
    </row>
    <row r="152" spans="1:12" ht="16.5">
      <c r="A152" s="1"/>
      <c r="B152" s="1"/>
      <c r="C152" s="1"/>
      <c r="D152" s="1"/>
      <c r="E152" s="1"/>
      <c r="F152" s="1"/>
      <c r="G152" s="1"/>
      <c r="H152" s="1"/>
      <c r="I152" s="1"/>
      <c r="J152" s="1"/>
      <c r="K152" s="1"/>
      <c r="L152" s="1"/>
    </row>
    <row r="153" spans="1:12" ht="16.5">
      <c r="A153" s="1"/>
      <c r="B153" s="1"/>
      <c r="C153" s="1"/>
      <c r="D153" s="1"/>
      <c r="E153" s="1"/>
      <c r="F153" s="1"/>
      <c r="G153" s="1"/>
      <c r="H153" s="1"/>
      <c r="I153" s="1"/>
      <c r="J153" s="1"/>
      <c r="K153" s="1"/>
      <c r="L153" s="1"/>
    </row>
    <row r="154" spans="1:12" ht="16.5">
      <c r="A154" s="1"/>
      <c r="B154" s="1"/>
      <c r="C154" s="1"/>
      <c r="D154" s="1"/>
      <c r="E154" s="1"/>
      <c r="F154" s="1"/>
      <c r="G154" s="1"/>
      <c r="H154" s="1"/>
      <c r="I154" s="1"/>
      <c r="J154" s="1"/>
      <c r="K154" s="1"/>
      <c r="L154" s="1"/>
    </row>
    <row r="155" spans="1:12" ht="16.5">
      <c r="A155" s="1"/>
      <c r="B155" s="1"/>
      <c r="C155" s="1"/>
      <c r="D155" s="1"/>
      <c r="E155" s="1"/>
      <c r="F155" s="1"/>
      <c r="G155" s="1"/>
      <c r="H155" s="1"/>
      <c r="I155" s="1"/>
      <c r="J155" s="1"/>
      <c r="K155" s="1"/>
      <c r="L155" s="1"/>
    </row>
    <row r="156" spans="1:12" ht="16.5">
      <c r="A156" s="1"/>
      <c r="B156" s="1"/>
      <c r="C156" s="1"/>
      <c r="D156" s="1"/>
      <c r="E156" s="1"/>
      <c r="F156" s="1"/>
      <c r="G156" s="1"/>
      <c r="H156" s="1"/>
      <c r="I156" s="1"/>
      <c r="J156" s="1"/>
      <c r="K156" s="1"/>
      <c r="L156" s="1"/>
    </row>
    <row r="157" spans="1:12" ht="16.5">
      <c r="A157" s="1"/>
      <c r="B157" s="1"/>
      <c r="C157" s="1"/>
      <c r="D157" s="1"/>
      <c r="E157" s="1"/>
      <c r="F157" s="1"/>
      <c r="G157" s="1"/>
      <c r="H157" s="1"/>
      <c r="I157" s="1"/>
      <c r="J157" s="1"/>
      <c r="K157" s="1"/>
      <c r="L157" s="1"/>
    </row>
    <row r="158" spans="1:12" ht="16.5">
      <c r="A158" s="1"/>
      <c r="B158" s="1"/>
      <c r="C158" s="1"/>
      <c r="D158" s="1"/>
      <c r="E158" s="1"/>
      <c r="F158" s="1"/>
      <c r="G158" s="1"/>
      <c r="H158" s="1"/>
      <c r="I158" s="1"/>
      <c r="J158" s="1"/>
      <c r="K158" s="1"/>
      <c r="L158" s="1"/>
    </row>
    <row r="159" spans="1:12" ht="16.5">
      <c r="A159" s="1"/>
      <c r="B159" s="1"/>
      <c r="C159" s="1"/>
      <c r="D159" s="1"/>
      <c r="E159" s="1"/>
      <c r="F159" s="1"/>
      <c r="G159" s="1"/>
      <c r="H159" s="1"/>
      <c r="I159" s="1"/>
      <c r="J159" s="1"/>
      <c r="K159" s="1"/>
      <c r="L159" s="1"/>
    </row>
    <row r="160" spans="1:12" ht="16.5">
      <c r="A160" s="1"/>
      <c r="B160" s="1"/>
      <c r="C160" s="1"/>
      <c r="D160" s="1"/>
      <c r="E160" s="1"/>
      <c r="F160" s="1"/>
      <c r="G160" s="1"/>
      <c r="H160" s="1"/>
      <c r="I160" s="1"/>
      <c r="J160" s="1"/>
      <c r="K160" s="1"/>
      <c r="L160" s="1"/>
    </row>
    <row r="161" spans="1:12" ht="16.5">
      <c r="A161" s="1"/>
      <c r="B161" s="1"/>
      <c r="C161" s="1"/>
      <c r="D161" s="1"/>
      <c r="E161" s="1"/>
      <c r="F161" s="1"/>
      <c r="G161" s="1"/>
      <c r="H161" s="1"/>
      <c r="I161" s="1"/>
      <c r="J161" s="1"/>
      <c r="K161" s="1"/>
      <c r="L161" s="1"/>
    </row>
    <row r="162" spans="1:12" ht="16.5">
      <c r="A162" s="1"/>
      <c r="B162" s="1"/>
      <c r="C162" s="1"/>
      <c r="D162" s="1"/>
      <c r="E162" s="1"/>
      <c r="F162" s="1"/>
      <c r="G162" s="1"/>
      <c r="H162" s="1"/>
      <c r="I162" s="1"/>
      <c r="J162" s="1"/>
      <c r="K162" s="1"/>
      <c r="L162" s="1"/>
    </row>
    <row r="163" spans="1:12" ht="16.5">
      <c r="A163" s="1"/>
      <c r="B163" s="1"/>
      <c r="C163" s="1"/>
      <c r="D163" s="1"/>
      <c r="E163" s="1"/>
      <c r="F163" s="1"/>
      <c r="G163" s="1"/>
      <c r="H163" s="1"/>
      <c r="I163" s="1"/>
      <c r="J163" s="1"/>
      <c r="K163" s="1"/>
      <c r="L163" s="1"/>
    </row>
    <row r="164" spans="1:12" ht="16.5">
      <c r="A164" s="1"/>
      <c r="B164" s="1"/>
      <c r="C164" s="1"/>
      <c r="D164" s="1"/>
      <c r="E164" s="1"/>
      <c r="F164" s="1"/>
      <c r="G164" s="1"/>
      <c r="H164" s="1"/>
      <c r="I164" s="1"/>
      <c r="J164" s="1"/>
      <c r="K164" s="1"/>
      <c r="L164" s="1"/>
    </row>
    <row r="165" spans="1:12" ht="16.5">
      <c r="A165" s="1"/>
      <c r="B165" s="1"/>
      <c r="C165" s="1"/>
      <c r="D165" s="1"/>
      <c r="E165" s="1"/>
      <c r="F165" s="1"/>
      <c r="G165" s="1"/>
      <c r="H165" s="1"/>
      <c r="I165" s="1"/>
      <c r="J165" s="1"/>
      <c r="K165" s="1"/>
      <c r="L165" s="1"/>
    </row>
    <row r="166" spans="1:12" ht="16.5">
      <c r="A166" s="1"/>
      <c r="B166" s="1"/>
      <c r="C166" s="1"/>
      <c r="D166" s="1"/>
      <c r="E166" s="1"/>
      <c r="F166" s="1"/>
      <c r="G166" s="1"/>
      <c r="H166" s="1"/>
      <c r="I166" s="1"/>
      <c r="J166" s="1"/>
      <c r="K166" s="1"/>
      <c r="L166" s="1"/>
    </row>
    <row r="167" spans="1:12" ht="16.5">
      <c r="A167" s="1"/>
      <c r="B167" s="1"/>
      <c r="C167" s="1"/>
      <c r="D167" s="1"/>
      <c r="E167" s="1"/>
      <c r="F167" s="1"/>
      <c r="G167" s="1"/>
      <c r="H167" s="1"/>
      <c r="I167" s="1"/>
      <c r="J167" s="1"/>
      <c r="K167" s="1"/>
      <c r="L167" s="1"/>
    </row>
    <row r="168" spans="1:12" ht="16.5">
      <c r="A168" s="1"/>
      <c r="B168" s="1"/>
      <c r="C168" s="1"/>
      <c r="D168" s="1"/>
      <c r="E168" s="1"/>
      <c r="F168" s="1"/>
      <c r="G168" s="1"/>
      <c r="H168" s="1"/>
      <c r="I168" s="1"/>
      <c r="J168" s="1"/>
      <c r="K168" s="1"/>
      <c r="L168" s="1"/>
    </row>
    <row r="169" spans="1:12" ht="16.5">
      <c r="A169" s="1"/>
      <c r="B169" s="1"/>
      <c r="C169" s="1"/>
      <c r="D169" s="1"/>
      <c r="E169" s="1"/>
      <c r="F169" s="1"/>
      <c r="G169" s="1"/>
      <c r="H169" s="1"/>
      <c r="I169" s="1"/>
      <c r="J169" s="1"/>
      <c r="K169" s="1"/>
      <c r="L169" s="1"/>
    </row>
    <row r="170" spans="1:12" ht="16.5">
      <c r="A170" s="1"/>
      <c r="B170" s="1"/>
      <c r="C170" s="1"/>
      <c r="D170" s="1"/>
      <c r="E170" s="1"/>
      <c r="F170" s="1"/>
      <c r="G170" s="1"/>
      <c r="H170" s="1"/>
      <c r="I170" s="1"/>
      <c r="J170" s="1"/>
      <c r="K170" s="1"/>
      <c r="L170" s="1"/>
    </row>
    <row r="171" spans="1:12" ht="16.5">
      <c r="A171" s="1"/>
      <c r="B171" s="1"/>
      <c r="C171" s="1"/>
      <c r="D171" s="1"/>
      <c r="E171" s="1"/>
      <c r="F171" s="1"/>
      <c r="G171" s="1"/>
      <c r="H171" s="1"/>
      <c r="I171" s="1"/>
      <c r="J171" s="1"/>
      <c r="K171" s="1"/>
      <c r="L171" s="1"/>
    </row>
    <row r="172" spans="1:12" ht="16.5">
      <c r="A172" s="1"/>
      <c r="B172" s="1"/>
      <c r="C172" s="1"/>
      <c r="D172" s="1"/>
      <c r="E172" s="1"/>
      <c r="F172" s="1"/>
      <c r="G172" s="1"/>
      <c r="H172" s="1"/>
      <c r="I172" s="1"/>
      <c r="J172" s="1"/>
      <c r="K172" s="1"/>
      <c r="L172" s="1"/>
    </row>
    <row r="173" spans="1:12" ht="16.5">
      <c r="A173" s="1"/>
      <c r="B173" s="1"/>
      <c r="C173" s="1"/>
      <c r="D173" s="1"/>
      <c r="E173" s="1"/>
      <c r="F173" s="1"/>
      <c r="G173" s="1"/>
      <c r="H173" s="1"/>
      <c r="I173" s="1"/>
      <c r="J173" s="1"/>
      <c r="K173" s="1"/>
      <c r="L173" s="1"/>
    </row>
    <row r="174" spans="1:12" ht="16.5">
      <c r="A174" s="1"/>
      <c r="B174" s="1"/>
      <c r="C174" s="1"/>
      <c r="D174" s="1"/>
      <c r="E174" s="1"/>
      <c r="F174" s="1"/>
      <c r="G174" s="1"/>
      <c r="H174" s="1"/>
      <c r="I174" s="1"/>
      <c r="J174" s="1"/>
      <c r="K174" s="1"/>
      <c r="L174" s="1"/>
    </row>
    <row r="175" spans="1:12" ht="16.5">
      <c r="A175" s="1"/>
      <c r="B175" s="1"/>
      <c r="C175" s="1"/>
      <c r="D175" s="1"/>
      <c r="E175" s="1"/>
      <c r="F175" s="1"/>
      <c r="G175" s="1"/>
      <c r="H175" s="1"/>
      <c r="I175" s="1"/>
      <c r="J175" s="1"/>
      <c r="K175" s="1"/>
      <c r="L175" s="1"/>
    </row>
    <row r="176" spans="1:12" ht="16.5">
      <c r="A176" s="1"/>
      <c r="B176" s="1"/>
      <c r="C176" s="1"/>
      <c r="D176" s="1"/>
      <c r="E176" s="1"/>
      <c r="F176" s="1"/>
      <c r="G176" s="1"/>
      <c r="H176" s="1"/>
      <c r="I176" s="1"/>
      <c r="J176" s="1"/>
      <c r="K176" s="1"/>
      <c r="L176" s="1"/>
    </row>
    <row r="177" spans="1:12" ht="16.5">
      <c r="A177" s="1"/>
      <c r="B177" s="1"/>
      <c r="C177" s="1"/>
      <c r="D177" s="1"/>
      <c r="E177" s="1"/>
      <c r="F177" s="1"/>
      <c r="G177" s="1"/>
      <c r="H177" s="1"/>
      <c r="I177" s="1"/>
      <c r="J177" s="1"/>
      <c r="K177" s="1"/>
      <c r="L177" s="1"/>
    </row>
    <row r="178" spans="1:12" ht="16.5">
      <c r="A178" s="1"/>
      <c r="B178" s="1"/>
      <c r="C178" s="1"/>
      <c r="D178" s="1"/>
      <c r="E178" s="1"/>
      <c r="F178" s="1"/>
      <c r="G178" s="1"/>
      <c r="H178" s="1"/>
      <c r="I178" s="1"/>
      <c r="J178" s="1"/>
      <c r="K178" s="1"/>
      <c r="L178" s="1"/>
    </row>
    <row r="179" spans="1:12" ht="16.5">
      <c r="A179" s="1"/>
      <c r="B179" s="1"/>
      <c r="C179" s="1"/>
      <c r="D179" s="1"/>
      <c r="E179" s="1"/>
      <c r="F179" s="1"/>
      <c r="G179" s="1"/>
      <c r="H179" s="1"/>
      <c r="I179" s="1"/>
      <c r="J179" s="1"/>
      <c r="K179" s="1"/>
      <c r="L179" s="1"/>
    </row>
    <row r="180" spans="1:12" ht="16.5">
      <c r="A180" s="1"/>
      <c r="B180" s="1"/>
      <c r="C180" s="1"/>
      <c r="D180" s="1"/>
      <c r="E180" s="1"/>
      <c r="F180" s="1"/>
      <c r="G180" s="1"/>
      <c r="H180" s="1"/>
      <c r="I180" s="1"/>
      <c r="J180" s="1"/>
      <c r="K180" s="1"/>
      <c r="L180" s="1"/>
    </row>
    <row r="181" spans="1:12" ht="16.5">
      <c r="A181" s="1"/>
      <c r="B181" s="1"/>
      <c r="C181" s="1"/>
      <c r="D181" s="1"/>
      <c r="E181" s="1"/>
      <c r="F181" s="1"/>
      <c r="G181" s="1"/>
      <c r="H181" s="1"/>
      <c r="I181" s="1"/>
      <c r="J181" s="1"/>
      <c r="K181" s="1"/>
      <c r="L181" s="1"/>
    </row>
    <row r="182" spans="1:12" ht="16.5">
      <c r="A182" s="1"/>
      <c r="B182" s="1"/>
      <c r="C182" s="1"/>
      <c r="D182" s="1"/>
      <c r="E182" s="1"/>
      <c r="F182" s="1"/>
      <c r="G182" s="1"/>
      <c r="H182" s="1"/>
      <c r="I182" s="1"/>
      <c r="J182" s="1"/>
      <c r="K182" s="1"/>
      <c r="L182" s="1"/>
    </row>
    <row r="183" spans="1:12" ht="16.5">
      <c r="A183" s="1"/>
      <c r="B183" s="1"/>
      <c r="C183" s="1"/>
      <c r="D183" s="1"/>
      <c r="E183" s="1"/>
      <c r="F183" s="1"/>
      <c r="G183" s="1"/>
      <c r="H183" s="1"/>
      <c r="I183" s="1"/>
      <c r="J183" s="1"/>
      <c r="K183" s="1"/>
      <c r="L183" s="1"/>
    </row>
    <row r="184" spans="1:12" ht="16.5">
      <c r="A184" s="1"/>
      <c r="B184" s="1"/>
      <c r="C184" s="1"/>
      <c r="D184" s="1"/>
      <c r="E184" s="1"/>
      <c r="F184" s="1"/>
      <c r="G184" s="1"/>
      <c r="H184" s="1"/>
      <c r="I184" s="1"/>
      <c r="J184" s="1"/>
      <c r="K184" s="1"/>
      <c r="L184" s="1"/>
    </row>
    <row r="185" spans="1:12" ht="16.5">
      <c r="A185" s="1"/>
      <c r="B185" s="1"/>
      <c r="C185" s="1"/>
      <c r="D185" s="1"/>
      <c r="E185" s="1"/>
      <c r="F185" s="1"/>
      <c r="G185" s="1"/>
      <c r="H185" s="1"/>
      <c r="I185" s="1"/>
      <c r="J185" s="1"/>
      <c r="K185" s="1"/>
      <c r="L185" s="1"/>
    </row>
    <row r="186" spans="1:12" ht="16.5">
      <c r="A186" s="1"/>
      <c r="B186" s="1"/>
      <c r="C186" s="1"/>
      <c r="D186" s="1"/>
      <c r="E186" s="1"/>
      <c r="F186" s="1"/>
      <c r="G186" s="1"/>
      <c r="H186" s="1"/>
      <c r="I186" s="1"/>
      <c r="J186" s="1"/>
      <c r="K186" s="1"/>
      <c r="L186" s="1"/>
    </row>
    <row r="187" spans="1:12" ht="16.5">
      <c r="A187" s="1"/>
      <c r="B187" s="1"/>
      <c r="C187" s="1"/>
      <c r="D187" s="1"/>
      <c r="E187" s="1"/>
      <c r="F187" s="1"/>
      <c r="G187" s="1"/>
      <c r="H187" s="1"/>
      <c r="I187" s="1"/>
      <c r="J187" s="1"/>
      <c r="K187" s="1"/>
      <c r="L187" s="1"/>
    </row>
    <row r="188" spans="1:12" ht="16.5">
      <c r="A188" s="1"/>
      <c r="B188" s="1"/>
      <c r="C188" s="1"/>
      <c r="D188" s="1"/>
      <c r="E188" s="1"/>
      <c r="F188" s="1"/>
      <c r="G188" s="1"/>
      <c r="H188" s="1"/>
      <c r="I188" s="1"/>
      <c r="J188" s="1"/>
      <c r="K188" s="1"/>
      <c r="L188" s="1"/>
    </row>
    <row r="189" spans="1:12" ht="16.5">
      <c r="A189" s="1"/>
      <c r="B189" s="1"/>
      <c r="C189" s="1"/>
      <c r="D189" s="1"/>
      <c r="E189" s="1"/>
      <c r="F189" s="1"/>
      <c r="G189" s="1"/>
      <c r="H189" s="1"/>
      <c r="I189" s="1"/>
      <c r="J189" s="1"/>
      <c r="K189" s="1"/>
      <c r="L189" s="1"/>
    </row>
    <row r="190" spans="1:12" ht="16.5">
      <c r="A190" s="1"/>
      <c r="B190" s="1"/>
      <c r="C190" s="1"/>
      <c r="D190" s="1"/>
      <c r="E190" s="1"/>
      <c r="F190" s="1"/>
      <c r="G190" s="1"/>
      <c r="H190" s="1"/>
      <c r="I190" s="1"/>
      <c r="J190" s="1"/>
      <c r="K190" s="1"/>
      <c r="L190" s="1"/>
    </row>
    <row r="191" spans="1:12" ht="16.5">
      <c r="A191" s="1"/>
      <c r="B191" s="1"/>
      <c r="C191" s="1"/>
      <c r="D191" s="1"/>
      <c r="E191" s="1"/>
      <c r="F191" s="1"/>
      <c r="G191" s="1"/>
      <c r="H191" s="1"/>
      <c r="I191" s="1"/>
      <c r="J191" s="1"/>
      <c r="K191" s="1"/>
      <c r="L191" s="1"/>
    </row>
    <row r="192" spans="1:12" ht="16.5">
      <c r="A192" s="1"/>
      <c r="B192" s="1"/>
      <c r="C192" s="1"/>
      <c r="D192" s="1"/>
      <c r="E192" s="1"/>
      <c r="F192" s="1"/>
      <c r="G192" s="1"/>
      <c r="H192" s="1"/>
      <c r="I192" s="1"/>
      <c r="J192" s="1"/>
      <c r="K192" s="1"/>
      <c r="L192" s="1"/>
    </row>
    <row r="193" spans="1:12" ht="16.5">
      <c r="A193" s="1"/>
      <c r="B193" s="1"/>
      <c r="C193" s="1"/>
      <c r="D193" s="1"/>
      <c r="E193" s="1"/>
      <c r="F193" s="1"/>
      <c r="G193" s="1"/>
      <c r="H193" s="1"/>
      <c r="I193" s="1"/>
      <c r="J193" s="1"/>
      <c r="K193" s="1"/>
      <c r="L193" s="1"/>
    </row>
    <row r="194" spans="1:12" ht="16.5">
      <c r="A194" s="1"/>
      <c r="B194" s="1"/>
      <c r="C194" s="1"/>
      <c r="D194" s="1"/>
      <c r="E194" s="1"/>
      <c r="F194" s="1"/>
      <c r="G194" s="1"/>
      <c r="H194" s="1"/>
      <c r="I194" s="1"/>
      <c r="J194" s="1"/>
      <c r="K194" s="1"/>
      <c r="L194" s="1"/>
    </row>
    <row r="195" spans="1:12" ht="16.5">
      <c r="A195" s="1"/>
      <c r="B195" s="1"/>
      <c r="C195" s="1"/>
      <c r="D195" s="1"/>
      <c r="E195" s="1"/>
      <c r="F195" s="1"/>
      <c r="G195" s="1"/>
      <c r="H195" s="1"/>
      <c r="I195" s="1"/>
      <c r="J195" s="1"/>
      <c r="K195" s="1"/>
      <c r="L195" s="1"/>
    </row>
    <row r="196" spans="1:12" ht="16.5">
      <c r="A196" s="1"/>
      <c r="B196" s="1"/>
      <c r="C196" s="1"/>
      <c r="D196" s="1"/>
      <c r="E196" s="1"/>
      <c r="F196" s="1"/>
      <c r="G196" s="1"/>
      <c r="H196" s="1"/>
      <c r="I196" s="1"/>
      <c r="J196" s="1"/>
      <c r="K196" s="1"/>
      <c r="L196" s="1"/>
    </row>
    <row r="197" spans="1:12" ht="16.5">
      <c r="A197" s="1"/>
      <c r="B197" s="1"/>
      <c r="C197" s="1"/>
      <c r="D197" s="1"/>
      <c r="E197" s="1"/>
      <c r="F197" s="1"/>
      <c r="G197" s="1"/>
      <c r="H197" s="1"/>
      <c r="I197" s="1"/>
      <c r="J197" s="1"/>
      <c r="K197" s="1"/>
      <c r="L197" s="1"/>
    </row>
    <row r="198" spans="1:12" ht="16.5">
      <c r="A198" s="1"/>
      <c r="B198" s="1"/>
      <c r="C198" s="1"/>
      <c r="D198" s="1"/>
      <c r="E198" s="1"/>
      <c r="F198" s="1"/>
      <c r="G198" s="1"/>
      <c r="H198" s="1"/>
      <c r="I198" s="1"/>
      <c r="J198" s="1"/>
      <c r="K198" s="1"/>
      <c r="L198" s="1"/>
    </row>
    <row r="199" spans="1:12" ht="16.5">
      <c r="A199" s="1"/>
      <c r="B199" s="1"/>
      <c r="C199" s="1"/>
      <c r="D199" s="1"/>
      <c r="E199" s="1"/>
      <c r="F199" s="1"/>
      <c r="G199" s="1"/>
      <c r="H199" s="1"/>
      <c r="I199" s="1"/>
      <c r="J199" s="1"/>
      <c r="K199" s="1"/>
      <c r="L199" s="1"/>
    </row>
    <row r="200" spans="1:12" ht="16.5">
      <c r="A200" s="1"/>
      <c r="B200" s="1"/>
      <c r="C200" s="1"/>
      <c r="D200" s="1"/>
      <c r="E200" s="1"/>
      <c r="F200" s="1"/>
      <c r="G200" s="1"/>
      <c r="H200" s="1"/>
      <c r="I200" s="1"/>
      <c r="J200" s="1"/>
      <c r="K200" s="1"/>
      <c r="L200" s="1"/>
    </row>
    <row r="201" spans="1:12" ht="16.5">
      <c r="A201" s="1"/>
      <c r="B201" s="1"/>
      <c r="C201" s="1"/>
      <c r="D201" s="1"/>
      <c r="E201" s="1"/>
      <c r="F201" s="1"/>
      <c r="G201" s="1"/>
      <c r="H201" s="1"/>
      <c r="I201" s="1"/>
      <c r="J201" s="1"/>
      <c r="K201" s="1"/>
      <c r="L201" s="1"/>
    </row>
    <row r="202" spans="1:12" ht="16.5">
      <c r="A202" s="1"/>
      <c r="B202" s="1"/>
      <c r="C202" s="1"/>
      <c r="D202" s="1"/>
      <c r="E202" s="1"/>
      <c r="F202" s="1"/>
      <c r="G202" s="1"/>
      <c r="H202" s="1"/>
      <c r="I202" s="1"/>
      <c r="J202" s="1"/>
      <c r="K202" s="1"/>
      <c r="L202" s="1"/>
    </row>
    <row r="203" spans="1:12" ht="16.5">
      <c r="A203" s="1"/>
      <c r="B203" s="1"/>
      <c r="C203" s="1"/>
      <c r="D203" s="1"/>
      <c r="E203" s="1"/>
      <c r="F203" s="1"/>
      <c r="G203" s="1"/>
      <c r="H203" s="1"/>
      <c r="I203" s="1"/>
      <c r="J203" s="1"/>
      <c r="K203" s="1"/>
      <c r="L203" s="1"/>
    </row>
    <row r="204" spans="1:12" ht="16.5">
      <c r="A204" s="1"/>
      <c r="B204" s="1"/>
      <c r="C204" s="1"/>
      <c r="D204" s="1"/>
      <c r="E204" s="1"/>
      <c r="F204" s="1"/>
      <c r="G204" s="1"/>
      <c r="H204" s="1"/>
      <c r="I204" s="1"/>
      <c r="J204" s="1"/>
      <c r="K204" s="1"/>
      <c r="L204" s="1"/>
    </row>
    <row r="205" spans="1:12" ht="16.5">
      <c r="A205" s="1"/>
      <c r="B205" s="1"/>
      <c r="C205" s="1"/>
      <c r="D205" s="1"/>
      <c r="E205" s="1"/>
      <c r="F205" s="1"/>
      <c r="G205" s="1"/>
      <c r="H205" s="1"/>
      <c r="I205" s="1"/>
      <c r="J205" s="1"/>
      <c r="K205" s="1"/>
      <c r="L205" s="1"/>
    </row>
    <row r="206" spans="1:12" ht="16.5">
      <c r="A206" s="1"/>
      <c r="B206" s="1"/>
      <c r="C206" s="1"/>
      <c r="D206" s="1"/>
      <c r="E206" s="1"/>
      <c r="F206" s="1"/>
      <c r="G206" s="1"/>
      <c r="H206" s="1"/>
      <c r="I206" s="1"/>
      <c r="J206" s="1"/>
      <c r="K206" s="1"/>
      <c r="L206" s="1"/>
    </row>
    <row r="207" spans="1:12" ht="16.5">
      <c r="A207" s="1"/>
      <c r="B207" s="1"/>
      <c r="C207" s="1"/>
      <c r="D207" s="1"/>
      <c r="E207" s="1"/>
      <c r="F207" s="1"/>
      <c r="G207" s="1"/>
      <c r="H207" s="1"/>
      <c r="I207" s="1"/>
      <c r="J207" s="1"/>
      <c r="K207" s="1"/>
      <c r="L207" s="1"/>
    </row>
    <row r="208" spans="1:12" ht="16.5">
      <c r="A208" s="1"/>
      <c r="B208" s="1"/>
      <c r="C208" s="1"/>
      <c r="D208" s="1"/>
      <c r="E208" s="1"/>
      <c r="F208" s="1"/>
      <c r="G208" s="1"/>
      <c r="H208" s="1"/>
      <c r="I208" s="1"/>
      <c r="J208" s="1"/>
      <c r="K208" s="1"/>
      <c r="L208" s="1"/>
    </row>
    <row r="209" spans="1:12" ht="16.5">
      <c r="A209" s="1"/>
      <c r="B209" s="1"/>
      <c r="C209" s="1"/>
      <c r="D209" s="1"/>
      <c r="E209" s="1"/>
      <c r="F209" s="1"/>
      <c r="G209" s="1"/>
      <c r="H209" s="1"/>
      <c r="I209" s="1"/>
      <c r="J209" s="1"/>
      <c r="K209" s="1"/>
      <c r="L209" s="1"/>
    </row>
    <row r="210" spans="1:12" ht="16.5">
      <c r="A210" s="1"/>
      <c r="B210" s="1"/>
      <c r="C210" s="1"/>
      <c r="D210" s="1"/>
      <c r="E210" s="1"/>
      <c r="F210" s="1"/>
      <c r="G210" s="1"/>
      <c r="H210" s="1"/>
      <c r="I210" s="1"/>
      <c r="J210" s="1"/>
      <c r="K210" s="1"/>
      <c r="L210" s="1"/>
    </row>
    <row r="211" spans="1:12" ht="16.5">
      <c r="A211" s="1"/>
      <c r="B211" s="1"/>
      <c r="C211" s="1"/>
      <c r="D211" s="1"/>
      <c r="E211" s="1"/>
      <c r="F211" s="1"/>
      <c r="G211" s="1"/>
      <c r="H211" s="1"/>
      <c r="I211" s="1"/>
      <c r="J211" s="1"/>
      <c r="K211" s="1"/>
      <c r="L211" s="1"/>
    </row>
    <row r="212" spans="1:12" ht="16.5">
      <c r="A212" s="1"/>
      <c r="B212" s="1"/>
      <c r="C212" s="1"/>
      <c r="D212" s="1"/>
      <c r="E212" s="1"/>
      <c r="F212" s="1"/>
      <c r="G212" s="1"/>
      <c r="H212" s="1"/>
      <c r="I212" s="1"/>
      <c r="J212" s="1"/>
      <c r="K212" s="1"/>
      <c r="L212" s="1"/>
    </row>
    <row r="213" spans="1:12" ht="16.5">
      <c r="A213" s="1"/>
      <c r="B213" s="1"/>
      <c r="C213" s="1"/>
      <c r="D213" s="1"/>
      <c r="E213" s="1"/>
      <c r="F213" s="1"/>
      <c r="G213" s="1"/>
      <c r="H213" s="1"/>
      <c r="I213" s="1"/>
      <c r="J213" s="1"/>
      <c r="K213" s="1"/>
      <c r="L213" s="1"/>
    </row>
    <row r="214" spans="1:12" ht="16.5">
      <c r="A214" s="1"/>
      <c r="B214" s="1"/>
      <c r="C214" s="1"/>
      <c r="D214" s="1"/>
      <c r="E214" s="1"/>
      <c r="F214" s="1"/>
      <c r="G214" s="1"/>
      <c r="H214" s="1"/>
      <c r="I214" s="1"/>
      <c r="J214" s="1"/>
      <c r="K214" s="1"/>
      <c r="L214" s="1"/>
    </row>
    <row r="215" spans="1:12" ht="16.5">
      <c r="A215" s="1"/>
      <c r="B215" s="1"/>
      <c r="C215" s="1"/>
      <c r="D215" s="1"/>
      <c r="E215" s="1"/>
      <c r="F215" s="1"/>
      <c r="G215" s="1"/>
      <c r="H215" s="1"/>
      <c r="I215" s="1"/>
      <c r="J215" s="1"/>
      <c r="K215" s="1"/>
      <c r="L215" s="1"/>
    </row>
    <row r="216" spans="1:12" ht="16.5">
      <c r="A216" s="1"/>
      <c r="B216" s="1"/>
      <c r="C216" s="1"/>
      <c r="D216" s="1"/>
      <c r="E216" s="1"/>
      <c r="F216" s="1"/>
      <c r="G216" s="1"/>
      <c r="H216" s="1"/>
      <c r="I216" s="1"/>
      <c r="J216" s="1"/>
      <c r="K216" s="1"/>
      <c r="L216" s="1"/>
    </row>
    <row r="217" spans="1:12" ht="16.5">
      <c r="A217" s="1"/>
      <c r="B217" s="1"/>
      <c r="C217" s="1"/>
      <c r="D217" s="1"/>
      <c r="E217" s="1"/>
      <c r="F217" s="1"/>
      <c r="G217" s="1"/>
      <c r="H217" s="1"/>
      <c r="I217" s="1"/>
      <c r="J217" s="1"/>
      <c r="K217" s="1"/>
      <c r="L217" s="1"/>
    </row>
    <row r="218" spans="1:12" ht="16.5">
      <c r="A218" s="1"/>
      <c r="B218" s="1"/>
      <c r="C218" s="1"/>
      <c r="D218" s="1"/>
      <c r="E218" s="1"/>
      <c r="F218" s="1"/>
      <c r="G218" s="1"/>
      <c r="H218" s="1"/>
      <c r="I218" s="1"/>
      <c r="J218" s="1"/>
      <c r="K218" s="1"/>
      <c r="L218" s="1"/>
    </row>
    <row r="219" spans="1:12" ht="16.5">
      <c r="A219" s="1"/>
      <c r="B219" s="1"/>
      <c r="C219" s="1"/>
      <c r="D219" s="1"/>
      <c r="E219" s="1"/>
      <c r="F219" s="1"/>
      <c r="G219" s="1"/>
      <c r="H219" s="1"/>
      <c r="I219" s="1"/>
      <c r="J219" s="1"/>
      <c r="K219" s="1"/>
      <c r="L219" s="1"/>
    </row>
    <row r="220" spans="1:12" ht="16.5">
      <c r="A220" s="1"/>
      <c r="B220" s="1"/>
      <c r="C220" s="1"/>
      <c r="D220" s="1"/>
      <c r="E220" s="1"/>
      <c r="F220" s="1"/>
      <c r="G220" s="1"/>
      <c r="H220" s="1"/>
      <c r="I220" s="1"/>
      <c r="J220" s="1"/>
      <c r="K220" s="1"/>
      <c r="L220" s="1"/>
    </row>
    <row r="221" spans="1:12" ht="16.5">
      <c r="A221" s="1"/>
      <c r="B221" s="1"/>
      <c r="C221" s="1"/>
      <c r="D221" s="1"/>
      <c r="E221" s="1"/>
      <c r="F221" s="1"/>
      <c r="G221" s="1"/>
      <c r="H221" s="1"/>
      <c r="I221" s="1"/>
      <c r="J221" s="1"/>
      <c r="K221" s="1"/>
      <c r="L221" s="1"/>
    </row>
    <row r="222" spans="1:12" ht="16.5">
      <c r="A222" s="1"/>
      <c r="B222" s="1"/>
      <c r="C222" s="1"/>
      <c r="D222" s="1"/>
      <c r="E222" s="1"/>
      <c r="F222" s="1"/>
      <c r="G222" s="1"/>
      <c r="H222" s="1"/>
      <c r="I222" s="1"/>
      <c r="J222" s="1"/>
      <c r="K222" s="1"/>
      <c r="L222" s="1"/>
    </row>
    <row r="223" spans="1:12" ht="16.5">
      <c r="A223" s="1"/>
      <c r="B223" s="1"/>
      <c r="C223" s="1"/>
      <c r="D223" s="1"/>
      <c r="E223" s="1"/>
      <c r="F223" s="1"/>
      <c r="G223" s="1"/>
      <c r="H223" s="1"/>
      <c r="I223" s="1"/>
      <c r="J223" s="1"/>
      <c r="K223" s="1"/>
      <c r="L223" s="1"/>
    </row>
    <row r="224" spans="1:12" ht="16.5">
      <c r="A224" s="1"/>
      <c r="B224" s="1"/>
      <c r="C224" s="1"/>
      <c r="D224" s="1"/>
      <c r="E224" s="1"/>
      <c r="F224" s="1"/>
      <c r="G224" s="1"/>
      <c r="H224" s="1"/>
      <c r="I224" s="1"/>
      <c r="J224" s="1"/>
      <c r="K224" s="1"/>
      <c r="L224" s="1"/>
    </row>
    <row r="225" spans="1:12" ht="16.5">
      <c r="A225" s="1"/>
      <c r="B225" s="1"/>
      <c r="C225" s="1"/>
      <c r="D225" s="1"/>
      <c r="E225" s="1"/>
      <c r="F225" s="1"/>
      <c r="G225" s="1"/>
      <c r="H225" s="1"/>
      <c r="I225" s="1"/>
      <c r="J225" s="1"/>
      <c r="K225" s="1"/>
      <c r="L225" s="1"/>
    </row>
    <row r="226" spans="1:12" ht="16.5">
      <c r="A226" s="1"/>
      <c r="B226" s="1"/>
      <c r="C226" s="1"/>
      <c r="D226" s="1"/>
      <c r="E226" s="1"/>
      <c r="F226" s="1"/>
      <c r="G226" s="1"/>
      <c r="H226" s="1"/>
      <c r="I226" s="1"/>
      <c r="J226" s="1"/>
      <c r="K226" s="1"/>
      <c r="L226" s="1"/>
    </row>
    <row r="227" spans="1:12" ht="16.5">
      <c r="A227" s="1"/>
      <c r="B227" s="1"/>
      <c r="C227" s="1"/>
      <c r="D227" s="1"/>
      <c r="E227" s="1"/>
      <c r="F227" s="1"/>
      <c r="G227" s="1"/>
      <c r="H227" s="1"/>
      <c r="I227" s="1"/>
      <c r="J227" s="1"/>
      <c r="K227" s="1"/>
      <c r="L227" s="1"/>
    </row>
    <row r="228" spans="1:12" ht="16.5">
      <c r="A228" s="1"/>
      <c r="B228" s="1"/>
      <c r="C228" s="1"/>
      <c r="D228" s="1"/>
      <c r="E228" s="1"/>
      <c r="F228" s="1"/>
      <c r="G228" s="1"/>
      <c r="H228" s="1"/>
      <c r="I228" s="1"/>
      <c r="J228" s="1"/>
      <c r="K228" s="1"/>
      <c r="L228" s="1"/>
    </row>
    <row r="229" spans="1:12" ht="16.5">
      <c r="A229" s="1"/>
      <c r="B229" s="1"/>
      <c r="C229" s="1"/>
      <c r="D229" s="1"/>
      <c r="E229" s="1"/>
      <c r="F229" s="1"/>
      <c r="G229" s="1"/>
      <c r="H229" s="1"/>
      <c r="I229" s="1"/>
      <c r="J229" s="1"/>
      <c r="K229" s="1"/>
      <c r="L229" s="1"/>
    </row>
    <row r="230" spans="1:12" ht="16.5">
      <c r="A230" s="1"/>
      <c r="B230" s="1"/>
      <c r="C230" s="1"/>
      <c r="D230" s="1"/>
      <c r="E230" s="1"/>
      <c r="F230" s="1"/>
      <c r="G230" s="1"/>
      <c r="H230" s="1"/>
      <c r="I230" s="1"/>
      <c r="J230" s="1"/>
      <c r="K230" s="1"/>
      <c r="L230" s="1"/>
    </row>
    <row r="231" spans="1:12" ht="16.5">
      <c r="A231" s="1"/>
      <c r="B231" s="1"/>
      <c r="C231" s="1"/>
      <c r="D231" s="1"/>
      <c r="E231" s="1"/>
      <c r="F231" s="1"/>
      <c r="G231" s="1"/>
      <c r="H231" s="1"/>
      <c r="I231" s="1"/>
      <c r="J231" s="1"/>
      <c r="K231" s="1"/>
      <c r="L231" s="1"/>
    </row>
    <row r="232" spans="1:12" ht="16.5">
      <c r="A232" s="1"/>
      <c r="B232" s="1"/>
      <c r="C232" s="1"/>
      <c r="D232" s="1"/>
      <c r="E232" s="1"/>
      <c r="F232" s="1"/>
      <c r="G232" s="1"/>
      <c r="H232" s="1"/>
      <c r="I232" s="1"/>
      <c r="J232" s="1"/>
      <c r="K232" s="1"/>
      <c r="L232" s="1"/>
    </row>
    <row r="233" spans="1:12" ht="16.5">
      <c r="A233" s="1"/>
      <c r="B233" s="1"/>
      <c r="C233" s="1"/>
      <c r="D233" s="1"/>
      <c r="E233" s="1"/>
      <c r="F233" s="1"/>
      <c r="G233" s="1"/>
      <c r="H233" s="1"/>
      <c r="I233" s="1"/>
      <c r="J233" s="1"/>
      <c r="K233" s="1"/>
      <c r="L233" s="1"/>
    </row>
    <row r="234" spans="1:12" ht="16.5">
      <c r="A234" s="1"/>
      <c r="B234" s="1"/>
      <c r="C234" s="1"/>
      <c r="D234" s="1"/>
      <c r="E234" s="1"/>
      <c r="F234" s="1"/>
      <c r="G234" s="1"/>
      <c r="H234" s="1"/>
      <c r="I234" s="1"/>
      <c r="J234" s="1"/>
      <c r="K234" s="1"/>
      <c r="L234" s="1"/>
    </row>
    <row r="235" spans="1:12" ht="16.5">
      <c r="A235" s="1"/>
      <c r="B235" s="1"/>
      <c r="C235" s="1"/>
      <c r="D235" s="1"/>
      <c r="E235" s="1"/>
      <c r="F235" s="1"/>
      <c r="G235" s="1"/>
      <c r="H235" s="1"/>
      <c r="I235" s="1"/>
      <c r="J235" s="1"/>
      <c r="K235" s="1"/>
      <c r="L235" s="1"/>
    </row>
    <row r="236" spans="1:12" ht="16.5">
      <c r="A236" s="1"/>
      <c r="B236" s="1"/>
      <c r="C236" s="1"/>
      <c r="D236" s="1"/>
      <c r="E236" s="1"/>
      <c r="F236" s="1"/>
      <c r="G236" s="1"/>
      <c r="H236" s="1"/>
      <c r="I236" s="1"/>
      <c r="J236" s="1"/>
      <c r="K236" s="1"/>
      <c r="L236" s="1"/>
    </row>
    <row r="237" spans="1:12" ht="16.5">
      <c r="A237" s="1"/>
      <c r="B237" s="1"/>
      <c r="C237" s="1"/>
      <c r="D237" s="1"/>
      <c r="E237" s="1"/>
      <c r="F237" s="1"/>
      <c r="G237" s="1"/>
      <c r="H237" s="1"/>
      <c r="I237" s="1"/>
      <c r="J237" s="1"/>
      <c r="K237" s="1"/>
      <c r="L237" s="1"/>
    </row>
    <row r="238" spans="1:12" ht="16.5">
      <c r="A238" s="1"/>
      <c r="B238" s="1"/>
      <c r="C238" s="1"/>
      <c r="D238" s="1"/>
      <c r="E238" s="1"/>
      <c r="F238" s="1"/>
      <c r="G238" s="1"/>
      <c r="H238" s="1"/>
      <c r="I238" s="1"/>
      <c r="J238" s="1"/>
      <c r="K238" s="1"/>
      <c r="L238" s="1"/>
    </row>
    <row r="239" spans="1:12" ht="16.5">
      <c r="A239" s="1"/>
      <c r="B239" s="1"/>
      <c r="C239" s="1"/>
      <c r="D239" s="1"/>
      <c r="E239" s="1"/>
      <c r="F239" s="1"/>
      <c r="G239" s="1"/>
      <c r="H239" s="1"/>
      <c r="I239" s="1"/>
      <c r="J239" s="1"/>
      <c r="K239" s="1"/>
      <c r="L239" s="1"/>
    </row>
    <row r="240" spans="1:12" ht="16.5">
      <c r="A240" s="1"/>
      <c r="B240" s="1"/>
      <c r="C240" s="1"/>
      <c r="D240" s="1"/>
      <c r="E240" s="1"/>
      <c r="F240" s="1"/>
      <c r="G240" s="1"/>
      <c r="H240" s="1"/>
      <c r="I240" s="1"/>
      <c r="J240" s="1"/>
      <c r="K240" s="1"/>
      <c r="L240" s="1"/>
    </row>
    <row r="241" spans="1:12" ht="16.5">
      <c r="A241" s="1"/>
      <c r="B241" s="1"/>
      <c r="C241" s="1"/>
      <c r="D241" s="1"/>
      <c r="E241" s="1"/>
      <c r="F241" s="1"/>
      <c r="G241" s="1"/>
      <c r="H241" s="1"/>
      <c r="I241" s="1"/>
      <c r="J241" s="1"/>
      <c r="K241" s="1"/>
      <c r="L241" s="1"/>
    </row>
    <row r="242" spans="1:12" ht="16.5">
      <c r="A242" s="1"/>
      <c r="B242" s="1"/>
      <c r="C242" s="1"/>
      <c r="D242" s="1"/>
      <c r="E242" s="1"/>
      <c r="F242" s="1"/>
      <c r="G242" s="1"/>
      <c r="H242" s="1"/>
      <c r="I242" s="1"/>
      <c r="J242" s="1"/>
      <c r="K242" s="1"/>
      <c r="L242" s="1"/>
    </row>
    <row r="243" spans="1:12" ht="16.5">
      <c r="A243" s="1"/>
      <c r="B243" s="1"/>
      <c r="C243" s="1"/>
      <c r="D243" s="1"/>
      <c r="E243" s="1"/>
      <c r="F243" s="1"/>
      <c r="G243" s="1"/>
      <c r="H243" s="1"/>
      <c r="I243" s="1"/>
      <c r="J243" s="1"/>
      <c r="K243" s="1"/>
      <c r="L243" s="1"/>
    </row>
    <row r="244" spans="1:12" ht="16.5">
      <c r="A244" s="1"/>
      <c r="B244" s="1"/>
      <c r="C244" s="1"/>
      <c r="D244" s="1"/>
      <c r="E244" s="1"/>
      <c r="F244" s="1"/>
      <c r="G244" s="1"/>
      <c r="H244" s="1"/>
      <c r="I244" s="1"/>
      <c r="J244" s="1"/>
      <c r="K244" s="1"/>
      <c r="L244" s="1"/>
    </row>
    <row r="245" spans="1:12" ht="16.5">
      <c r="A245" s="1"/>
      <c r="B245" s="1"/>
      <c r="C245" s="1"/>
      <c r="D245" s="1"/>
      <c r="E245" s="1"/>
      <c r="F245" s="1"/>
      <c r="G245" s="1"/>
      <c r="H245" s="1"/>
      <c r="I245" s="1"/>
      <c r="J245" s="1"/>
      <c r="K245" s="1"/>
      <c r="L245" s="1"/>
    </row>
    <row r="246" spans="1:12" ht="16.5">
      <c r="A246" s="1"/>
      <c r="B246" s="1"/>
      <c r="C246" s="1"/>
      <c r="D246" s="1"/>
      <c r="E246" s="1"/>
      <c r="F246" s="1"/>
      <c r="G246" s="1"/>
      <c r="H246" s="1"/>
      <c r="I246" s="1"/>
      <c r="J246" s="1"/>
      <c r="K246" s="1"/>
      <c r="L246" s="1"/>
    </row>
    <row r="247" spans="1:12" ht="16.5">
      <c r="A247" s="1"/>
      <c r="B247" s="1"/>
      <c r="C247" s="1"/>
      <c r="D247" s="1"/>
      <c r="E247" s="1"/>
      <c r="F247" s="1"/>
      <c r="G247" s="1"/>
      <c r="H247" s="1"/>
      <c r="I247" s="1"/>
      <c r="J247" s="1"/>
      <c r="K247" s="1"/>
      <c r="L247" s="1"/>
    </row>
    <row r="248" spans="1:12" ht="16.5">
      <c r="A248" s="1"/>
      <c r="B248" s="1"/>
      <c r="C248" s="1"/>
      <c r="D248" s="1"/>
      <c r="E248" s="1"/>
      <c r="F248" s="1"/>
      <c r="G248" s="1"/>
      <c r="H248" s="1"/>
      <c r="I248" s="1"/>
      <c r="J248" s="1"/>
      <c r="K248" s="1"/>
      <c r="L248" s="1"/>
    </row>
    <row r="249" spans="1:12" ht="16.5">
      <c r="A249" s="1"/>
      <c r="B249" s="1"/>
      <c r="C249" s="1"/>
      <c r="D249" s="1"/>
      <c r="E249" s="1"/>
      <c r="F249" s="1"/>
      <c r="G249" s="1"/>
      <c r="H249" s="1"/>
      <c r="I249" s="1"/>
      <c r="J249" s="1"/>
      <c r="K249" s="1"/>
      <c r="L249" s="1"/>
    </row>
    <row r="250" spans="1:12" ht="16.5">
      <c r="A250" s="1"/>
      <c r="B250" s="1"/>
      <c r="C250" s="1"/>
      <c r="D250" s="1"/>
      <c r="E250" s="1"/>
      <c r="F250" s="1"/>
      <c r="G250" s="1"/>
      <c r="H250" s="1"/>
      <c r="I250" s="1"/>
      <c r="J250" s="1"/>
      <c r="K250" s="1"/>
      <c r="L250" s="1"/>
    </row>
    <row r="251" spans="1:12" ht="16.5">
      <c r="A251" s="1"/>
      <c r="B251" s="1"/>
      <c r="C251" s="1"/>
      <c r="D251" s="1"/>
      <c r="E251" s="1"/>
      <c r="F251" s="1"/>
      <c r="G251" s="1"/>
      <c r="H251" s="1"/>
      <c r="I251" s="1"/>
      <c r="J251" s="1"/>
      <c r="K251" s="1"/>
      <c r="L251" s="1"/>
    </row>
    <row r="252" spans="1:12" ht="16.5">
      <c r="A252" s="1"/>
      <c r="B252" s="1"/>
      <c r="C252" s="1"/>
      <c r="D252" s="1"/>
      <c r="E252" s="1"/>
      <c r="F252" s="1"/>
      <c r="G252" s="1"/>
      <c r="H252" s="1"/>
      <c r="I252" s="1"/>
      <c r="J252" s="1"/>
      <c r="K252" s="1"/>
      <c r="L252" s="1"/>
    </row>
    <row r="253" spans="1:12" ht="16.5">
      <c r="A253" s="1"/>
      <c r="B253" s="1"/>
      <c r="C253" s="1"/>
      <c r="D253" s="1"/>
      <c r="E253" s="1"/>
      <c r="F253" s="1"/>
      <c r="G253" s="1"/>
      <c r="H253" s="1"/>
      <c r="I253" s="1"/>
      <c r="J253" s="1"/>
      <c r="K253" s="1"/>
      <c r="L253" s="1"/>
    </row>
    <row r="254" spans="1:12" ht="16.5">
      <c r="A254" s="1"/>
      <c r="B254" s="1"/>
      <c r="C254" s="1"/>
      <c r="D254" s="1"/>
      <c r="E254" s="1"/>
      <c r="F254" s="1"/>
      <c r="G254" s="1"/>
      <c r="H254" s="1"/>
      <c r="I254" s="1"/>
      <c r="J254" s="1"/>
      <c r="K254" s="1"/>
      <c r="L254" s="1"/>
    </row>
    <row r="255" spans="1:12" ht="16.5">
      <c r="A255" s="1"/>
      <c r="B255" s="1"/>
      <c r="C255" s="1"/>
      <c r="D255" s="1"/>
      <c r="E255" s="1"/>
      <c r="F255" s="1"/>
      <c r="G255" s="1"/>
      <c r="H255" s="1"/>
      <c r="I255" s="1"/>
      <c r="J255" s="1"/>
      <c r="K255" s="1"/>
      <c r="L255" s="1"/>
    </row>
    <row r="256" spans="1:12" ht="16.5">
      <c r="A256" s="1"/>
      <c r="B256" s="1"/>
      <c r="C256" s="1"/>
      <c r="D256" s="1"/>
      <c r="E256" s="1"/>
      <c r="F256" s="1"/>
      <c r="G256" s="1"/>
      <c r="H256" s="1"/>
      <c r="I256" s="1"/>
      <c r="J256" s="1"/>
      <c r="K256" s="1"/>
      <c r="L256" s="1"/>
    </row>
    <row r="257" spans="1:12" ht="16.5">
      <c r="A257" s="1"/>
      <c r="B257" s="1"/>
      <c r="C257" s="1"/>
      <c r="D257" s="1"/>
      <c r="E257" s="1"/>
      <c r="F257" s="1"/>
      <c r="G257" s="1"/>
      <c r="H257" s="1"/>
      <c r="I257" s="1"/>
      <c r="J257" s="1"/>
      <c r="K257" s="1"/>
      <c r="L257" s="1"/>
    </row>
    <row r="258" spans="1:12" ht="16.5">
      <c r="A258" s="1"/>
      <c r="B258" s="1"/>
      <c r="C258" s="1"/>
      <c r="D258" s="1"/>
      <c r="E258" s="1"/>
      <c r="F258" s="1"/>
      <c r="G258" s="1"/>
      <c r="H258" s="1"/>
      <c r="I258" s="1"/>
      <c r="J258" s="1"/>
      <c r="K258" s="1"/>
      <c r="L258" s="1"/>
    </row>
    <row r="259" spans="1:12" ht="16.5">
      <c r="A259" s="1"/>
      <c r="B259" s="1"/>
      <c r="C259" s="1"/>
      <c r="D259" s="1"/>
      <c r="E259" s="1"/>
      <c r="F259" s="1"/>
      <c r="G259" s="1"/>
      <c r="H259" s="1"/>
      <c r="I259" s="1"/>
      <c r="J259" s="1"/>
      <c r="K259" s="1"/>
      <c r="L259" s="1"/>
    </row>
    <row r="260" spans="1:12" ht="16.5">
      <c r="A260" s="1"/>
      <c r="B260" s="1"/>
      <c r="C260" s="1"/>
      <c r="D260" s="1"/>
      <c r="E260" s="1"/>
      <c r="F260" s="1"/>
      <c r="G260" s="1"/>
      <c r="H260" s="1"/>
      <c r="I260" s="1"/>
      <c r="J260" s="1"/>
      <c r="K260" s="1"/>
      <c r="L260" s="1"/>
    </row>
    <row r="261" spans="1:12" ht="16.5">
      <c r="A261" s="1"/>
      <c r="B261" s="1"/>
      <c r="C261" s="1"/>
      <c r="D261" s="1"/>
      <c r="E261" s="1"/>
      <c r="F261" s="1"/>
      <c r="G261" s="1"/>
      <c r="H261" s="1"/>
      <c r="I261" s="1"/>
      <c r="J261" s="1"/>
      <c r="K261" s="1"/>
      <c r="L261" s="1"/>
    </row>
    <row r="262" spans="1:12" ht="16.5">
      <c r="A262" s="1"/>
      <c r="B262" s="1"/>
      <c r="C262" s="1"/>
      <c r="D262" s="1"/>
      <c r="E262" s="1"/>
      <c r="F262" s="1"/>
      <c r="G262" s="1"/>
      <c r="H262" s="1"/>
      <c r="I262" s="1"/>
      <c r="J262" s="1"/>
      <c r="K262" s="1"/>
      <c r="L262" s="1"/>
    </row>
    <row r="263" spans="1:12" ht="16.5">
      <c r="A263" s="1"/>
      <c r="B263" s="1"/>
      <c r="C263" s="1"/>
      <c r="D263" s="1"/>
      <c r="E263" s="1"/>
      <c r="F263" s="1"/>
      <c r="G263" s="1"/>
      <c r="H263" s="1"/>
      <c r="I263" s="1"/>
      <c r="J263" s="1"/>
      <c r="K263" s="1"/>
      <c r="L263" s="1"/>
    </row>
    <row r="264" spans="1:12" ht="16.5">
      <c r="A264" s="1"/>
      <c r="B264" s="1"/>
      <c r="C264" s="1"/>
      <c r="D264" s="1"/>
      <c r="E264" s="1"/>
      <c r="F264" s="1"/>
      <c r="G264" s="1"/>
      <c r="H264" s="1"/>
      <c r="I264" s="1"/>
      <c r="J264" s="1"/>
      <c r="K264" s="1"/>
      <c r="L264" s="1"/>
    </row>
    <row r="265" spans="1:12" ht="16.5">
      <c r="A265" s="1"/>
      <c r="B265" s="1"/>
      <c r="C265" s="1"/>
      <c r="D265" s="1"/>
      <c r="E265" s="1"/>
      <c r="F265" s="1"/>
      <c r="G265" s="1"/>
      <c r="H265" s="1"/>
      <c r="I265" s="1"/>
      <c r="J265" s="1"/>
      <c r="K265" s="1"/>
      <c r="L265" s="1"/>
    </row>
    <row r="266" spans="1:12" ht="16.5">
      <c r="A266" s="1"/>
      <c r="B266" s="1"/>
      <c r="C266" s="1"/>
      <c r="D266" s="1"/>
      <c r="E266" s="1"/>
      <c r="F266" s="1"/>
      <c r="G266" s="1"/>
      <c r="H266" s="1"/>
      <c r="I266" s="1"/>
      <c r="J266" s="1"/>
      <c r="K266" s="1"/>
      <c r="L266" s="1"/>
    </row>
    <row r="267" spans="1:12" ht="16.5">
      <c r="A267" s="1"/>
      <c r="B267" s="1"/>
      <c r="C267" s="1"/>
      <c r="D267" s="1"/>
      <c r="E267" s="1"/>
      <c r="F267" s="1"/>
      <c r="G267" s="1"/>
      <c r="H267" s="1"/>
      <c r="I267" s="1"/>
      <c r="J267" s="1"/>
      <c r="K267" s="1"/>
      <c r="L267" s="1"/>
    </row>
    <row r="268" spans="1:12" ht="16.5">
      <c r="A268" s="1"/>
      <c r="B268" s="1"/>
      <c r="C268" s="1"/>
      <c r="D268" s="1"/>
      <c r="E268" s="1"/>
      <c r="F268" s="1"/>
      <c r="G268" s="1"/>
      <c r="H268" s="1"/>
      <c r="I268" s="1"/>
      <c r="J268" s="1"/>
      <c r="K268" s="1"/>
      <c r="L268" s="1"/>
    </row>
    <row r="269" spans="1:12" ht="16.5">
      <c r="A269" s="1"/>
      <c r="B269" s="1"/>
      <c r="C269" s="1"/>
      <c r="D269" s="1"/>
      <c r="E269" s="1"/>
      <c r="F269" s="1"/>
      <c r="G269" s="1"/>
      <c r="H269" s="1"/>
      <c r="I269" s="1"/>
      <c r="J269" s="1"/>
      <c r="K269" s="1"/>
      <c r="L269" s="1"/>
    </row>
    <row r="270" spans="1:12" ht="16.5">
      <c r="A270" s="1"/>
      <c r="B270" s="1"/>
      <c r="C270" s="1"/>
      <c r="D270" s="1"/>
      <c r="E270" s="1"/>
      <c r="F270" s="1"/>
      <c r="G270" s="1"/>
      <c r="H270" s="1"/>
      <c r="I270" s="1"/>
      <c r="J270" s="1"/>
      <c r="K270" s="1"/>
      <c r="L270" s="1"/>
    </row>
    <row r="271" spans="1:12" ht="16.5">
      <c r="A271" s="1"/>
      <c r="B271" s="1"/>
      <c r="C271" s="1"/>
      <c r="D271" s="1"/>
      <c r="E271" s="1"/>
      <c r="F271" s="1"/>
      <c r="G271" s="1"/>
      <c r="H271" s="1"/>
      <c r="I271" s="1"/>
      <c r="J271" s="1"/>
      <c r="K271" s="1"/>
      <c r="L271" s="1"/>
    </row>
    <row r="272" spans="1:12" ht="16.5">
      <c r="A272" s="1"/>
      <c r="B272" s="1"/>
      <c r="C272" s="1"/>
      <c r="D272" s="1"/>
      <c r="E272" s="1"/>
      <c r="F272" s="1"/>
      <c r="G272" s="1"/>
      <c r="H272" s="1"/>
      <c r="I272" s="1"/>
      <c r="J272" s="1"/>
      <c r="K272" s="1"/>
      <c r="L272" s="1"/>
    </row>
    <row r="273" spans="1:12" ht="16.5">
      <c r="A273" s="1"/>
      <c r="B273" s="1"/>
      <c r="C273" s="1"/>
      <c r="D273" s="1"/>
      <c r="E273" s="1"/>
      <c r="F273" s="1"/>
      <c r="G273" s="1"/>
      <c r="H273" s="1"/>
      <c r="I273" s="1"/>
      <c r="J273" s="1"/>
      <c r="K273" s="1"/>
      <c r="L273" s="1"/>
    </row>
    <row r="274" spans="1:12" ht="16.5">
      <c r="A274" s="1"/>
      <c r="B274" s="1"/>
      <c r="C274" s="1"/>
      <c r="D274" s="1"/>
      <c r="E274" s="1"/>
      <c r="F274" s="1"/>
      <c r="G274" s="1"/>
      <c r="H274" s="1"/>
      <c r="I274" s="1"/>
      <c r="J274" s="1"/>
      <c r="K274" s="1"/>
      <c r="L274" s="1"/>
    </row>
    <row r="275" spans="1:12" ht="16.5">
      <c r="A275" s="1"/>
      <c r="B275" s="1"/>
      <c r="C275" s="1"/>
      <c r="D275" s="1"/>
      <c r="E275" s="1"/>
      <c r="F275" s="1"/>
      <c r="G275" s="1"/>
      <c r="H275" s="1"/>
      <c r="I275" s="1"/>
      <c r="J275" s="1"/>
      <c r="K275" s="1"/>
      <c r="L275" s="1"/>
    </row>
    <row r="276" spans="1:12" ht="16.5">
      <c r="A276" s="1"/>
      <c r="B276" s="1"/>
      <c r="C276" s="1"/>
      <c r="D276" s="1"/>
      <c r="E276" s="1"/>
      <c r="F276" s="1"/>
      <c r="G276" s="1"/>
      <c r="H276" s="1"/>
      <c r="I276" s="1"/>
      <c r="J276" s="1"/>
      <c r="K276" s="1"/>
      <c r="L276" s="1"/>
    </row>
    <row r="277" spans="1:12" ht="16.5">
      <c r="A277" s="1"/>
      <c r="B277" s="1"/>
      <c r="C277" s="1"/>
      <c r="D277" s="1"/>
      <c r="E277" s="1"/>
      <c r="F277" s="1"/>
      <c r="G277" s="1"/>
      <c r="H277" s="1"/>
      <c r="I277" s="1"/>
      <c r="J277" s="1"/>
      <c r="K277" s="1"/>
      <c r="L277" s="1"/>
    </row>
    <row r="278" spans="1:12" ht="16.5">
      <c r="A278" s="1"/>
      <c r="B278" s="1"/>
      <c r="C278" s="1"/>
      <c r="D278" s="1"/>
      <c r="E278" s="1"/>
      <c r="F278" s="1"/>
      <c r="G278" s="1"/>
      <c r="H278" s="1"/>
      <c r="I278" s="1"/>
      <c r="J278" s="1"/>
      <c r="K278" s="1"/>
      <c r="L278" s="1"/>
    </row>
    <row r="279" spans="1:12" ht="16.5">
      <c r="A279" s="1"/>
      <c r="B279" s="1"/>
      <c r="C279" s="1"/>
      <c r="D279" s="1"/>
      <c r="E279" s="1"/>
      <c r="F279" s="1"/>
      <c r="G279" s="1"/>
      <c r="H279" s="1"/>
      <c r="I279" s="1"/>
      <c r="J279" s="1"/>
      <c r="K279" s="1"/>
      <c r="L279" s="1"/>
    </row>
    <row r="280" spans="1:12" ht="16.5">
      <c r="A280" s="1"/>
      <c r="B280" s="1"/>
      <c r="C280" s="1"/>
      <c r="D280" s="1"/>
      <c r="E280" s="1"/>
      <c r="F280" s="1"/>
      <c r="G280" s="1"/>
      <c r="H280" s="1"/>
      <c r="I280" s="1"/>
      <c r="J280" s="1"/>
      <c r="K280" s="1"/>
      <c r="L280" s="1"/>
    </row>
    <row r="281" spans="1:12" ht="16.5">
      <c r="A281" s="1"/>
      <c r="B281" s="1"/>
      <c r="C281" s="1"/>
      <c r="D281" s="1"/>
      <c r="E281" s="1"/>
      <c r="F281" s="1"/>
      <c r="G281" s="1"/>
      <c r="H281" s="1"/>
      <c r="I281" s="1"/>
      <c r="J281" s="1"/>
      <c r="K281" s="1"/>
      <c r="L281" s="1"/>
    </row>
    <row r="282" spans="1:12" ht="16.5">
      <c r="A282" s="1"/>
      <c r="B282" s="1"/>
      <c r="C282" s="1"/>
      <c r="D282" s="1"/>
      <c r="E282" s="1"/>
      <c r="F282" s="1"/>
      <c r="G282" s="1"/>
      <c r="H282" s="1"/>
      <c r="I282" s="1"/>
      <c r="J282" s="1"/>
      <c r="K282" s="1"/>
      <c r="L282" s="1"/>
    </row>
    <row r="283" spans="1:12" ht="16.5">
      <c r="A283" s="1"/>
      <c r="B283" s="1"/>
      <c r="C283" s="1"/>
      <c r="D283" s="1"/>
      <c r="E283" s="1"/>
      <c r="F283" s="1"/>
      <c r="G283" s="1"/>
      <c r="H283" s="1"/>
      <c r="I283" s="1"/>
      <c r="J283" s="1"/>
      <c r="K283" s="1"/>
      <c r="L283" s="1"/>
    </row>
    <row r="284" spans="1:12" ht="16.5">
      <c r="A284" s="1"/>
      <c r="B284" s="1"/>
      <c r="C284" s="1"/>
      <c r="D284" s="1"/>
      <c r="E284" s="1"/>
      <c r="F284" s="1"/>
      <c r="G284" s="1"/>
      <c r="H284" s="1"/>
      <c r="I284" s="1"/>
      <c r="J284" s="1"/>
      <c r="K284" s="1"/>
      <c r="L284" s="1"/>
    </row>
    <row r="285" spans="1:12" ht="16.5">
      <c r="A285" s="1"/>
      <c r="B285" s="1"/>
      <c r="C285" s="1"/>
      <c r="D285" s="1"/>
      <c r="E285" s="1"/>
      <c r="F285" s="1"/>
      <c r="G285" s="1"/>
      <c r="H285" s="1"/>
      <c r="I285" s="1"/>
      <c r="J285" s="1"/>
      <c r="K285" s="1"/>
      <c r="L285" s="1"/>
    </row>
    <row r="286" spans="1:12" ht="16.5">
      <c r="A286" s="1"/>
      <c r="B286" s="1"/>
      <c r="C286" s="1"/>
      <c r="D286" s="1"/>
      <c r="E286" s="1"/>
      <c r="F286" s="1"/>
      <c r="G286" s="1"/>
      <c r="H286" s="1"/>
      <c r="I286" s="1"/>
      <c r="J286" s="1"/>
      <c r="K286" s="1"/>
      <c r="L286" s="1"/>
    </row>
    <row r="287" spans="1:12" ht="16.5">
      <c r="A287" s="1"/>
      <c r="B287" s="1"/>
      <c r="C287" s="1"/>
      <c r="D287" s="1"/>
      <c r="E287" s="1"/>
      <c r="F287" s="1"/>
      <c r="G287" s="1"/>
      <c r="H287" s="1"/>
      <c r="I287" s="1"/>
      <c r="J287" s="1"/>
      <c r="K287" s="1"/>
      <c r="L287" s="1"/>
    </row>
    <row r="288" spans="1:12" ht="16.5">
      <c r="A288" s="1"/>
      <c r="B288" s="1"/>
      <c r="C288" s="1"/>
      <c r="D288" s="1"/>
      <c r="E288" s="1"/>
      <c r="F288" s="1"/>
      <c r="G288" s="1"/>
      <c r="H288" s="1"/>
      <c r="I288" s="1"/>
      <c r="J288" s="1"/>
      <c r="K288" s="1"/>
      <c r="L288" s="1"/>
    </row>
    <row r="289" spans="1:12" ht="16.5">
      <c r="A289" s="1"/>
      <c r="B289" s="1"/>
      <c r="C289" s="1"/>
      <c r="D289" s="1"/>
      <c r="E289" s="1"/>
      <c r="F289" s="1"/>
      <c r="G289" s="1"/>
      <c r="H289" s="1"/>
      <c r="I289" s="1"/>
      <c r="J289" s="1"/>
      <c r="K289" s="1"/>
      <c r="L289" s="1"/>
    </row>
    <row r="290" spans="1:12" ht="16.5">
      <c r="A290" s="1"/>
      <c r="B290" s="1"/>
      <c r="C290" s="1"/>
      <c r="D290" s="1"/>
      <c r="E290" s="1"/>
      <c r="F290" s="1"/>
      <c r="G290" s="1"/>
      <c r="H290" s="1"/>
      <c r="I290" s="1"/>
      <c r="J290" s="1"/>
      <c r="K290" s="1"/>
      <c r="L290" s="1"/>
    </row>
    <row r="291" spans="1:12" ht="16.5">
      <c r="A291" s="1"/>
      <c r="B291" s="1"/>
      <c r="C291" s="1"/>
      <c r="D291" s="1"/>
      <c r="E291" s="1"/>
      <c r="F291" s="1"/>
      <c r="G291" s="1"/>
      <c r="H291" s="1"/>
      <c r="I291" s="1"/>
      <c r="J291" s="1"/>
      <c r="K291" s="1"/>
      <c r="L291" s="1"/>
    </row>
    <row r="292" spans="1:12" ht="16.5">
      <c r="A292" s="1"/>
      <c r="B292" s="1"/>
      <c r="C292" s="1"/>
      <c r="D292" s="1"/>
      <c r="E292" s="1"/>
      <c r="F292" s="1"/>
      <c r="G292" s="1"/>
      <c r="H292" s="1"/>
      <c r="I292" s="1"/>
      <c r="J292" s="1"/>
      <c r="K292" s="1"/>
      <c r="L292" s="1"/>
    </row>
    <row r="293" spans="1:12" ht="16.5">
      <c r="A293" s="1"/>
      <c r="B293" s="1"/>
      <c r="C293" s="1"/>
      <c r="D293" s="1"/>
      <c r="E293" s="1"/>
      <c r="F293" s="1"/>
      <c r="G293" s="1"/>
      <c r="H293" s="1"/>
      <c r="I293" s="1"/>
      <c r="J293" s="1"/>
      <c r="K293" s="1"/>
      <c r="L293" s="1"/>
    </row>
    <row r="294" spans="1:12" ht="16.5">
      <c r="A294" s="1"/>
      <c r="B294" s="1"/>
      <c r="C294" s="1"/>
      <c r="D294" s="1"/>
      <c r="E294" s="1"/>
      <c r="F294" s="1"/>
      <c r="G294" s="1"/>
      <c r="H294" s="1"/>
      <c r="I294" s="1"/>
      <c r="J294" s="1"/>
      <c r="K294" s="1"/>
      <c r="L294" s="1"/>
    </row>
    <row r="295" spans="1:12" ht="16.5">
      <c r="A295" s="1"/>
      <c r="B295" s="1"/>
      <c r="C295" s="1"/>
      <c r="D295" s="1"/>
      <c r="E295" s="1"/>
      <c r="F295" s="1"/>
      <c r="G295" s="1"/>
      <c r="H295" s="1"/>
      <c r="I295" s="1"/>
      <c r="J295" s="1"/>
      <c r="K295" s="1"/>
      <c r="L295" s="1"/>
    </row>
    <row r="296" spans="1:12" ht="16.5">
      <c r="A296" s="1"/>
      <c r="B296" s="1"/>
      <c r="C296" s="1"/>
      <c r="D296" s="1"/>
      <c r="E296" s="1"/>
      <c r="F296" s="1"/>
      <c r="G296" s="1"/>
      <c r="H296" s="1"/>
      <c r="I296" s="1"/>
      <c r="J296" s="1"/>
      <c r="K296" s="1"/>
      <c r="L296" s="1"/>
    </row>
    <row r="297" spans="1:12" ht="16.5">
      <c r="A297" s="1"/>
      <c r="B297" s="1"/>
      <c r="C297" s="1"/>
      <c r="D297" s="1"/>
      <c r="E297" s="1"/>
      <c r="F297" s="1"/>
      <c r="G297" s="1"/>
      <c r="H297" s="1"/>
      <c r="I297" s="1"/>
      <c r="J297" s="1"/>
      <c r="K297" s="1"/>
      <c r="L297" s="1"/>
    </row>
    <row r="298" spans="1:12" ht="16.5">
      <c r="A298" s="1"/>
      <c r="B298" s="1"/>
      <c r="C298" s="1"/>
      <c r="D298" s="1"/>
      <c r="E298" s="1"/>
      <c r="F298" s="1"/>
      <c r="G298" s="1"/>
      <c r="H298" s="1"/>
      <c r="I298" s="1"/>
      <c r="J298" s="1"/>
      <c r="K298" s="1"/>
      <c r="L298" s="1"/>
    </row>
    <row r="299" spans="1:12" ht="16.5">
      <c r="A299" s="1"/>
      <c r="B299" s="1"/>
      <c r="C299" s="1"/>
      <c r="D299" s="1"/>
      <c r="E299" s="1"/>
      <c r="F299" s="1"/>
      <c r="G299" s="1"/>
      <c r="H299" s="1"/>
      <c r="I299" s="1"/>
      <c r="J299" s="1"/>
      <c r="K299" s="1"/>
      <c r="L299" s="1"/>
    </row>
    <row r="300" spans="1:12" ht="16.5">
      <c r="A300" s="1"/>
      <c r="B300" s="1"/>
      <c r="C300" s="1"/>
      <c r="D300" s="1"/>
      <c r="E300" s="1"/>
      <c r="F300" s="1"/>
      <c r="G300" s="1"/>
      <c r="H300" s="1"/>
      <c r="I300" s="1"/>
      <c r="J300" s="1"/>
      <c r="K300" s="1"/>
      <c r="L300" s="1"/>
    </row>
    <row r="301" spans="1:12" ht="16.5">
      <c r="A301" s="1"/>
      <c r="B301" s="1"/>
      <c r="C301" s="1"/>
      <c r="D301" s="1"/>
      <c r="E301" s="1"/>
      <c r="F301" s="1"/>
      <c r="G301" s="1"/>
      <c r="H301" s="1"/>
      <c r="I301" s="1"/>
      <c r="J301" s="1"/>
      <c r="K301" s="1"/>
      <c r="L301" s="1"/>
    </row>
    <row r="302" spans="1:12" ht="16.5">
      <c r="A302" s="1"/>
      <c r="B302" s="1"/>
      <c r="C302" s="1"/>
      <c r="D302" s="1"/>
      <c r="E302" s="1"/>
      <c r="F302" s="1"/>
      <c r="G302" s="1"/>
      <c r="H302" s="1"/>
      <c r="I302" s="1"/>
      <c r="J302" s="1"/>
      <c r="K302" s="1"/>
      <c r="L302" s="1"/>
    </row>
    <row r="303" spans="1:12" ht="16.5">
      <c r="A303" s="1"/>
      <c r="B303" s="1"/>
      <c r="C303" s="1"/>
      <c r="D303" s="1"/>
      <c r="E303" s="1"/>
      <c r="F303" s="1"/>
      <c r="G303" s="1"/>
      <c r="H303" s="1"/>
      <c r="I303" s="1"/>
      <c r="J303" s="1"/>
      <c r="K303" s="1"/>
      <c r="L303" s="1"/>
    </row>
    <row r="304" spans="1:12" ht="16.5">
      <c r="A304" s="1"/>
      <c r="B304" s="1"/>
      <c r="C304" s="1"/>
      <c r="D304" s="1"/>
      <c r="E304" s="1"/>
      <c r="F304" s="1"/>
      <c r="G304" s="1"/>
      <c r="H304" s="1"/>
      <c r="I304" s="1"/>
      <c r="J304" s="1"/>
      <c r="K304" s="1"/>
      <c r="L304" s="1"/>
    </row>
    <row r="305" spans="1:12" ht="16.5">
      <c r="A305" s="1"/>
      <c r="B305" s="1"/>
      <c r="C305" s="1"/>
      <c r="D305" s="1"/>
      <c r="E305" s="1"/>
      <c r="F305" s="1"/>
      <c r="G305" s="1"/>
      <c r="H305" s="1"/>
      <c r="I305" s="1"/>
      <c r="J305" s="1"/>
      <c r="K305" s="1"/>
      <c r="L305" s="1"/>
    </row>
    <row r="306" spans="1:12" ht="16.5">
      <c r="A306" s="1"/>
      <c r="B306" s="1"/>
      <c r="C306" s="1"/>
      <c r="D306" s="1"/>
      <c r="E306" s="1"/>
      <c r="F306" s="1"/>
      <c r="G306" s="1"/>
      <c r="H306" s="1"/>
      <c r="I306" s="1"/>
      <c r="J306" s="1"/>
      <c r="K306" s="1"/>
      <c r="L306" s="1"/>
    </row>
    <row r="307" spans="1:12" ht="16.5">
      <c r="A307" s="1"/>
      <c r="B307" s="1"/>
      <c r="C307" s="1"/>
      <c r="D307" s="1"/>
      <c r="E307" s="1"/>
      <c r="F307" s="1"/>
      <c r="G307" s="1"/>
      <c r="H307" s="1"/>
      <c r="I307" s="1"/>
      <c r="J307" s="1"/>
      <c r="K307" s="1"/>
      <c r="L307" s="1"/>
    </row>
    <row r="308" spans="1:12" ht="16.5">
      <c r="A308" s="1"/>
      <c r="B308" s="1"/>
      <c r="C308" s="1"/>
      <c r="D308" s="1"/>
      <c r="E308" s="1"/>
      <c r="F308" s="1"/>
      <c r="G308" s="1"/>
      <c r="H308" s="1"/>
      <c r="I308" s="1"/>
      <c r="J308" s="1"/>
      <c r="K308" s="1"/>
      <c r="L308" s="1"/>
    </row>
    <row r="309" spans="1:12" ht="16.5">
      <c r="A309" s="1"/>
      <c r="B309" s="1"/>
      <c r="C309" s="1"/>
      <c r="D309" s="1"/>
      <c r="E309" s="1"/>
      <c r="F309" s="1"/>
      <c r="G309" s="1"/>
      <c r="H309" s="1"/>
      <c r="I309" s="1"/>
      <c r="J309" s="1"/>
      <c r="K309" s="1"/>
      <c r="L309" s="1"/>
    </row>
    <row r="310" spans="1:12" ht="16.5">
      <c r="A310" s="1"/>
      <c r="B310" s="1"/>
      <c r="C310" s="1"/>
      <c r="D310" s="1"/>
      <c r="E310" s="1"/>
      <c r="F310" s="1"/>
      <c r="G310" s="1"/>
      <c r="H310" s="1"/>
      <c r="I310" s="1"/>
      <c r="J310" s="1"/>
      <c r="K310" s="1"/>
      <c r="L310" s="1"/>
    </row>
    <row r="311" spans="1:12" ht="16.5">
      <c r="A311" s="1"/>
      <c r="B311" s="1"/>
      <c r="C311" s="1"/>
      <c r="D311" s="1"/>
      <c r="E311" s="1"/>
      <c r="F311" s="1"/>
      <c r="G311" s="1"/>
      <c r="H311" s="1"/>
      <c r="I311" s="1"/>
      <c r="J311" s="1"/>
      <c r="K311" s="1"/>
      <c r="L311" s="1"/>
    </row>
    <row r="312" spans="1:12" ht="16.5">
      <c r="A312" s="1"/>
      <c r="B312" s="1"/>
      <c r="C312" s="1"/>
      <c r="D312" s="1"/>
      <c r="E312" s="1"/>
      <c r="F312" s="1"/>
      <c r="G312" s="1"/>
      <c r="H312" s="1"/>
      <c r="I312" s="1"/>
      <c r="J312" s="1"/>
      <c r="K312" s="1"/>
      <c r="L312" s="1"/>
    </row>
    <row r="313" spans="1:12" ht="16.5">
      <c r="A313" s="1"/>
      <c r="B313" s="1"/>
      <c r="C313" s="1"/>
      <c r="D313" s="1"/>
      <c r="E313" s="1"/>
      <c r="F313" s="1"/>
      <c r="G313" s="1"/>
      <c r="H313" s="1"/>
      <c r="I313" s="1"/>
      <c r="J313" s="1"/>
      <c r="K313" s="1"/>
      <c r="L313" s="1"/>
    </row>
    <row r="314" spans="1:12" ht="16.5">
      <c r="A314" s="1"/>
      <c r="B314" s="1"/>
      <c r="C314" s="1"/>
      <c r="D314" s="1"/>
      <c r="E314" s="1"/>
      <c r="F314" s="1"/>
      <c r="G314" s="1"/>
      <c r="H314" s="1"/>
      <c r="I314" s="1"/>
      <c r="J314" s="1"/>
      <c r="K314" s="1"/>
      <c r="L314" s="1"/>
    </row>
    <row r="315" spans="1:12" ht="16.5">
      <c r="A315" s="1"/>
      <c r="B315" s="1"/>
      <c r="C315" s="1"/>
      <c r="D315" s="1"/>
      <c r="E315" s="1"/>
      <c r="F315" s="1"/>
      <c r="G315" s="1"/>
      <c r="H315" s="1"/>
      <c r="I315" s="1"/>
      <c r="J315" s="1"/>
      <c r="K315" s="1"/>
      <c r="L315" s="1"/>
    </row>
    <row r="316" spans="1:12" ht="16.5">
      <c r="A316" s="1"/>
      <c r="B316" s="1"/>
      <c r="C316" s="1"/>
      <c r="D316" s="1"/>
      <c r="E316" s="1"/>
      <c r="F316" s="1"/>
      <c r="G316" s="1"/>
      <c r="H316" s="1"/>
      <c r="I316" s="1"/>
      <c r="J316" s="1"/>
      <c r="K316" s="1"/>
      <c r="L316" s="1"/>
    </row>
    <row r="317" spans="1:12" ht="16.5">
      <c r="A317" s="1"/>
      <c r="B317" s="1"/>
      <c r="C317" s="1"/>
      <c r="D317" s="1"/>
      <c r="E317" s="1"/>
      <c r="F317" s="1"/>
      <c r="G317" s="1"/>
      <c r="H317" s="1"/>
      <c r="I317" s="1"/>
      <c r="J317" s="1"/>
      <c r="K317" s="1"/>
      <c r="L317" s="1"/>
    </row>
    <row r="318" spans="1:12" ht="16.5">
      <c r="A318" s="1"/>
      <c r="B318" s="1"/>
      <c r="C318" s="1"/>
      <c r="D318" s="1"/>
      <c r="E318" s="1"/>
      <c r="F318" s="1"/>
      <c r="G318" s="1"/>
      <c r="H318" s="1"/>
      <c r="I318" s="1"/>
      <c r="J318" s="1"/>
      <c r="K318" s="1"/>
      <c r="L318" s="1"/>
    </row>
    <row r="319" spans="1:12" ht="16.5">
      <c r="A319" s="1"/>
      <c r="B319" s="1"/>
      <c r="C319" s="1"/>
      <c r="D319" s="1"/>
      <c r="E319" s="1"/>
      <c r="F319" s="1"/>
      <c r="G319" s="1"/>
      <c r="H319" s="1"/>
      <c r="I319" s="1"/>
      <c r="J319" s="1"/>
      <c r="K319" s="1"/>
      <c r="L319" s="1"/>
    </row>
    <row r="320" spans="1:12" ht="16.5">
      <c r="A320" s="1"/>
      <c r="B320" s="1"/>
      <c r="C320" s="1"/>
      <c r="D320" s="1"/>
      <c r="E320" s="1"/>
      <c r="F320" s="1"/>
      <c r="G320" s="1"/>
      <c r="H320" s="1"/>
      <c r="I320" s="1"/>
      <c r="J320" s="1"/>
      <c r="K320" s="1"/>
      <c r="L320" s="1"/>
    </row>
    <row r="321" spans="1:12" ht="16.5">
      <c r="A321" s="1"/>
      <c r="B321" s="1"/>
      <c r="C321" s="1"/>
      <c r="D321" s="1"/>
      <c r="E321" s="1"/>
      <c r="F321" s="1"/>
      <c r="G321" s="1"/>
      <c r="H321" s="1"/>
      <c r="I321" s="1"/>
      <c r="J321" s="1"/>
      <c r="K321" s="1"/>
      <c r="L321" s="1"/>
    </row>
    <row r="322" spans="1:12" ht="16.5">
      <c r="A322" s="1"/>
      <c r="B322" s="1"/>
      <c r="C322" s="1"/>
      <c r="D322" s="1"/>
      <c r="E322" s="1"/>
      <c r="F322" s="1"/>
      <c r="G322" s="1"/>
      <c r="H322" s="1"/>
      <c r="I322" s="1"/>
      <c r="J322" s="1"/>
      <c r="K322" s="1"/>
      <c r="L322" s="1"/>
    </row>
    <row r="323" spans="1:12" ht="16.5">
      <c r="A323" s="1"/>
      <c r="B323" s="1"/>
      <c r="C323" s="1"/>
      <c r="D323" s="1"/>
      <c r="E323" s="1"/>
      <c r="F323" s="1"/>
      <c r="G323" s="1"/>
      <c r="H323" s="1"/>
      <c r="I323" s="1"/>
      <c r="J323" s="1"/>
      <c r="K323" s="1"/>
      <c r="L323" s="1"/>
    </row>
    <row r="324" spans="1:12" ht="16.5">
      <c r="A324" s="1"/>
      <c r="B324" s="1"/>
      <c r="C324" s="1"/>
      <c r="D324" s="1"/>
      <c r="E324" s="1"/>
      <c r="F324" s="1"/>
      <c r="G324" s="1"/>
      <c r="H324" s="1"/>
      <c r="I324" s="1"/>
      <c r="J324" s="1"/>
      <c r="K324" s="1"/>
      <c r="L324" s="1"/>
    </row>
    <row r="325" spans="1:12" ht="16.5">
      <c r="A325" s="1"/>
      <c r="B325" s="1"/>
      <c r="C325" s="1"/>
      <c r="D325" s="1"/>
      <c r="E325" s="1"/>
      <c r="F325" s="1"/>
      <c r="G325" s="1"/>
      <c r="H325" s="1"/>
      <c r="I325" s="1"/>
      <c r="J325" s="1"/>
      <c r="K325" s="1"/>
      <c r="L325" s="1"/>
    </row>
    <row r="326" spans="1:12" ht="16.5">
      <c r="A326" s="1"/>
      <c r="B326" s="1"/>
      <c r="C326" s="1"/>
      <c r="D326" s="1"/>
      <c r="E326" s="1"/>
      <c r="F326" s="1"/>
      <c r="G326" s="1"/>
      <c r="H326" s="1"/>
      <c r="I326" s="1"/>
      <c r="J326" s="1"/>
      <c r="K326" s="1"/>
      <c r="L326" s="1"/>
    </row>
    <row r="327" spans="1:12" ht="16.5">
      <c r="A327" s="1"/>
      <c r="B327" s="1"/>
      <c r="C327" s="1"/>
      <c r="D327" s="1"/>
      <c r="E327" s="1"/>
      <c r="F327" s="1"/>
      <c r="G327" s="1"/>
      <c r="H327" s="1"/>
      <c r="I327" s="1"/>
      <c r="J327" s="1"/>
      <c r="K327" s="1"/>
      <c r="L327" s="1"/>
    </row>
    <row r="328" spans="1:12" ht="16.5">
      <c r="A328" s="1"/>
      <c r="B328" s="1"/>
      <c r="C328" s="1"/>
      <c r="D328" s="1"/>
      <c r="E328" s="1"/>
      <c r="F328" s="1"/>
      <c r="G328" s="1"/>
      <c r="H328" s="1"/>
      <c r="I328" s="1"/>
      <c r="J328" s="1"/>
      <c r="K328" s="1"/>
      <c r="L328" s="1"/>
    </row>
    <row r="329" spans="1:12" ht="16.5">
      <c r="A329" s="1"/>
      <c r="B329" s="1"/>
      <c r="C329" s="1"/>
      <c r="D329" s="1"/>
      <c r="E329" s="1"/>
      <c r="F329" s="1"/>
      <c r="G329" s="1"/>
      <c r="H329" s="1"/>
      <c r="I329" s="1"/>
      <c r="J329" s="1"/>
      <c r="K329" s="1"/>
      <c r="L329" s="1"/>
    </row>
    <row r="330" spans="1:12" ht="16.5">
      <c r="A330" s="1"/>
      <c r="B330" s="1"/>
      <c r="C330" s="1"/>
      <c r="D330" s="1"/>
      <c r="E330" s="1"/>
      <c r="F330" s="1"/>
      <c r="G330" s="1"/>
      <c r="H330" s="1"/>
      <c r="I330" s="1"/>
      <c r="J330" s="1"/>
      <c r="K330" s="1"/>
      <c r="L330" s="1"/>
    </row>
    <row r="331" spans="1:12" ht="16.5">
      <c r="A331" s="1"/>
      <c r="B331" s="1"/>
      <c r="C331" s="1"/>
      <c r="D331" s="1"/>
      <c r="E331" s="1"/>
      <c r="F331" s="1"/>
      <c r="G331" s="1"/>
      <c r="H331" s="1"/>
      <c r="I331" s="1"/>
      <c r="J331" s="1"/>
      <c r="K331" s="1"/>
      <c r="L331" s="1"/>
    </row>
    <row r="332" spans="1:12" ht="16.5">
      <c r="A332" s="1"/>
      <c r="B332" s="1"/>
      <c r="C332" s="1"/>
      <c r="D332" s="1"/>
      <c r="E332" s="1"/>
      <c r="F332" s="1"/>
      <c r="G332" s="1"/>
      <c r="H332" s="1"/>
      <c r="I332" s="1"/>
      <c r="J332" s="1"/>
      <c r="K332" s="1"/>
      <c r="L332" s="1"/>
    </row>
    <row r="333" spans="1:12" ht="16.5">
      <c r="A333" s="1"/>
      <c r="B333" s="1"/>
      <c r="C333" s="1"/>
      <c r="D333" s="1"/>
      <c r="E333" s="1"/>
      <c r="F333" s="1"/>
      <c r="G333" s="1"/>
      <c r="H333" s="1"/>
      <c r="I333" s="1"/>
      <c r="J333" s="1"/>
      <c r="K333" s="1"/>
      <c r="L333" s="1"/>
    </row>
    <row r="334" spans="1:12" ht="16.5">
      <c r="A334" s="1"/>
      <c r="B334" s="1"/>
      <c r="C334" s="1"/>
      <c r="D334" s="1"/>
      <c r="E334" s="1"/>
      <c r="F334" s="1"/>
      <c r="G334" s="1"/>
      <c r="H334" s="1"/>
      <c r="I334" s="1"/>
      <c r="J334" s="1"/>
      <c r="K334" s="1"/>
      <c r="L334" s="1"/>
    </row>
    <row r="335" spans="1:12" ht="16.5">
      <c r="A335" s="1"/>
      <c r="B335" s="1"/>
      <c r="C335" s="1"/>
      <c r="D335" s="1"/>
      <c r="E335" s="1"/>
      <c r="F335" s="1"/>
      <c r="G335" s="1"/>
      <c r="H335" s="1"/>
      <c r="I335" s="1"/>
      <c r="J335" s="1"/>
      <c r="K335" s="1"/>
      <c r="L335" s="1"/>
    </row>
    <row r="336" spans="1:12" ht="16.5">
      <c r="A336" s="1"/>
      <c r="B336" s="1"/>
      <c r="C336" s="1"/>
      <c r="D336" s="1"/>
      <c r="E336" s="1"/>
      <c r="F336" s="1"/>
      <c r="G336" s="1"/>
      <c r="H336" s="1"/>
      <c r="I336" s="1"/>
      <c r="J336" s="1"/>
      <c r="K336" s="1"/>
      <c r="L336" s="1"/>
    </row>
    <row r="337" spans="1:12" ht="16.5">
      <c r="A337" s="1"/>
      <c r="B337" s="1"/>
      <c r="C337" s="1"/>
      <c r="D337" s="1"/>
      <c r="E337" s="1"/>
      <c r="F337" s="1"/>
      <c r="G337" s="1"/>
      <c r="H337" s="1"/>
      <c r="I337" s="1"/>
      <c r="J337" s="1"/>
      <c r="K337" s="1"/>
      <c r="L337" s="1"/>
    </row>
    <row r="338" spans="1:12" ht="16.5">
      <c r="A338" s="1"/>
      <c r="B338" s="1"/>
      <c r="C338" s="1"/>
      <c r="D338" s="1"/>
      <c r="E338" s="1"/>
      <c r="F338" s="1"/>
      <c r="G338" s="1"/>
      <c r="H338" s="1"/>
      <c r="I338" s="1"/>
      <c r="J338" s="1"/>
      <c r="K338" s="1"/>
      <c r="L338" s="1"/>
    </row>
    <row r="339" spans="1:12" ht="16.5">
      <c r="A339" s="1"/>
      <c r="B339" s="1"/>
      <c r="C339" s="1"/>
      <c r="D339" s="1"/>
      <c r="E339" s="1"/>
      <c r="F339" s="1"/>
      <c r="G339" s="1"/>
      <c r="H339" s="1"/>
      <c r="I339" s="1"/>
      <c r="J339" s="1"/>
      <c r="K339" s="1"/>
      <c r="L339" s="1"/>
    </row>
    <row r="340" spans="1:12" ht="16.5">
      <c r="A340" s="1"/>
      <c r="B340" s="1"/>
      <c r="C340" s="1"/>
      <c r="D340" s="1"/>
      <c r="E340" s="1"/>
      <c r="F340" s="1"/>
      <c r="G340" s="1"/>
      <c r="H340" s="1"/>
      <c r="I340" s="1"/>
      <c r="J340" s="1"/>
      <c r="K340" s="1"/>
      <c r="L340" s="1"/>
    </row>
    <row r="341" spans="1:12" ht="16.5">
      <c r="A341" s="1"/>
      <c r="B341" s="1"/>
      <c r="C341" s="1"/>
      <c r="D341" s="1"/>
      <c r="E341" s="1"/>
      <c r="F341" s="1"/>
      <c r="G341" s="1"/>
      <c r="H341" s="1"/>
      <c r="I341" s="1"/>
      <c r="J341" s="1"/>
      <c r="K341" s="1"/>
      <c r="L341" s="1"/>
    </row>
    <row r="342" spans="1:12" ht="16.5">
      <c r="A342" s="1"/>
      <c r="B342" s="1"/>
      <c r="C342" s="1"/>
      <c r="D342" s="1"/>
      <c r="E342" s="1"/>
      <c r="F342" s="1"/>
      <c r="G342" s="1"/>
      <c r="H342" s="1"/>
      <c r="I342" s="1"/>
      <c r="J342" s="1"/>
      <c r="K342" s="1"/>
      <c r="L342" s="1"/>
    </row>
    <row r="343" spans="1:12" ht="16.5">
      <c r="A343" s="1"/>
      <c r="B343" s="1"/>
      <c r="C343" s="1"/>
      <c r="D343" s="1"/>
      <c r="E343" s="1"/>
      <c r="F343" s="1"/>
      <c r="G343" s="1"/>
      <c r="H343" s="1"/>
      <c r="I343" s="1"/>
      <c r="J343" s="1"/>
      <c r="K343" s="1"/>
      <c r="L343" s="1"/>
    </row>
    <row r="344" spans="1:12" ht="16.5">
      <c r="A344" s="1"/>
      <c r="B344" s="1"/>
      <c r="C344" s="1"/>
      <c r="D344" s="1"/>
      <c r="E344" s="1"/>
      <c r="F344" s="1"/>
      <c r="G344" s="1"/>
      <c r="H344" s="1"/>
      <c r="I344" s="1"/>
      <c r="J344" s="1"/>
      <c r="K344" s="1"/>
      <c r="L344" s="1"/>
    </row>
    <row r="345" spans="1:12" ht="16.5">
      <c r="A345" s="1"/>
      <c r="B345" s="1"/>
      <c r="C345" s="1"/>
      <c r="D345" s="1"/>
      <c r="E345" s="1"/>
      <c r="F345" s="1"/>
      <c r="G345" s="1"/>
      <c r="H345" s="1"/>
      <c r="I345" s="1"/>
      <c r="J345" s="1"/>
      <c r="K345" s="1"/>
      <c r="L345" s="1"/>
    </row>
    <row r="346" spans="1:12" ht="16.5">
      <c r="A346" s="1"/>
      <c r="B346" s="1"/>
      <c r="C346" s="1"/>
      <c r="D346" s="1"/>
      <c r="E346" s="1"/>
      <c r="F346" s="1"/>
      <c r="G346" s="1"/>
      <c r="H346" s="1"/>
      <c r="I346" s="1"/>
      <c r="J346" s="1"/>
      <c r="K346" s="1"/>
      <c r="L346" s="1"/>
    </row>
    <row r="347" spans="1:12" ht="16.5">
      <c r="A347" s="1"/>
      <c r="B347" s="1"/>
      <c r="C347" s="1"/>
      <c r="D347" s="1"/>
      <c r="E347" s="1"/>
      <c r="F347" s="1"/>
      <c r="G347" s="1"/>
      <c r="H347" s="1"/>
      <c r="I347" s="1"/>
      <c r="J347" s="1"/>
      <c r="K347" s="1"/>
      <c r="L347" s="1"/>
    </row>
    <row r="348" spans="1:12" ht="16.5">
      <c r="A348" s="1"/>
      <c r="B348" s="1"/>
      <c r="C348" s="1"/>
      <c r="D348" s="1"/>
      <c r="E348" s="1"/>
      <c r="F348" s="1"/>
      <c r="G348" s="1"/>
      <c r="H348" s="1"/>
      <c r="I348" s="1"/>
      <c r="J348" s="1"/>
      <c r="K348" s="1"/>
      <c r="L348" s="1"/>
    </row>
    <row r="349" spans="1:12" ht="16.5">
      <c r="A349" s="1"/>
      <c r="B349" s="1"/>
      <c r="C349" s="1"/>
      <c r="D349" s="1"/>
      <c r="E349" s="1"/>
      <c r="F349" s="1"/>
      <c r="G349" s="1"/>
      <c r="H349" s="1"/>
      <c r="I349" s="1"/>
      <c r="J349" s="1"/>
      <c r="K349" s="1"/>
      <c r="L349" s="1"/>
    </row>
    <row r="350" spans="1:12" ht="16.5">
      <c r="A350" s="1"/>
      <c r="B350" s="1"/>
      <c r="C350" s="1"/>
      <c r="D350" s="1"/>
      <c r="E350" s="1"/>
      <c r="F350" s="1"/>
      <c r="G350" s="1"/>
      <c r="H350" s="1"/>
      <c r="I350" s="1"/>
      <c r="J350" s="1"/>
      <c r="K350" s="1"/>
      <c r="L350" s="1"/>
    </row>
    <row r="351" spans="1:12" ht="16.5">
      <c r="A351" s="1"/>
      <c r="B351" s="1"/>
      <c r="C351" s="1"/>
      <c r="D351" s="1"/>
      <c r="E351" s="1"/>
      <c r="F351" s="1"/>
      <c r="G351" s="1"/>
      <c r="H351" s="1"/>
      <c r="I351" s="1"/>
      <c r="J351" s="1"/>
      <c r="K351" s="1"/>
      <c r="L351" s="1"/>
    </row>
    <row r="352" spans="1:12" ht="16.5">
      <c r="A352" s="1"/>
      <c r="B352" s="1"/>
      <c r="C352" s="1"/>
      <c r="D352" s="1"/>
      <c r="E352" s="1"/>
      <c r="F352" s="1"/>
      <c r="G352" s="1"/>
      <c r="H352" s="1"/>
      <c r="I352" s="1"/>
      <c r="J352" s="1"/>
      <c r="K352" s="1"/>
      <c r="L352" s="1"/>
    </row>
    <row r="353" spans="1:12" ht="16.5">
      <c r="A353" s="1"/>
      <c r="B353" s="1"/>
      <c r="C353" s="1"/>
      <c r="D353" s="1"/>
      <c r="E353" s="1"/>
      <c r="F353" s="1"/>
      <c r="G353" s="1"/>
      <c r="H353" s="1"/>
      <c r="I353" s="1"/>
      <c r="J353" s="1"/>
      <c r="K353" s="1"/>
      <c r="L353" s="1"/>
    </row>
    <row r="354" spans="1:12" ht="16.5">
      <c r="A354" s="1"/>
      <c r="B354" s="1"/>
      <c r="C354" s="1"/>
      <c r="D354" s="1"/>
      <c r="E354" s="1"/>
      <c r="F354" s="1"/>
      <c r="G354" s="1"/>
      <c r="H354" s="1"/>
      <c r="I354" s="1"/>
      <c r="J354" s="1"/>
      <c r="K354" s="1"/>
      <c r="L354" s="1"/>
    </row>
    <row r="355" spans="1:12" ht="16.5">
      <c r="A355" s="1"/>
      <c r="B355" s="1"/>
      <c r="C355" s="1"/>
      <c r="D355" s="1"/>
      <c r="E355" s="1"/>
      <c r="F355" s="1"/>
      <c r="G355" s="1"/>
      <c r="H355" s="1"/>
      <c r="I355" s="1"/>
      <c r="J355" s="1"/>
      <c r="K355" s="1"/>
      <c r="L355" s="1"/>
    </row>
    <row r="356" spans="1:12" ht="16.5">
      <c r="A356" s="1"/>
      <c r="B356" s="1"/>
      <c r="C356" s="1"/>
      <c r="D356" s="1"/>
      <c r="E356" s="1"/>
      <c r="F356" s="1"/>
      <c r="G356" s="1"/>
      <c r="H356" s="1"/>
      <c r="I356" s="1"/>
      <c r="J356" s="1"/>
      <c r="K356" s="1"/>
      <c r="L356" s="1"/>
    </row>
    <row r="357" spans="1:12" ht="16.5">
      <c r="A357" s="1"/>
      <c r="B357" s="1"/>
      <c r="C357" s="1"/>
      <c r="D357" s="1"/>
      <c r="E357" s="1"/>
      <c r="F357" s="1"/>
      <c r="G357" s="1"/>
      <c r="H357" s="1"/>
      <c r="I357" s="1"/>
      <c r="J357" s="1"/>
      <c r="K357" s="1"/>
      <c r="L357" s="1"/>
    </row>
    <row r="358" spans="1:12" ht="16.5">
      <c r="A358" s="1"/>
      <c r="B358" s="1"/>
      <c r="C358" s="1"/>
      <c r="D358" s="1"/>
      <c r="E358" s="1"/>
      <c r="F358" s="1"/>
      <c r="G358" s="1"/>
      <c r="H358" s="1"/>
      <c r="I358" s="1"/>
      <c r="J358" s="1"/>
      <c r="K358" s="1"/>
      <c r="L358" s="1"/>
    </row>
    <row r="359" spans="1:12" ht="16.5">
      <c r="A359" s="1"/>
      <c r="B359" s="1"/>
      <c r="C359" s="1"/>
      <c r="D359" s="1"/>
      <c r="E359" s="1"/>
      <c r="F359" s="1"/>
      <c r="G359" s="1"/>
      <c r="H359" s="1"/>
      <c r="I359" s="1"/>
      <c r="J359" s="1"/>
      <c r="K359" s="1"/>
      <c r="L359" s="1"/>
    </row>
    <row r="360" spans="1:12" ht="16.5">
      <c r="A360" s="1"/>
      <c r="B360" s="1"/>
      <c r="C360" s="1"/>
      <c r="D360" s="1"/>
      <c r="E360" s="1"/>
      <c r="F360" s="1"/>
      <c r="G360" s="1"/>
      <c r="H360" s="1"/>
      <c r="I360" s="1"/>
      <c r="J360" s="1"/>
      <c r="K360" s="1"/>
      <c r="L360" s="1"/>
    </row>
    <row r="361" spans="1:12" ht="16.5">
      <c r="A361" s="1"/>
      <c r="B361" s="1"/>
      <c r="C361" s="1"/>
      <c r="D361" s="1"/>
      <c r="E361" s="1"/>
      <c r="F361" s="1"/>
      <c r="G361" s="1"/>
      <c r="H361" s="1"/>
      <c r="I361" s="1"/>
      <c r="J361" s="1"/>
      <c r="K361" s="1"/>
      <c r="L361" s="1"/>
    </row>
    <row r="362" spans="1:12" ht="16.5">
      <c r="A362" s="1"/>
      <c r="B362" s="1"/>
      <c r="C362" s="1"/>
      <c r="D362" s="1"/>
      <c r="E362" s="1"/>
      <c r="F362" s="1"/>
      <c r="G362" s="1"/>
      <c r="H362" s="1"/>
      <c r="I362" s="1"/>
      <c r="J362" s="1"/>
      <c r="K362" s="1"/>
      <c r="L362" s="1"/>
    </row>
    <row r="363" spans="1:12" ht="16.5">
      <c r="A363" s="1"/>
      <c r="B363" s="1"/>
      <c r="C363" s="1"/>
      <c r="D363" s="1"/>
      <c r="E363" s="1"/>
      <c r="F363" s="1"/>
      <c r="G363" s="1"/>
      <c r="H363" s="1"/>
      <c r="I363" s="1"/>
      <c r="J363" s="1"/>
      <c r="K363" s="1"/>
      <c r="L363" s="1"/>
    </row>
    <row r="364" spans="1:12" ht="16.5">
      <c r="A364" s="1"/>
      <c r="B364" s="1"/>
      <c r="C364" s="1"/>
      <c r="D364" s="1"/>
      <c r="E364" s="1"/>
      <c r="F364" s="1"/>
      <c r="G364" s="1"/>
      <c r="H364" s="1"/>
      <c r="I364" s="1"/>
      <c r="J364" s="1"/>
      <c r="K364" s="1"/>
      <c r="L364" s="1"/>
    </row>
    <row r="365" spans="1:12" ht="16.5">
      <c r="A365" s="1"/>
      <c r="B365" s="1"/>
      <c r="C365" s="1"/>
      <c r="D365" s="1"/>
      <c r="E365" s="1"/>
      <c r="F365" s="1"/>
      <c r="G365" s="1"/>
      <c r="H365" s="1"/>
      <c r="I365" s="1"/>
      <c r="J365" s="1"/>
      <c r="K365" s="1"/>
      <c r="L365" s="1"/>
    </row>
    <row r="366" spans="1:12" ht="16.5">
      <c r="A366" s="1"/>
      <c r="B366" s="1"/>
      <c r="C366" s="1"/>
      <c r="D366" s="1"/>
      <c r="E366" s="1"/>
      <c r="F366" s="1"/>
      <c r="G366" s="1"/>
      <c r="H366" s="1"/>
      <c r="I366" s="1"/>
      <c r="J366" s="1"/>
      <c r="K366" s="1"/>
      <c r="L366" s="1"/>
    </row>
    <row r="367" spans="1:12" ht="16.5">
      <c r="A367" s="1"/>
      <c r="B367" s="1"/>
      <c r="C367" s="1"/>
      <c r="D367" s="1"/>
      <c r="E367" s="1"/>
      <c r="F367" s="1"/>
      <c r="G367" s="1"/>
      <c r="H367" s="1"/>
      <c r="I367" s="1"/>
      <c r="J367" s="1"/>
      <c r="K367" s="1"/>
      <c r="L367" s="1"/>
    </row>
    <row r="368" spans="1:12" ht="16.5">
      <c r="A368" s="1"/>
      <c r="B368" s="1"/>
      <c r="C368" s="1"/>
      <c r="D368" s="1"/>
      <c r="E368" s="1"/>
      <c r="F368" s="1"/>
      <c r="G368" s="1"/>
      <c r="H368" s="1"/>
      <c r="I368" s="1"/>
      <c r="J368" s="1"/>
      <c r="K368" s="1"/>
      <c r="L368" s="1"/>
    </row>
    <row r="369" spans="1:12" ht="16.5">
      <c r="A369" s="1"/>
      <c r="B369" s="1"/>
      <c r="C369" s="1"/>
      <c r="D369" s="1"/>
      <c r="E369" s="1"/>
      <c r="F369" s="1"/>
      <c r="G369" s="1"/>
      <c r="H369" s="1"/>
      <c r="I369" s="1"/>
      <c r="J369" s="1"/>
      <c r="K369" s="1"/>
      <c r="L369" s="1"/>
    </row>
    <row r="370" spans="1:12" ht="16.5">
      <c r="A370" s="1"/>
      <c r="B370" s="1"/>
      <c r="C370" s="1"/>
      <c r="D370" s="1"/>
      <c r="E370" s="1"/>
      <c r="F370" s="1"/>
      <c r="G370" s="1"/>
      <c r="H370" s="1"/>
      <c r="I370" s="1"/>
      <c r="J370" s="1"/>
      <c r="K370" s="1"/>
      <c r="L370" s="1"/>
    </row>
    <row r="371" spans="1:12" ht="16.5">
      <c r="A371" s="1"/>
      <c r="B371" s="1"/>
      <c r="C371" s="1"/>
      <c r="D371" s="1"/>
      <c r="E371" s="1"/>
      <c r="F371" s="1"/>
      <c r="G371" s="1"/>
      <c r="H371" s="1"/>
      <c r="I371" s="1"/>
      <c r="J371" s="1"/>
      <c r="K371" s="1"/>
      <c r="L371" s="1"/>
    </row>
    <row r="372" spans="1:12" ht="16.5">
      <c r="A372" s="1"/>
      <c r="B372" s="1"/>
      <c r="C372" s="1"/>
      <c r="D372" s="1"/>
      <c r="E372" s="1"/>
      <c r="F372" s="1"/>
      <c r="G372" s="1"/>
      <c r="H372" s="1"/>
      <c r="I372" s="1"/>
      <c r="J372" s="1"/>
      <c r="K372" s="1"/>
      <c r="L372" s="1"/>
    </row>
    <row r="373" spans="1:12" ht="16.5">
      <c r="A373" s="1"/>
      <c r="B373" s="1"/>
      <c r="C373" s="1"/>
      <c r="D373" s="1"/>
      <c r="E373" s="1"/>
      <c r="F373" s="1"/>
      <c r="G373" s="1"/>
      <c r="H373" s="1"/>
      <c r="I373" s="1"/>
      <c r="J373" s="1"/>
      <c r="K373" s="1"/>
      <c r="L373" s="1"/>
    </row>
    <row r="374" spans="1:12" ht="16.5">
      <c r="A374" s="1"/>
      <c r="B374" s="1"/>
      <c r="C374" s="1"/>
      <c r="D374" s="1"/>
      <c r="E374" s="1"/>
      <c r="F374" s="1"/>
      <c r="G374" s="1"/>
      <c r="H374" s="1"/>
      <c r="I374" s="1"/>
      <c r="J374" s="1"/>
      <c r="K374" s="1"/>
      <c r="L374" s="1"/>
    </row>
    <row r="375" spans="1:12" ht="16.5">
      <c r="A375" s="1"/>
      <c r="B375" s="1"/>
      <c r="C375" s="1"/>
      <c r="D375" s="1"/>
      <c r="E375" s="1"/>
      <c r="F375" s="1"/>
      <c r="G375" s="1"/>
      <c r="H375" s="1"/>
      <c r="I375" s="1"/>
      <c r="J375" s="1"/>
      <c r="K375" s="1"/>
      <c r="L375" s="1"/>
    </row>
    <row r="376" spans="1:12" ht="16.5">
      <c r="A376" s="1"/>
      <c r="B376" s="1"/>
      <c r="C376" s="1"/>
      <c r="D376" s="1"/>
      <c r="E376" s="1"/>
      <c r="F376" s="1"/>
      <c r="G376" s="1"/>
      <c r="H376" s="1"/>
      <c r="I376" s="1"/>
      <c r="J376" s="1"/>
      <c r="K376" s="1"/>
      <c r="L376" s="1"/>
    </row>
    <row r="377" spans="1:12" ht="16.5">
      <c r="A377" s="1"/>
      <c r="B377" s="1"/>
      <c r="C377" s="1"/>
      <c r="D377" s="1"/>
      <c r="E377" s="1"/>
      <c r="F377" s="1"/>
      <c r="G377" s="1"/>
      <c r="H377" s="1"/>
      <c r="I377" s="1"/>
      <c r="J377" s="1"/>
      <c r="K377" s="1"/>
      <c r="L377" s="1"/>
    </row>
    <row r="378" spans="1:12" ht="16.5">
      <c r="A378" s="1"/>
      <c r="B378" s="1"/>
      <c r="C378" s="1"/>
      <c r="D378" s="1"/>
      <c r="E378" s="1"/>
      <c r="F378" s="1"/>
      <c r="G378" s="1"/>
      <c r="H378" s="1"/>
      <c r="I378" s="1"/>
      <c r="J378" s="1"/>
      <c r="K378" s="1"/>
      <c r="L378" s="1"/>
    </row>
    <row r="379" spans="1:12" ht="16.5">
      <c r="A379" s="1"/>
      <c r="B379" s="1"/>
      <c r="C379" s="1"/>
      <c r="D379" s="1"/>
      <c r="E379" s="1"/>
      <c r="F379" s="1"/>
      <c r="G379" s="1"/>
      <c r="H379" s="1"/>
      <c r="I379" s="1"/>
      <c r="J379" s="1"/>
      <c r="K379" s="1"/>
      <c r="L379" s="1"/>
    </row>
    <row r="380" spans="1:12" ht="16.5">
      <c r="A380" s="1"/>
      <c r="B380" s="1"/>
      <c r="C380" s="1"/>
      <c r="D380" s="1"/>
      <c r="E380" s="1"/>
      <c r="F380" s="1"/>
      <c r="G380" s="1"/>
      <c r="H380" s="1"/>
      <c r="I380" s="1"/>
      <c r="J380" s="1"/>
      <c r="K380" s="1"/>
      <c r="L380" s="1"/>
    </row>
    <row r="381" spans="1:12" ht="16.5">
      <c r="A381" s="1"/>
      <c r="B381" s="1"/>
      <c r="C381" s="1"/>
      <c r="D381" s="1"/>
      <c r="E381" s="1"/>
      <c r="F381" s="1"/>
      <c r="G381" s="1"/>
      <c r="H381" s="1"/>
      <c r="I381" s="1"/>
      <c r="J381" s="1"/>
      <c r="K381" s="1"/>
      <c r="L381" s="1"/>
    </row>
    <row r="382" spans="1:12" ht="16.5">
      <c r="A382" s="1"/>
      <c r="B382" s="1"/>
      <c r="C382" s="1"/>
      <c r="D382" s="1"/>
      <c r="E382" s="1"/>
      <c r="F382" s="1"/>
      <c r="G382" s="1"/>
      <c r="H382" s="1"/>
      <c r="I382" s="1"/>
      <c r="J382" s="1"/>
      <c r="K382" s="1"/>
      <c r="L382" s="1"/>
    </row>
    <row r="383" spans="1:12" ht="16.5">
      <c r="A383" s="1"/>
      <c r="B383" s="1"/>
      <c r="C383" s="1"/>
      <c r="D383" s="1"/>
      <c r="E383" s="1"/>
      <c r="F383" s="1"/>
      <c r="G383" s="1"/>
      <c r="H383" s="1"/>
      <c r="I383" s="1"/>
      <c r="J383" s="1"/>
      <c r="K383" s="1"/>
      <c r="L383" s="1"/>
    </row>
    <row r="384" spans="1:12" ht="16.5">
      <c r="A384" s="1"/>
      <c r="B384" s="1"/>
      <c r="C384" s="1"/>
      <c r="D384" s="1"/>
      <c r="E384" s="1"/>
      <c r="F384" s="1"/>
      <c r="G384" s="1"/>
      <c r="H384" s="1"/>
      <c r="I384" s="1"/>
      <c r="J384" s="1"/>
      <c r="K384" s="1"/>
      <c r="L384" s="1"/>
    </row>
    <row r="385" spans="1:12" ht="16.5">
      <c r="A385" s="1"/>
      <c r="B385" s="1"/>
      <c r="C385" s="1"/>
      <c r="D385" s="1"/>
      <c r="E385" s="1"/>
      <c r="F385" s="1"/>
      <c r="G385" s="1"/>
      <c r="H385" s="1"/>
      <c r="I385" s="1"/>
      <c r="J385" s="1"/>
      <c r="K385" s="1"/>
      <c r="L385" s="1"/>
    </row>
    <row r="386" spans="1:12" ht="16.5">
      <c r="A386" s="1"/>
      <c r="B386" s="1"/>
      <c r="C386" s="1"/>
      <c r="D386" s="1"/>
      <c r="E386" s="1"/>
      <c r="F386" s="1"/>
      <c r="G386" s="1"/>
      <c r="H386" s="1"/>
      <c r="I386" s="1"/>
      <c r="J386" s="1"/>
      <c r="K386" s="1"/>
      <c r="L386" s="1"/>
    </row>
    <row r="387" spans="1:12" ht="16.5">
      <c r="A387" s="1"/>
      <c r="B387" s="1"/>
      <c r="C387" s="1"/>
      <c r="D387" s="1"/>
      <c r="E387" s="1"/>
      <c r="F387" s="1"/>
      <c r="G387" s="1"/>
      <c r="H387" s="1"/>
      <c r="I387" s="1"/>
      <c r="J387" s="1"/>
      <c r="K387" s="1"/>
      <c r="L387" s="1"/>
    </row>
    <row r="388" spans="1:12" ht="16.5">
      <c r="A388" s="1"/>
      <c r="B388" s="1"/>
      <c r="C388" s="1"/>
      <c r="D388" s="1"/>
      <c r="E388" s="1"/>
      <c r="F388" s="1"/>
      <c r="G388" s="1"/>
      <c r="H388" s="1"/>
      <c r="I388" s="1"/>
      <c r="J388" s="1"/>
      <c r="K388" s="1"/>
      <c r="L388" s="1"/>
    </row>
    <row r="389" spans="1:12" ht="16.5">
      <c r="A389" s="1"/>
      <c r="B389" s="1"/>
      <c r="C389" s="1"/>
      <c r="D389" s="1"/>
      <c r="E389" s="1"/>
      <c r="F389" s="1"/>
      <c r="G389" s="1"/>
      <c r="H389" s="1"/>
      <c r="I389" s="1"/>
      <c r="J389" s="1"/>
      <c r="K389" s="1"/>
      <c r="L389" s="1"/>
    </row>
    <row r="390" spans="1:12" ht="16.5">
      <c r="A390" s="1"/>
      <c r="B390" s="1"/>
      <c r="C390" s="1"/>
      <c r="D390" s="1"/>
      <c r="E390" s="1"/>
      <c r="F390" s="1"/>
      <c r="G390" s="1"/>
      <c r="H390" s="1"/>
      <c r="I390" s="1"/>
      <c r="J390" s="1"/>
      <c r="K390" s="1"/>
      <c r="L390" s="1"/>
    </row>
    <row r="391" spans="1:12" ht="16.5">
      <c r="A391" s="1"/>
      <c r="B391" s="1"/>
      <c r="C391" s="1"/>
      <c r="D391" s="1"/>
      <c r="E391" s="1"/>
      <c r="F391" s="1"/>
      <c r="G391" s="1"/>
      <c r="H391" s="1"/>
      <c r="I391" s="1"/>
      <c r="J391" s="1"/>
      <c r="K391" s="1"/>
      <c r="L391" s="1"/>
    </row>
    <row r="392" spans="1:12" ht="16.5">
      <c r="A392" s="1"/>
      <c r="B392" s="1"/>
      <c r="C392" s="1"/>
      <c r="D392" s="1"/>
      <c r="E392" s="1"/>
      <c r="F392" s="1"/>
      <c r="G392" s="1"/>
      <c r="H392" s="1"/>
      <c r="I392" s="1"/>
      <c r="J392" s="1"/>
      <c r="K392" s="1"/>
      <c r="L392" s="1"/>
    </row>
    <row r="393" spans="1:12" ht="16.5">
      <c r="A393" s="1"/>
      <c r="B393" s="1"/>
      <c r="C393" s="1"/>
      <c r="D393" s="1"/>
      <c r="E393" s="1"/>
      <c r="F393" s="1"/>
      <c r="G393" s="1"/>
      <c r="H393" s="1"/>
      <c r="I393" s="1"/>
      <c r="J393" s="1"/>
      <c r="K393" s="1"/>
      <c r="L393" s="1"/>
    </row>
    <row r="394" spans="1:12" ht="16.5">
      <c r="A394" s="1"/>
      <c r="B394" s="1"/>
      <c r="C394" s="1"/>
      <c r="D394" s="1"/>
      <c r="E394" s="1"/>
      <c r="F394" s="1"/>
      <c r="G394" s="1"/>
      <c r="H394" s="1"/>
      <c r="I394" s="1"/>
      <c r="J394" s="1"/>
      <c r="K394" s="1"/>
      <c r="L394" s="1"/>
    </row>
    <row r="395" spans="1:12" ht="16.5">
      <c r="A395" s="1"/>
      <c r="B395" s="1"/>
      <c r="C395" s="1"/>
      <c r="D395" s="1"/>
      <c r="E395" s="1"/>
      <c r="F395" s="1"/>
      <c r="G395" s="1"/>
      <c r="H395" s="1"/>
      <c r="I395" s="1"/>
      <c r="J395" s="1"/>
      <c r="K395" s="1"/>
      <c r="L395" s="1"/>
    </row>
    <row r="396" spans="1:12" ht="16.5">
      <c r="A396" s="1"/>
      <c r="B396" s="1"/>
      <c r="C396" s="1"/>
      <c r="D396" s="1"/>
      <c r="E396" s="1"/>
      <c r="F396" s="1"/>
      <c r="G396" s="1"/>
      <c r="H396" s="1"/>
      <c r="I396" s="1"/>
      <c r="J396" s="1"/>
      <c r="K396" s="1"/>
      <c r="L396" s="1"/>
    </row>
    <row r="397" spans="1:12" ht="16.5">
      <c r="A397" s="1"/>
      <c r="B397" s="1"/>
      <c r="C397" s="1"/>
      <c r="D397" s="1"/>
      <c r="E397" s="1"/>
      <c r="F397" s="1"/>
      <c r="G397" s="1"/>
      <c r="H397" s="1"/>
      <c r="I397" s="1"/>
      <c r="J397" s="1"/>
      <c r="K397" s="1"/>
      <c r="L397" s="1"/>
    </row>
    <row r="398" spans="1:12" ht="16.5">
      <c r="A398" s="1"/>
      <c r="B398" s="1"/>
      <c r="C398" s="1"/>
      <c r="D398" s="1"/>
      <c r="E398" s="1"/>
      <c r="F398" s="1"/>
      <c r="G398" s="1"/>
      <c r="H398" s="1"/>
      <c r="I398" s="1"/>
      <c r="J398" s="1"/>
      <c r="K398" s="1"/>
      <c r="L398" s="1"/>
    </row>
    <row r="399" spans="1:12" ht="16.5">
      <c r="A399" s="1"/>
      <c r="B399" s="1"/>
      <c r="C399" s="1"/>
      <c r="D399" s="1"/>
      <c r="E399" s="1"/>
      <c r="F399" s="1"/>
      <c r="G399" s="1"/>
      <c r="H399" s="1"/>
      <c r="I399" s="1"/>
      <c r="J399" s="1"/>
      <c r="K399" s="1"/>
      <c r="L399" s="1"/>
    </row>
    <row r="400" spans="1:12" ht="16.5">
      <c r="A400" s="1"/>
      <c r="B400" s="1"/>
      <c r="C400" s="1"/>
      <c r="D400" s="1"/>
      <c r="E400" s="1"/>
      <c r="F400" s="1"/>
      <c r="G400" s="1"/>
      <c r="H400" s="1"/>
      <c r="I400" s="1"/>
      <c r="J400" s="1"/>
      <c r="K400" s="1"/>
      <c r="L400" s="1"/>
    </row>
    <row r="401" spans="1:12" ht="16.5">
      <c r="A401" s="1"/>
      <c r="B401" s="1"/>
      <c r="C401" s="1"/>
      <c r="D401" s="1"/>
      <c r="E401" s="1"/>
      <c r="F401" s="1"/>
      <c r="G401" s="1"/>
      <c r="H401" s="1"/>
      <c r="I401" s="1"/>
      <c r="J401" s="1"/>
      <c r="K401" s="1"/>
      <c r="L401" s="1"/>
    </row>
    <row r="402" spans="1:12" ht="16.5">
      <c r="A402" s="1"/>
      <c r="B402" s="1"/>
      <c r="C402" s="1"/>
      <c r="D402" s="1"/>
      <c r="E402" s="1"/>
      <c r="F402" s="1"/>
      <c r="G402" s="1"/>
      <c r="H402" s="1"/>
      <c r="I402" s="1"/>
      <c r="J402" s="1"/>
      <c r="K402" s="1"/>
      <c r="L402" s="1"/>
    </row>
    <row r="403" spans="1:12" ht="16.5">
      <c r="A403" s="1"/>
      <c r="B403" s="1"/>
      <c r="C403" s="1"/>
      <c r="D403" s="1"/>
      <c r="E403" s="1"/>
      <c r="F403" s="1"/>
      <c r="G403" s="1"/>
      <c r="H403" s="1"/>
      <c r="I403" s="1"/>
      <c r="J403" s="1"/>
      <c r="K403" s="1"/>
      <c r="L403" s="1"/>
    </row>
    <row r="404" spans="1:12" ht="16.5">
      <c r="A404" s="1"/>
      <c r="B404" s="1"/>
      <c r="C404" s="1"/>
      <c r="D404" s="1"/>
      <c r="E404" s="1"/>
      <c r="F404" s="1"/>
      <c r="G404" s="1"/>
      <c r="H404" s="1"/>
      <c r="I404" s="1"/>
      <c r="J404" s="1"/>
      <c r="K404" s="1"/>
      <c r="L404" s="1"/>
    </row>
    <row r="405" spans="1:12" ht="16.5">
      <c r="A405" s="1"/>
      <c r="B405" s="1"/>
      <c r="C405" s="1"/>
      <c r="D405" s="1"/>
      <c r="E405" s="1"/>
      <c r="F405" s="1"/>
      <c r="G405" s="1"/>
      <c r="H405" s="1"/>
      <c r="I405" s="1"/>
      <c r="J405" s="1"/>
      <c r="K405" s="1"/>
      <c r="L405" s="1"/>
    </row>
    <row r="406" spans="1:12" ht="16.5">
      <c r="A406" s="1"/>
      <c r="B406" s="1"/>
      <c r="C406" s="1"/>
      <c r="D406" s="1"/>
      <c r="E406" s="1"/>
      <c r="F406" s="1"/>
      <c r="G406" s="1"/>
      <c r="H406" s="1"/>
      <c r="I406" s="1"/>
      <c r="J406" s="1"/>
      <c r="K406" s="1"/>
      <c r="L406" s="1"/>
    </row>
    <row r="407" spans="1:12" ht="16.5">
      <c r="A407" s="1"/>
      <c r="B407" s="1"/>
      <c r="C407" s="1"/>
      <c r="D407" s="1"/>
      <c r="E407" s="1"/>
      <c r="F407" s="1"/>
      <c r="G407" s="1"/>
      <c r="H407" s="1"/>
      <c r="I407" s="1"/>
      <c r="J407" s="1"/>
      <c r="K407" s="1"/>
      <c r="L407" s="1"/>
    </row>
    <row r="408" spans="1:12" ht="16.5">
      <c r="A408" s="1"/>
      <c r="B408" s="1"/>
      <c r="C408" s="1"/>
      <c r="D408" s="1"/>
      <c r="E408" s="1"/>
      <c r="F408" s="1"/>
      <c r="G408" s="1"/>
      <c r="H408" s="1"/>
      <c r="I408" s="1"/>
      <c r="J408" s="1"/>
      <c r="K408" s="1"/>
      <c r="L408" s="1"/>
    </row>
    <row r="409" spans="1:12" ht="16.5">
      <c r="A409" s="1"/>
      <c r="B409" s="1"/>
      <c r="C409" s="1"/>
      <c r="D409" s="1"/>
      <c r="E409" s="1"/>
      <c r="F409" s="1"/>
      <c r="G409" s="1"/>
      <c r="H409" s="1"/>
      <c r="I409" s="1"/>
      <c r="J409" s="1"/>
      <c r="K409" s="1"/>
      <c r="L409" s="1"/>
    </row>
    <row r="410" spans="1:12" ht="16.5">
      <c r="A410" s="1"/>
      <c r="B410" s="1"/>
      <c r="C410" s="1"/>
      <c r="D410" s="1"/>
      <c r="E410" s="1"/>
      <c r="F410" s="1"/>
      <c r="G410" s="1"/>
      <c r="H410" s="1"/>
      <c r="I410" s="1"/>
      <c r="J410" s="1"/>
      <c r="K410" s="1"/>
      <c r="L410" s="1"/>
    </row>
    <row r="411" spans="1:12" ht="16.5">
      <c r="A411" s="1"/>
      <c r="B411" s="1"/>
      <c r="C411" s="1"/>
      <c r="D411" s="1"/>
      <c r="E411" s="1"/>
      <c r="F411" s="1"/>
      <c r="G411" s="1"/>
      <c r="H411" s="1"/>
      <c r="I411" s="1"/>
      <c r="J411" s="1"/>
      <c r="K411" s="1"/>
      <c r="L411" s="1"/>
    </row>
    <row r="412" spans="1:12" ht="16.5">
      <c r="A412" s="1"/>
      <c r="B412" s="1"/>
      <c r="C412" s="1"/>
      <c r="D412" s="1"/>
      <c r="E412" s="1"/>
      <c r="F412" s="1"/>
      <c r="G412" s="1"/>
      <c r="H412" s="1"/>
      <c r="I412" s="1"/>
      <c r="J412" s="1"/>
      <c r="K412" s="1"/>
      <c r="L412" s="1"/>
    </row>
    <row r="413" spans="1:12" ht="16.5">
      <c r="A413" s="1"/>
      <c r="B413" s="1"/>
      <c r="C413" s="1"/>
      <c r="D413" s="1"/>
      <c r="E413" s="1"/>
      <c r="F413" s="1"/>
      <c r="G413" s="1"/>
      <c r="H413" s="1"/>
      <c r="I413" s="1"/>
      <c r="J413" s="1"/>
      <c r="K413" s="1"/>
      <c r="L413" s="1"/>
    </row>
    <row r="414" spans="1:12" ht="16.5">
      <c r="A414" s="1"/>
      <c r="B414" s="1"/>
      <c r="C414" s="1"/>
      <c r="D414" s="1"/>
      <c r="E414" s="1"/>
      <c r="F414" s="1"/>
      <c r="G414" s="1"/>
      <c r="H414" s="1"/>
      <c r="I414" s="1"/>
      <c r="J414" s="1"/>
      <c r="K414" s="1"/>
      <c r="L414" s="1"/>
    </row>
    <row r="415" spans="1:12" ht="16.5">
      <c r="A415" s="1"/>
      <c r="B415" s="1"/>
      <c r="C415" s="1"/>
      <c r="D415" s="1"/>
      <c r="E415" s="1"/>
      <c r="F415" s="1"/>
      <c r="G415" s="1"/>
      <c r="H415" s="1"/>
      <c r="I415" s="1"/>
      <c r="J415" s="1"/>
      <c r="K415" s="1"/>
      <c r="L415" s="1"/>
    </row>
    <row r="416" spans="1:12" ht="16.5">
      <c r="A416" s="1"/>
      <c r="B416" s="1"/>
      <c r="C416" s="1"/>
      <c r="D416" s="1"/>
      <c r="E416" s="1"/>
      <c r="F416" s="1"/>
      <c r="G416" s="1"/>
      <c r="H416" s="1"/>
      <c r="I416" s="1"/>
      <c r="J416" s="1"/>
      <c r="K416" s="1"/>
      <c r="L416" s="1"/>
    </row>
    <row r="417" spans="1:12" ht="16.5">
      <c r="A417" s="1"/>
      <c r="B417" s="1"/>
      <c r="C417" s="1"/>
      <c r="D417" s="1"/>
      <c r="E417" s="1"/>
      <c r="F417" s="1"/>
      <c r="G417" s="1"/>
      <c r="H417" s="1"/>
      <c r="I417" s="1"/>
      <c r="J417" s="1"/>
      <c r="K417" s="1"/>
      <c r="L417" s="1"/>
    </row>
    <row r="418" spans="1:12" ht="16.5">
      <c r="A418" s="1"/>
      <c r="B418" s="1"/>
      <c r="C418" s="1"/>
      <c r="D418" s="1"/>
      <c r="E418" s="1"/>
      <c r="F418" s="1"/>
      <c r="G418" s="1"/>
      <c r="H418" s="1"/>
      <c r="I418" s="1"/>
      <c r="J418" s="1"/>
      <c r="K418" s="1"/>
      <c r="L418" s="1"/>
    </row>
    <row r="419" spans="1:12" ht="16.5">
      <c r="A419" s="1"/>
      <c r="B419" s="1"/>
      <c r="C419" s="1"/>
      <c r="D419" s="1"/>
      <c r="E419" s="1"/>
      <c r="F419" s="1"/>
      <c r="G419" s="1"/>
      <c r="H419" s="1"/>
      <c r="I419" s="1"/>
      <c r="J419" s="1"/>
      <c r="K419" s="1"/>
      <c r="L419" s="1"/>
    </row>
    <row r="420" spans="1:12" ht="16.5">
      <c r="A420" s="1"/>
      <c r="B420" s="1"/>
      <c r="C420" s="1"/>
      <c r="D420" s="1"/>
      <c r="E420" s="1"/>
      <c r="F420" s="1"/>
      <c r="G420" s="1"/>
      <c r="H420" s="1"/>
      <c r="I420" s="1"/>
      <c r="J420" s="1"/>
      <c r="K420" s="1"/>
      <c r="L420" s="1"/>
    </row>
    <row r="421" spans="1:12" ht="16.5">
      <c r="A421" s="1"/>
      <c r="B421" s="1"/>
      <c r="C421" s="1"/>
      <c r="D421" s="1"/>
      <c r="E421" s="1"/>
      <c r="F421" s="1"/>
      <c r="G421" s="1"/>
      <c r="H421" s="1"/>
      <c r="I421" s="1"/>
      <c r="J421" s="1"/>
      <c r="K421" s="1"/>
      <c r="L421" s="1"/>
    </row>
    <row r="422" spans="1:12" ht="16.5">
      <c r="A422" s="1"/>
      <c r="B422" s="1"/>
      <c r="C422" s="1"/>
      <c r="D422" s="1"/>
      <c r="E422" s="1"/>
      <c r="F422" s="1"/>
      <c r="G422" s="1"/>
      <c r="H422" s="1"/>
      <c r="I422" s="1"/>
      <c r="J422" s="1"/>
      <c r="K422" s="1"/>
      <c r="L422" s="1"/>
    </row>
    <row r="423" spans="1:12" ht="16.5">
      <c r="A423" s="1"/>
      <c r="B423" s="1"/>
      <c r="C423" s="1"/>
      <c r="D423" s="1"/>
      <c r="E423" s="1"/>
      <c r="F423" s="1"/>
      <c r="G423" s="1"/>
      <c r="H423" s="1"/>
      <c r="I423" s="1"/>
      <c r="J423" s="1"/>
      <c r="K423" s="1"/>
      <c r="L423" s="1"/>
    </row>
    <row r="424" spans="1:12" ht="16.5">
      <c r="A424" s="1"/>
      <c r="B424" s="1"/>
      <c r="C424" s="1"/>
      <c r="D424" s="1"/>
      <c r="E424" s="1"/>
      <c r="F424" s="1"/>
      <c r="G424" s="1"/>
      <c r="H424" s="1"/>
      <c r="I424" s="1"/>
      <c r="J424" s="1"/>
      <c r="K424" s="1"/>
      <c r="L424" s="1"/>
    </row>
    <row r="425" spans="1:12" ht="16.5">
      <c r="A425" s="1"/>
      <c r="B425" s="1"/>
      <c r="C425" s="1"/>
      <c r="D425" s="1"/>
      <c r="E425" s="1"/>
      <c r="F425" s="1"/>
      <c r="G425" s="1"/>
      <c r="H425" s="1"/>
      <c r="I425" s="1"/>
      <c r="J425" s="1"/>
      <c r="K425" s="1"/>
      <c r="L425" s="1"/>
    </row>
  </sheetData>
  <mergeCells count="4">
    <mergeCell ref="C3:E3"/>
    <mergeCell ref="A3:A4"/>
    <mergeCell ref="B3:B4"/>
    <mergeCell ref="F3:F4"/>
  </mergeCells>
  <pageMargins left="0.70866141732283505" right="0.70866141732283505" top="0.74803149606299202" bottom="0.74803149606299202" header="0.31496062992126" footer="0.31496062992126"/>
  <pageSetup paperSize="5" scale="90"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9" tint="-0.249977111117893"/>
  </sheetPr>
  <dimension ref="A1:Q424"/>
  <sheetViews>
    <sheetView zoomScale="110" zoomScaleNormal="110" workbookViewId="0">
      <selection activeCell="D25" sqref="D25"/>
    </sheetView>
  </sheetViews>
  <sheetFormatPr defaultColWidth="9" defaultRowHeight="15"/>
  <cols>
    <col min="1" max="1" width="10.7109375" customWidth="1"/>
    <col min="2" max="2" width="8.7109375" customWidth="1"/>
    <col min="3" max="3" width="12" customWidth="1"/>
    <col min="4" max="4" width="8.7109375" customWidth="1"/>
    <col min="5" max="5" width="8.85546875" customWidth="1"/>
    <col min="6" max="6" width="10.42578125" customWidth="1"/>
    <col min="7" max="7" width="7.7109375" customWidth="1"/>
    <col min="8" max="8" width="11.5703125" customWidth="1"/>
    <col min="9" max="9" width="12.140625"/>
  </cols>
  <sheetData>
    <row r="1" spans="1:17" ht="15" customHeight="1">
      <c r="A1" s="1245"/>
      <c r="B1" s="1245"/>
      <c r="C1" s="1245"/>
      <c r="D1" s="1245"/>
      <c r="E1" s="1245"/>
      <c r="F1" s="1245"/>
      <c r="G1" s="1245"/>
      <c r="H1" s="240"/>
      <c r="I1" s="1"/>
      <c r="J1" s="1"/>
      <c r="K1" s="1"/>
      <c r="L1" s="1"/>
      <c r="M1" s="1"/>
      <c r="N1" s="1"/>
      <c r="O1" s="1"/>
      <c r="P1" s="1"/>
      <c r="Q1" s="1"/>
    </row>
    <row r="2" spans="1:17" ht="15" customHeight="1">
      <c r="A2" s="1"/>
      <c r="B2" s="1"/>
      <c r="C2" s="1"/>
      <c r="D2" s="1"/>
      <c r="E2" s="1"/>
      <c r="F2" s="1"/>
      <c r="G2" s="1"/>
      <c r="H2" s="1"/>
      <c r="I2" s="1"/>
      <c r="J2" s="1"/>
      <c r="K2" s="1"/>
      <c r="L2" s="1"/>
      <c r="M2" s="1"/>
      <c r="N2" s="1"/>
      <c r="O2" s="1"/>
      <c r="P2" s="1"/>
      <c r="Q2" s="1"/>
    </row>
    <row r="3" spans="1:17" ht="16.5" customHeight="1">
      <c r="A3" s="1252" t="s">
        <v>714</v>
      </c>
      <c r="B3" s="1267" t="s">
        <v>709</v>
      </c>
      <c r="C3" s="1267"/>
      <c r="D3" s="1267"/>
      <c r="E3" s="1252" t="s">
        <v>715</v>
      </c>
      <c r="F3" s="1270" t="s">
        <v>710</v>
      </c>
      <c r="G3" s="1252" t="s">
        <v>716</v>
      </c>
      <c r="H3" s="1"/>
      <c r="I3" s="1"/>
      <c r="J3" s="1"/>
      <c r="K3" s="1"/>
      <c r="L3" s="1"/>
      <c r="M3" s="1"/>
      <c r="N3" s="1"/>
      <c r="O3" s="1"/>
      <c r="P3" s="1"/>
      <c r="Q3" s="1"/>
    </row>
    <row r="4" spans="1:17" ht="28.5" customHeight="1">
      <c r="A4" s="1298"/>
      <c r="B4" s="242" t="s">
        <v>562</v>
      </c>
      <c r="C4" s="242" t="s">
        <v>717</v>
      </c>
      <c r="D4" s="242" t="s">
        <v>712</v>
      </c>
      <c r="E4" s="1388"/>
      <c r="F4" s="1477"/>
      <c r="G4" s="1298"/>
      <c r="H4" s="1"/>
      <c r="I4" s="1"/>
      <c r="J4" s="1"/>
      <c r="K4" s="1"/>
      <c r="L4" s="1"/>
      <c r="M4" s="1"/>
      <c r="N4" s="1"/>
      <c r="O4" s="1"/>
      <c r="P4" s="1"/>
      <c r="Q4" s="1"/>
    </row>
    <row r="5" spans="1:17" ht="15" customHeight="1">
      <c r="A5" s="245" t="s">
        <v>85</v>
      </c>
      <c r="B5" s="246">
        <v>92957</v>
      </c>
      <c r="C5" s="246">
        <v>23662</v>
      </c>
      <c r="D5" s="246">
        <f t="shared" ref="D5:D14" si="0">SUM(B5:C5)</f>
        <v>116619</v>
      </c>
      <c r="E5" s="247">
        <v>378309</v>
      </c>
      <c r="F5" s="320">
        <f>SUM(D5:E5)</f>
        <v>494928</v>
      </c>
      <c r="G5" s="248">
        <f>D5/F5*100</f>
        <v>23.562821258849802</v>
      </c>
      <c r="H5" s="321"/>
      <c r="I5" s="261">
        <f>SUM(B5:C5)</f>
        <v>116619</v>
      </c>
      <c r="J5" s="261"/>
      <c r="K5" s="1"/>
      <c r="L5" s="1"/>
      <c r="M5" s="1"/>
      <c r="N5" s="1"/>
      <c r="O5" s="1"/>
      <c r="P5" s="1"/>
      <c r="Q5" s="1"/>
    </row>
    <row r="6" spans="1:17" ht="15" customHeight="1">
      <c r="A6" s="186" t="s">
        <v>86</v>
      </c>
      <c r="B6" s="250">
        <v>278329</v>
      </c>
      <c r="C6" s="250">
        <v>66873</v>
      </c>
      <c r="D6" s="250">
        <f t="shared" si="0"/>
        <v>345202</v>
      </c>
      <c r="E6" s="251">
        <v>143843</v>
      </c>
      <c r="F6" s="252">
        <f t="shared" ref="F6:F14" si="1">SUM(D6:E6)</f>
        <v>489045</v>
      </c>
      <c r="G6" s="253">
        <f t="shared" ref="G6:G15" si="2">D6/F6*100</f>
        <v>70.586960300176898</v>
      </c>
      <c r="H6" s="322"/>
      <c r="I6" s="1"/>
      <c r="J6" s="1"/>
      <c r="K6" s="1"/>
      <c r="L6" s="1"/>
      <c r="M6" s="1"/>
      <c r="N6" s="1"/>
      <c r="O6" s="1"/>
      <c r="P6" s="1"/>
      <c r="Q6" s="1"/>
    </row>
    <row r="7" spans="1:17" ht="15" customHeight="1">
      <c r="A7" s="245" t="s">
        <v>87</v>
      </c>
      <c r="B7" s="246">
        <v>350381</v>
      </c>
      <c r="C7" s="246">
        <v>35407</v>
      </c>
      <c r="D7" s="246">
        <f t="shared" si="0"/>
        <v>385788</v>
      </c>
      <c r="E7" s="247">
        <v>95892</v>
      </c>
      <c r="F7" s="247">
        <f t="shared" si="1"/>
        <v>481680</v>
      </c>
      <c r="G7" s="248">
        <f t="shared" si="2"/>
        <v>80.092177379172895</v>
      </c>
      <c r="H7" s="322"/>
      <c r="I7" s="1"/>
      <c r="J7" s="1"/>
      <c r="K7" s="1"/>
      <c r="L7" s="1"/>
      <c r="M7" s="1"/>
      <c r="N7" s="1"/>
      <c r="O7" s="1"/>
      <c r="P7" s="1"/>
      <c r="Q7" s="1"/>
    </row>
    <row r="8" spans="1:17" ht="15" customHeight="1">
      <c r="A8" s="186" t="s">
        <v>88</v>
      </c>
      <c r="B8" s="250">
        <v>351462</v>
      </c>
      <c r="C8" s="250">
        <v>16256</v>
      </c>
      <c r="D8" s="250">
        <f t="shared" si="0"/>
        <v>367718</v>
      </c>
      <c r="E8" s="251">
        <v>90490</v>
      </c>
      <c r="F8" s="252">
        <f t="shared" si="1"/>
        <v>458208</v>
      </c>
      <c r="G8" s="253">
        <f t="shared" si="2"/>
        <v>80.251326908303696</v>
      </c>
      <c r="H8" s="322"/>
      <c r="I8" s="1"/>
      <c r="J8" s="1"/>
      <c r="K8" s="1"/>
      <c r="L8" s="1"/>
      <c r="M8" s="1"/>
      <c r="N8" s="1"/>
      <c r="O8" s="1"/>
      <c r="P8" s="1"/>
      <c r="Q8" s="1"/>
    </row>
    <row r="9" spans="1:17" ht="15" customHeight="1">
      <c r="A9" s="245" t="s">
        <v>89</v>
      </c>
      <c r="B9" s="246">
        <v>342705</v>
      </c>
      <c r="C9" s="246">
        <v>9907</v>
      </c>
      <c r="D9" s="246">
        <f t="shared" si="0"/>
        <v>352612</v>
      </c>
      <c r="E9" s="247">
        <v>72899</v>
      </c>
      <c r="F9" s="247">
        <f t="shared" si="1"/>
        <v>425511</v>
      </c>
      <c r="G9" s="248">
        <f t="shared" si="2"/>
        <v>82.867892956938803</v>
      </c>
      <c r="H9" s="322"/>
      <c r="I9" s="1"/>
      <c r="J9" s="1"/>
      <c r="K9" s="1"/>
      <c r="L9" s="1"/>
      <c r="M9" s="1"/>
      <c r="N9" s="1"/>
      <c r="O9" s="1"/>
      <c r="P9" s="1"/>
      <c r="Q9" s="1"/>
    </row>
    <row r="10" spans="1:17" ht="15" customHeight="1">
      <c r="A10" s="186" t="s">
        <v>90</v>
      </c>
      <c r="B10" s="250">
        <v>333849</v>
      </c>
      <c r="C10" s="250">
        <v>4099</v>
      </c>
      <c r="D10" s="250">
        <f t="shared" si="0"/>
        <v>337948</v>
      </c>
      <c r="E10" s="251">
        <v>58053</v>
      </c>
      <c r="F10" s="252">
        <f t="shared" si="1"/>
        <v>396001</v>
      </c>
      <c r="G10" s="253">
        <f t="shared" si="2"/>
        <v>85.340188534877399</v>
      </c>
      <c r="H10" s="322"/>
      <c r="I10" s="1"/>
      <c r="J10" s="1"/>
      <c r="K10" s="1"/>
      <c r="L10" s="1"/>
      <c r="M10" s="1"/>
      <c r="N10" s="1"/>
      <c r="O10" s="1"/>
      <c r="P10" s="1"/>
      <c r="Q10" s="1"/>
    </row>
    <row r="11" spans="1:17" ht="15" customHeight="1">
      <c r="A11" s="245" t="s">
        <v>91</v>
      </c>
      <c r="B11" s="246">
        <v>317421</v>
      </c>
      <c r="C11" s="246">
        <v>4984</v>
      </c>
      <c r="D11" s="246">
        <f t="shared" si="0"/>
        <v>322405</v>
      </c>
      <c r="E11" s="247">
        <v>43819</v>
      </c>
      <c r="F11" s="247">
        <f t="shared" si="1"/>
        <v>366224</v>
      </c>
      <c r="G11" s="248">
        <f t="shared" si="2"/>
        <v>88.034918519813004</v>
      </c>
      <c r="H11" s="322"/>
      <c r="I11" s="1"/>
      <c r="J11" s="1"/>
      <c r="K11" s="1"/>
      <c r="L11" s="1"/>
      <c r="M11" s="1"/>
      <c r="N11" s="1"/>
      <c r="O11" s="1"/>
      <c r="P11" s="1"/>
      <c r="Q11" s="1"/>
    </row>
    <row r="12" spans="1:17" ht="15" customHeight="1">
      <c r="A12" s="186" t="s">
        <v>92</v>
      </c>
      <c r="B12" s="250">
        <v>278754</v>
      </c>
      <c r="C12" s="250">
        <v>3872</v>
      </c>
      <c r="D12" s="250">
        <f t="shared" si="0"/>
        <v>282626</v>
      </c>
      <c r="E12" s="251">
        <v>46548</v>
      </c>
      <c r="F12" s="252">
        <f t="shared" si="1"/>
        <v>329174</v>
      </c>
      <c r="G12" s="253">
        <f t="shared" si="2"/>
        <v>85.859150479685496</v>
      </c>
      <c r="H12" s="322"/>
      <c r="I12" s="1"/>
      <c r="J12" s="1"/>
      <c r="K12" s="1"/>
      <c r="L12" s="1"/>
      <c r="M12" s="1"/>
      <c r="N12" s="1"/>
      <c r="O12" s="1"/>
      <c r="P12" s="1"/>
      <c r="Q12" s="1"/>
    </row>
    <row r="13" spans="1:17" ht="15" customHeight="1">
      <c r="A13" s="245" t="s">
        <v>93</v>
      </c>
      <c r="B13" s="246">
        <v>224294</v>
      </c>
      <c r="C13" s="246">
        <v>4880</v>
      </c>
      <c r="D13" s="246">
        <f t="shared" si="0"/>
        <v>229174</v>
      </c>
      <c r="E13" s="247">
        <v>58407</v>
      </c>
      <c r="F13" s="247">
        <f t="shared" si="1"/>
        <v>287581</v>
      </c>
      <c r="G13" s="248">
        <f t="shared" si="2"/>
        <v>79.690243792183793</v>
      </c>
      <c r="H13" s="322"/>
      <c r="I13" s="1"/>
      <c r="J13" s="1"/>
      <c r="K13" s="1"/>
      <c r="L13" s="1"/>
      <c r="M13" s="1"/>
      <c r="N13" s="1"/>
      <c r="O13" s="1"/>
      <c r="P13" s="1"/>
      <c r="Q13" s="1"/>
    </row>
    <row r="14" spans="1:17" ht="15" customHeight="1">
      <c r="A14" s="254" t="s">
        <v>94</v>
      </c>
      <c r="B14" s="255">
        <v>354601</v>
      </c>
      <c r="C14" s="255">
        <v>8338</v>
      </c>
      <c r="D14" s="255">
        <f t="shared" si="0"/>
        <v>362939</v>
      </c>
      <c r="E14" s="255">
        <v>323791</v>
      </c>
      <c r="F14" s="255">
        <f t="shared" si="1"/>
        <v>686730</v>
      </c>
      <c r="G14" s="256">
        <f t="shared" si="2"/>
        <v>52.850319630713699</v>
      </c>
      <c r="H14" s="322"/>
      <c r="I14" s="1"/>
      <c r="J14" s="261"/>
      <c r="K14" s="1"/>
      <c r="L14" s="1"/>
      <c r="M14" s="1"/>
      <c r="N14" s="1"/>
      <c r="O14" s="1"/>
      <c r="P14" s="1"/>
      <c r="Q14" s="1"/>
    </row>
    <row r="15" spans="1:17" ht="15" customHeight="1">
      <c r="A15" s="257" t="s">
        <v>81</v>
      </c>
      <c r="B15" s="258">
        <f>SUM(B5:B14)</f>
        <v>2924753</v>
      </c>
      <c r="C15" s="258">
        <f t="shared" ref="C15:F15" si="3">SUM(C5:C14)</f>
        <v>178278</v>
      </c>
      <c r="D15" s="258">
        <f t="shared" si="3"/>
        <v>3103031</v>
      </c>
      <c r="E15" s="258">
        <f t="shared" si="3"/>
        <v>1312051</v>
      </c>
      <c r="F15" s="258">
        <f t="shared" si="3"/>
        <v>4415082</v>
      </c>
      <c r="G15" s="259">
        <f t="shared" si="2"/>
        <v>70.282522499015897</v>
      </c>
      <c r="H15" s="322"/>
      <c r="I15" s="249"/>
      <c r="J15" s="1"/>
      <c r="K15" s="1"/>
      <c r="L15" s="1"/>
      <c r="M15" s="1"/>
      <c r="N15" s="1"/>
      <c r="O15" s="1"/>
      <c r="P15" s="1"/>
      <c r="Q15" s="1"/>
    </row>
    <row r="16" spans="1:17" ht="6" customHeight="1">
      <c r="A16" s="260"/>
      <c r="B16" s="260"/>
      <c r="C16" s="260"/>
      <c r="D16" s="260"/>
      <c r="E16" s="260"/>
      <c r="F16" s="260"/>
      <c r="G16" s="260"/>
      <c r="H16" s="322"/>
      <c r="I16" s="1"/>
      <c r="J16" s="1"/>
      <c r="K16" s="1"/>
      <c r="L16" s="1"/>
      <c r="M16" s="1"/>
      <c r="N16" s="1"/>
      <c r="O16" s="1"/>
      <c r="P16" s="1"/>
      <c r="Q16" s="1"/>
    </row>
    <row r="17" spans="1:17" ht="9" customHeight="1">
      <c r="A17" s="1240" t="s">
        <v>718</v>
      </c>
      <c r="B17" s="1241"/>
      <c r="C17" s="1241"/>
      <c r="D17" s="1241"/>
      <c r="E17" s="1241"/>
      <c r="F17" s="1241"/>
      <c r="G17" s="1241"/>
      <c r="H17" s="322"/>
      <c r="I17" s="1"/>
      <c r="J17" s="1"/>
      <c r="K17" s="1"/>
      <c r="L17" s="1"/>
      <c r="M17" s="1"/>
      <c r="N17" s="1"/>
      <c r="O17" s="1"/>
      <c r="P17" s="1"/>
      <c r="Q17" s="1"/>
    </row>
    <row r="18" spans="1:17" ht="16.5">
      <c r="A18" s="1"/>
      <c r="B18" s="1"/>
      <c r="C18" s="1"/>
      <c r="D18" s="1"/>
      <c r="E18" s="1"/>
      <c r="F18" s="1"/>
      <c r="G18" s="1"/>
      <c r="H18" s="1"/>
      <c r="I18" s="1"/>
      <c r="J18" s="1"/>
      <c r="K18" s="1"/>
      <c r="L18" s="1"/>
      <c r="M18" s="1"/>
      <c r="N18" s="1"/>
      <c r="O18" s="1"/>
      <c r="P18" s="1"/>
      <c r="Q18" s="1"/>
    </row>
    <row r="19" spans="1:17" ht="16.5">
      <c r="A19" s="1"/>
      <c r="B19" s="1"/>
      <c r="C19" s="1"/>
      <c r="D19" s="1"/>
      <c r="E19" s="1"/>
      <c r="F19" s="1"/>
      <c r="G19" s="1"/>
      <c r="H19" s="1"/>
      <c r="I19" s="1"/>
      <c r="J19" s="1"/>
      <c r="K19" s="1"/>
      <c r="L19" s="1"/>
      <c r="M19" s="1"/>
      <c r="N19" s="1"/>
      <c r="O19" s="1"/>
      <c r="P19" s="1"/>
      <c r="Q19" s="1"/>
    </row>
    <row r="20" spans="1:17" ht="16.5">
      <c r="A20" s="1"/>
      <c r="B20" s="249"/>
      <c r="C20" s="249"/>
      <c r="D20" s="249"/>
      <c r="E20" s="1"/>
      <c r="F20" s="1"/>
      <c r="G20" s="1"/>
      <c r="H20" s="1"/>
      <c r="I20" s="1"/>
      <c r="J20" s="1"/>
      <c r="K20" s="1"/>
      <c r="L20" s="1"/>
      <c r="M20" s="1"/>
      <c r="N20" s="1"/>
      <c r="O20" s="1"/>
      <c r="P20" s="1"/>
      <c r="Q20" s="1"/>
    </row>
    <row r="21" spans="1:17" ht="16.5">
      <c r="A21" s="1"/>
      <c r="B21" s="1"/>
      <c r="C21" s="1"/>
      <c r="D21" s="1"/>
      <c r="E21" s="1"/>
      <c r="F21" s="1"/>
      <c r="G21" s="1"/>
      <c r="H21" s="1"/>
      <c r="I21" s="1"/>
      <c r="J21" s="1"/>
      <c r="K21" s="1"/>
      <c r="L21" s="1"/>
      <c r="M21" s="1"/>
      <c r="N21" s="1"/>
      <c r="O21" s="1"/>
      <c r="P21" s="1"/>
      <c r="Q21" s="1"/>
    </row>
    <row r="22" spans="1:17" ht="16.5">
      <c r="A22" s="1"/>
      <c r="B22" s="1"/>
      <c r="C22" s="1"/>
      <c r="D22" s="1"/>
      <c r="E22" s="1"/>
      <c r="F22" s="1"/>
      <c r="G22" s="1"/>
      <c r="H22" s="1"/>
      <c r="I22" s="1"/>
      <c r="J22" s="1"/>
      <c r="K22" s="1"/>
      <c r="L22" s="1"/>
      <c r="M22" s="1"/>
      <c r="N22" s="1"/>
      <c r="O22" s="1"/>
      <c r="P22" s="1"/>
      <c r="Q22" s="1"/>
    </row>
    <row r="23" spans="1:17" ht="16.5">
      <c r="A23" s="1"/>
      <c r="B23" s="1"/>
      <c r="C23" s="1"/>
      <c r="D23" s="1"/>
      <c r="E23" s="1"/>
      <c r="F23" s="1"/>
      <c r="G23" s="1"/>
      <c r="H23" s="1"/>
      <c r="I23" s="1"/>
      <c r="J23" s="1"/>
      <c r="K23" s="1"/>
      <c r="L23" s="1"/>
      <c r="M23" s="1"/>
      <c r="N23" s="1"/>
      <c r="O23" s="1"/>
      <c r="P23" s="1"/>
      <c r="Q23" s="1"/>
    </row>
    <row r="24" spans="1:17" ht="16.5">
      <c r="A24" s="1"/>
      <c r="B24" s="1"/>
      <c r="C24" s="1"/>
      <c r="D24" s="1"/>
      <c r="E24" s="1"/>
      <c r="F24" s="1"/>
      <c r="G24" s="1"/>
      <c r="H24" s="1"/>
      <c r="I24" s="1"/>
      <c r="J24" s="1"/>
      <c r="K24" s="1"/>
      <c r="L24" s="1"/>
      <c r="M24" s="1"/>
      <c r="N24" s="1"/>
      <c r="O24" s="1"/>
      <c r="P24" s="1"/>
      <c r="Q24" s="1"/>
    </row>
    <row r="25" spans="1:17" ht="16.5">
      <c r="A25" s="1"/>
      <c r="B25" s="1"/>
      <c r="C25" s="1"/>
      <c r="D25" s="1"/>
      <c r="E25" s="1"/>
      <c r="F25" s="1"/>
      <c r="G25" s="1"/>
      <c r="H25" s="1"/>
      <c r="I25" s="1"/>
      <c r="J25" s="1"/>
      <c r="K25" s="1"/>
      <c r="L25" s="1"/>
      <c r="M25" s="1"/>
      <c r="N25" s="1"/>
      <c r="O25" s="1"/>
      <c r="P25" s="1"/>
      <c r="Q25" s="1"/>
    </row>
    <row r="26" spans="1:17" ht="16.5">
      <c r="A26" s="1"/>
      <c r="B26" s="1"/>
      <c r="C26" s="1"/>
      <c r="D26" s="1"/>
      <c r="E26" s="1"/>
      <c r="F26" s="1"/>
      <c r="G26" s="1"/>
      <c r="H26" s="1"/>
      <c r="I26" s="1"/>
      <c r="J26" s="1"/>
      <c r="K26" s="1"/>
      <c r="L26" s="1"/>
      <c r="M26" s="1"/>
      <c r="N26" s="1"/>
      <c r="O26" s="1"/>
      <c r="P26" s="1"/>
      <c r="Q26" s="1"/>
    </row>
    <row r="27" spans="1:17" ht="16.5">
      <c r="A27" s="1"/>
      <c r="B27" s="1"/>
      <c r="C27" s="1"/>
      <c r="D27" s="1"/>
      <c r="E27" s="1"/>
      <c r="F27" s="1"/>
      <c r="G27" s="1"/>
      <c r="H27" s="1"/>
      <c r="I27" s="1"/>
      <c r="J27" s="1"/>
      <c r="K27" s="1"/>
      <c r="L27" s="1"/>
      <c r="M27" s="1"/>
      <c r="N27" s="1"/>
      <c r="O27" s="1"/>
      <c r="P27" s="1"/>
      <c r="Q27" s="1"/>
    </row>
    <row r="28" spans="1:17" ht="16.5">
      <c r="A28" s="1"/>
      <c r="B28" s="1"/>
      <c r="C28" s="1"/>
      <c r="D28" s="1"/>
      <c r="E28" s="1"/>
      <c r="F28" s="1"/>
      <c r="G28" s="1"/>
      <c r="H28" s="1"/>
      <c r="I28" s="1"/>
      <c r="J28" s="1"/>
      <c r="K28" s="1"/>
      <c r="L28" s="1"/>
      <c r="M28" s="1"/>
      <c r="N28" s="1"/>
      <c r="O28" s="1"/>
      <c r="P28" s="1"/>
      <c r="Q28" s="1"/>
    </row>
    <row r="29" spans="1:17" ht="16.5">
      <c r="A29" s="1"/>
      <c r="B29" s="1"/>
      <c r="C29" s="1"/>
      <c r="D29" s="1"/>
      <c r="E29" s="1"/>
      <c r="F29" s="1"/>
      <c r="G29" s="1"/>
      <c r="H29" s="1"/>
      <c r="I29" s="1"/>
      <c r="J29" s="1"/>
      <c r="K29" s="1"/>
      <c r="L29" s="1"/>
      <c r="M29" s="1"/>
      <c r="N29" s="1"/>
      <c r="O29" s="1"/>
      <c r="P29" s="1"/>
      <c r="Q29" s="1"/>
    </row>
    <row r="30" spans="1:17" ht="16.5">
      <c r="A30" s="1"/>
      <c r="B30" s="1"/>
      <c r="C30" s="1"/>
      <c r="D30" s="1"/>
      <c r="E30" s="1"/>
      <c r="F30" s="1"/>
      <c r="G30" s="1"/>
      <c r="H30" s="1"/>
      <c r="I30" s="1"/>
      <c r="J30" s="1"/>
      <c r="K30" s="1"/>
      <c r="L30" s="1"/>
      <c r="M30" s="1"/>
      <c r="N30" s="1"/>
      <c r="O30" s="1"/>
      <c r="P30" s="1"/>
      <c r="Q30" s="1"/>
    </row>
    <row r="31" spans="1:17" ht="16.5">
      <c r="A31" s="1"/>
      <c r="B31" s="1"/>
      <c r="C31" s="1"/>
      <c r="D31" s="1"/>
      <c r="E31" s="1"/>
      <c r="F31" s="1"/>
      <c r="G31" s="1"/>
      <c r="H31" s="1"/>
      <c r="I31" s="1"/>
      <c r="J31" s="1"/>
      <c r="K31" s="1"/>
      <c r="L31" s="1"/>
      <c r="M31" s="1"/>
      <c r="N31" s="1"/>
      <c r="O31" s="1"/>
      <c r="P31" s="1"/>
      <c r="Q31" s="1"/>
    </row>
    <row r="32" spans="1:17" ht="16.5">
      <c r="A32" s="1"/>
      <c r="B32" s="1"/>
      <c r="C32" s="1"/>
      <c r="D32" s="1"/>
      <c r="E32" s="1"/>
      <c r="F32" s="1"/>
      <c r="G32" s="1"/>
      <c r="H32" s="1"/>
      <c r="I32" s="1"/>
      <c r="J32" s="1"/>
      <c r="K32" s="1"/>
      <c r="L32" s="1"/>
      <c r="M32" s="1"/>
      <c r="N32" s="1"/>
      <c r="O32" s="1"/>
      <c r="P32" s="1"/>
      <c r="Q32" s="1"/>
    </row>
    <row r="33" spans="1:17" ht="16.5">
      <c r="A33" s="1"/>
      <c r="B33" s="1"/>
      <c r="C33" s="1"/>
      <c r="D33" s="1"/>
      <c r="E33" s="1"/>
      <c r="F33" s="1"/>
      <c r="G33" s="1"/>
      <c r="H33" s="1"/>
      <c r="I33" s="1"/>
      <c r="J33" s="1"/>
      <c r="K33" s="1"/>
      <c r="L33" s="1"/>
      <c r="M33" s="1"/>
      <c r="N33" s="1"/>
      <c r="O33" s="1"/>
      <c r="P33" s="1"/>
      <c r="Q33" s="1"/>
    </row>
    <row r="34" spans="1:17" ht="16.5">
      <c r="A34" s="1"/>
      <c r="B34" s="1"/>
      <c r="C34" s="1"/>
      <c r="D34" s="1"/>
      <c r="E34" s="1"/>
      <c r="F34" s="1"/>
      <c r="G34" s="1"/>
      <c r="H34" s="1"/>
      <c r="I34" s="1"/>
      <c r="J34" s="1"/>
      <c r="K34" s="1"/>
      <c r="L34" s="1"/>
      <c r="M34" s="1"/>
      <c r="N34" s="1"/>
      <c r="O34" s="1"/>
      <c r="P34" s="1"/>
      <c r="Q34" s="1"/>
    </row>
    <row r="35" spans="1:17" ht="16.5">
      <c r="A35" s="1"/>
      <c r="B35" s="1"/>
      <c r="C35" s="1"/>
      <c r="D35" s="1"/>
      <c r="E35" s="1"/>
      <c r="F35" s="1"/>
      <c r="G35" s="1"/>
      <c r="H35" s="1"/>
      <c r="I35" s="1"/>
      <c r="J35" s="1"/>
      <c r="K35" s="1"/>
      <c r="L35" s="1"/>
      <c r="M35" s="1"/>
      <c r="N35" s="1"/>
      <c r="O35" s="1"/>
      <c r="P35" s="1"/>
      <c r="Q35" s="1"/>
    </row>
    <row r="36" spans="1:17" ht="16.5">
      <c r="A36" s="1"/>
      <c r="B36" s="1"/>
      <c r="C36" s="1"/>
      <c r="D36" s="1"/>
      <c r="E36" s="1"/>
      <c r="F36" s="1"/>
      <c r="G36" s="1"/>
      <c r="H36" s="1"/>
      <c r="I36" s="1"/>
      <c r="J36" s="1"/>
      <c r="K36" s="1"/>
      <c r="L36" s="1"/>
      <c r="M36" s="1"/>
      <c r="N36" s="1"/>
      <c r="O36" s="1"/>
      <c r="P36" s="1"/>
      <c r="Q36" s="1"/>
    </row>
    <row r="37" spans="1:17" ht="16.5">
      <c r="A37" s="1"/>
      <c r="B37" s="1"/>
      <c r="C37" s="1"/>
      <c r="D37" s="1"/>
      <c r="E37" s="1"/>
      <c r="F37" s="1"/>
      <c r="G37" s="1"/>
      <c r="H37" s="1"/>
      <c r="I37" s="1"/>
      <c r="J37" s="1"/>
      <c r="K37" s="1"/>
      <c r="L37" s="1"/>
      <c r="M37" s="1"/>
      <c r="N37" s="1"/>
      <c r="O37" s="1"/>
      <c r="P37" s="1"/>
      <c r="Q37" s="1"/>
    </row>
    <row r="38" spans="1:17" ht="16.5">
      <c r="A38" s="1"/>
      <c r="B38" s="1"/>
      <c r="C38" s="1"/>
      <c r="D38" s="1"/>
      <c r="E38" s="1"/>
      <c r="F38" s="1"/>
      <c r="G38" s="1"/>
      <c r="H38" s="1"/>
      <c r="I38" s="1"/>
      <c r="J38" s="1"/>
      <c r="K38" s="1"/>
      <c r="L38" s="1"/>
      <c r="M38" s="1"/>
      <c r="N38" s="1"/>
      <c r="O38" s="1"/>
      <c r="P38" s="1"/>
      <c r="Q38" s="1"/>
    </row>
    <row r="39" spans="1:17" ht="16.5">
      <c r="A39" s="1"/>
      <c r="B39" s="1"/>
      <c r="C39" s="1"/>
      <c r="D39" s="1"/>
      <c r="E39" s="1"/>
      <c r="F39" s="1"/>
      <c r="G39" s="1"/>
      <c r="H39" s="1"/>
      <c r="I39" s="1"/>
      <c r="J39" s="1"/>
      <c r="K39" s="1"/>
      <c r="L39" s="1"/>
      <c r="M39" s="1"/>
      <c r="N39" s="1"/>
      <c r="O39" s="1"/>
      <c r="P39" s="1"/>
      <c r="Q39" s="1"/>
    </row>
    <row r="40" spans="1:17" ht="16.5">
      <c r="A40" s="1"/>
      <c r="B40" s="1"/>
      <c r="C40" s="1"/>
      <c r="D40" s="1"/>
      <c r="E40" s="1"/>
      <c r="F40" s="1"/>
      <c r="G40" s="1"/>
      <c r="H40" s="1"/>
      <c r="I40" s="1"/>
      <c r="J40" s="1"/>
      <c r="K40" s="1"/>
      <c r="L40" s="1"/>
      <c r="M40" s="1"/>
      <c r="N40" s="1"/>
      <c r="O40" s="1"/>
      <c r="P40" s="1"/>
      <c r="Q40" s="1"/>
    </row>
    <row r="41" spans="1:17" ht="16.5">
      <c r="A41" s="1"/>
      <c r="B41" s="1"/>
      <c r="C41" s="1"/>
      <c r="D41" s="1"/>
      <c r="E41" s="1"/>
      <c r="F41" s="1"/>
      <c r="G41" s="1"/>
      <c r="H41" s="1"/>
      <c r="I41" s="1"/>
      <c r="J41" s="1"/>
      <c r="K41" s="1"/>
      <c r="L41" s="1"/>
      <c r="M41" s="1"/>
      <c r="N41" s="1"/>
      <c r="O41" s="1"/>
      <c r="P41" s="1"/>
      <c r="Q41" s="1"/>
    </row>
    <row r="42" spans="1:17" ht="16.5">
      <c r="A42" s="1"/>
      <c r="B42" s="1"/>
      <c r="C42" s="1"/>
      <c r="D42" s="1"/>
      <c r="E42" s="1"/>
      <c r="F42" s="1"/>
      <c r="G42" s="1"/>
      <c r="H42" s="1"/>
      <c r="I42" s="1"/>
      <c r="J42" s="1"/>
      <c r="K42" s="1"/>
      <c r="L42" s="1"/>
      <c r="M42" s="1"/>
      <c r="N42" s="1"/>
      <c r="O42" s="1"/>
      <c r="P42" s="1"/>
      <c r="Q42" s="1"/>
    </row>
    <row r="43" spans="1:17" ht="16.5">
      <c r="A43" s="1"/>
      <c r="B43" s="1"/>
      <c r="C43" s="1"/>
      <c r="D43" s="1"/>
      <c r="E43" s="1"/>
      <c r="F43" s="1"/>
      <c r="G43" s="1"/>
      <c r="H43" s="1"/>
      <c r="I43" s="1"/>
      <c r="J43" s="1"/>
      <c r="K43" s="1"/>
      <c r="L43" s="1"/>
      <c r="M43" s="1"/>
      <c r="N43" s="1"/>
      <c r="O43" s="1"/>
      <c r="P43" s="1"/>
      <c r="Q43" s="1"/>
    </row>
    <row r="44" spans="1:17" ht="16.5">
      <c r="A44" s="1"/>
      <c r="B44" s="1"/>
      <c r="C44" s="1"/>
      <c r="D44" s="1"/>
      <c r="E44" s="1"/>
      <c r="F44" s="1"/>
      <c r="G44" s="1"/>
      <c r="H44" s="1"/>
      <c r="I44" s="1"/>
      <c r="J44" s="1"/>
      <c r="K44" s="1"/>
      <c r="L44" s="1"/>
      <c r="M44" s="1"/>
      <c r="N44" s="1"/>
      <c r="O44" s="1"/>
      <c r="P44" s="1"/>
      <c r="Q44" s="1"/>
    </row>
    <row r="45" spans="1:17" ht="16.5">
      <c r="A45" s="1"/>
      <c r="B45" s="1"/>
      <c r="C45" s="1"/>
      <c r="D45" s="1"/>
      <c r="E45" s="1"/>
      <c r="F45" s="1"/>
      <c r="G45" s="1"/>
      <c r="H45" s="1"/>
      <c r="I45" s="1"/>
      <c r="J45" s="1"/>
      <c r="K45" s="1"/>
      <c r="L45" s="1"/>
      <c r="M45" s="1"/>
      <c r="N45" s="1"/>
      <c r="O45" s="1"/>
      <c r="P45" s="1"/>
      <c r="Q45" s="1"/>
    </row>
    <row r="46" spans="1:17" ht="16.5">
      <c r="A46" s="1"/>
      <c r="B46" s="1"/>
      <c r="C46" s="1"/>
      <c r="D46" s="1"/>
      <c r="E46" s="1"/>
      <c r="F46" s="1"/>
      <c r="G46" s="1"/>
      <c r="H46" s="1"/>
      <c r="I46" s="1"/>
      <c r="J46" s="1"/>
      <c r="K46" s="1"/>
      <c r="L46" s="1"/>
      <c r="M46" s="1"/>
      <c r="N46" s="1"/>
      <c r="O46" s="1"/>
      <c r="P46" s="1"/>
      <c r="Q46" s="1"/>
    </row>
    <row r="47" spans="1:17" ht="16.5">
      <c r="A47" s="1"/>
      <c r="B47" s="1"/>
      <c r="C47" s="1"/>
      <c r="D47" s="1"/>
      <c r="E47" s="1"/>
      <c r="F47" s="1"/>
      <c r="G47" s="1"/>
      <c r="H47" s="1"/>
      <c r="I47" s="1"/>
      <c r="J47" s="1"/>
      <c r="K47" s="1"/>
      <c r="L47" s="1"/>
      <c r="M47" s="1"/>
      <c r="N47" s="1"/>
      <c r="O47" s="1"/>
      <c r="P47" s="1"/>
      <c r="Q47" s="1"/>
    </row>
    <row r="48" spans="1:17" ht="16.5">
      <c r="A48" s="1"/>
      <c r="B48" s="1"/>
      <c r="C48" s="1"/>
      <c r="D48" s="1"/>
      <c r="E48" s="1"/>
      <c r="F48" s="1"/>
      <c r="G48" s="1"/>
      <c r="H48" s="1"/>
      <c r="I48" s="1"/>
      <c r="J48" s="1"/>
      <c r="K48" s="1"/>
      <c r="L48" s="1"/>
      <c r="M48" s="1"/>
      <c r="N48" s="1"/>
      <c r="O48" s="1"/>
      <c r="P48" s="1"/>
      <c r="Q48" s="1"/>
    </row>
    <row r="49" spans="1:17" ht="16.5">
      <c r="A49" s="1"/>
      <c r="B49" s="1"/>
      <c r="C49" s="1"/>
      <c r="D49" s="1"/>
      <c r="E49" s="1"/>
      <c r="F49" s="1"/>
      <c r="G49" s="1"/>
      <c r="H49" s="1"/>
      <c r="I49" s="1"/>
      <c r="J49" s="1"/>
      <c r="K49" s="1"/>
      <c r="L49" s="1"/>
      <c r="M49" s="1"/>
      <c r="N49" s="1"/>
      <c r="O49" s="1"/>
      <c r="P49" s="1"/>
      <c r="Q49" s="1"/>
    </row>
    <row r="50" spans="1:17" ht="16.5">
      <c r="A50" s="1"/>
      <c r="B50" s="1"/>
      <c r="C50" s="1"/>
      <c r="D50" s="1"/>
      <c r="E50" s="1"/>
      <c r="F50" s="1"/>
      <c r="G50" s="1"/>
      <c r="H50" s="1"/>
      <c r="I50" s="1"/>
      <c r="J50" s="1"/>
      <c r="K50" s="1"/>
      <c r="L50" s="1"/>
      <c r="M50" s="1"/>
      <c r="N50" s="1"/>
      <c r="O50" s="1"/>
      <c r="P50" s="1"/>
      <c r="Q50" s="1"/>
    </row>
    <row r="51" spans="1:17" ht="16.5">
      <c r="A51" s="1"/>
      <c r="B51" s="1"/>
      <c r="C51" s="1"/>
      <c r="D51" s="1"/>
      <c r="E51" s="1"/>
      <c r="F51" s="1"/>
      <c r="G51" s="1"/>
      <c r="H51" s="1"/>
      <c r="I51" s="1"/>
      <c r="J51" s="1"/>
      <c r="K51" s="1"/>
      <c r="L51" s="1"/>
      <c r="M51" s="1"/>
      <c r="N51" s="1"/>
      <c r="O51" s="1"/>
      <c r="P51" s="1"/>
      <c r="Q51" s="1"/>
    </row>
    <row r="52" spans="1:17" ht="16.5">
      <c r="A52" s="1"/>
      <c r="B52" s="1"/>
      <c r="C52" s="1"/>
      <c r="D52" s="1"/>
      <c r="E52" s="1"/>
      <c r="F52" s="1"/>
      <c r="G52" s="1"/>
      <c r="H52" s="1"/>
      <c r="I52" s="1"/>
      <c r="J52" s="1"/>
      <c r="K52" s="1"/>
      <c r="L52" s="1"/>
      <c r="M52" s="1"/>
      <c r="N52" s="1"/>
      <c r="O52" s="1"/>
      <c r="P52" s="1"/>
      <c r="Q52" s="1"/>
    </row>
    <row r="53" spans="1:17" ht="16.5">
      <c r="A53" s="1"/>
      <c r="B53" s="1"/>
      <c r="C53" s="1"/>
      <c r="D53" s="1"/>
      <c r="E53" s="1"/>
      <c r="F53" s="1"/>
      <c r="G53" s="1"/>
      <c r="H53" s="1"/>
      <c r="I53" s="1"/>
      <c r="J53" s="1"/>
      <c r="K53" s="1"/>
      <c r="L53" s="1"/>
      <c r="M53" s="1"/>
      <c r="N53" s="1"/>
      <c r="O53" s="1"/>
      <c r="P53" s="1"/>
      <c r="Q53" s="1"/>
    </row>
    <row r="54" spans="1:17" ht="16.5">
      <c r="A54" s="1"/>
      <c r="B54" s="1"/>
      <c r="C54" s="1"/>
      <c r="D54" s="1"/>
      <c r="E54" s="1"/>
      <c r="F54" s="1"/>
      <c r="G54" s="1"/>
      <c r="H54" s="1"/>
      <c r="I54" s="1"/>
      <c r="J54" s="1"/>
      <c r="K54" s="1"/>
      <c r="L54" s="1"/>
      <c r="M54" s="1"/>
      <c r="N54" s="1"/>
      <c r="O54" s="1"/>
      <c r="P54" s="1"/>
      <c r="Q54" s="1"/>
    </row>
    <row r="55" spans="1:17" ht="16.5">
      <c r="A55" s="1"/>
      <c r="B55" s="1"/>
      <c r="C55" s="1"/>
      <c r="D55" s="1"/>
      <c r="E55" s="1"/>
      <c r="F55" s="1"/>
      <c r="G55" s="1"/>
      <c r="H55" s="1"/>
      <c r="I55" s="1"/>
      <c r="J55" s="1"/>
      <c r="K55" s="1"/>
      <c r="L55" s="1"/>
      <c r="M55" s="1"/>
      <c r="N55" s="1"/>
      <c r="O55" s="1"/>
      <c r="P55" s="1"/>
      <c r="Q55" s="1"/>
    </row>
    <row r="56" spans="1:17" ht="16.5">
      <c r="A56" s="1"/>
      <c r="B56" s="1"/>
      <c r="C56" s="1"/>
      <c r="D56" s="1"/>
      <c r="E56" s="1"/>
      <c r="F56" s="1"/>
      <c r="G56" s="1"/>
      <c r="H56" s="1"/>
      <c r="I56" s="1"/>
      <c r="J56" s="1"/>
      <c r="K56" s="1"/>
      <c r="L56" s="1"/>
      <c r="M56" s="1"/>
      <c r="N56" s="1"/>
      <c r="O56" s="1"/>
      <c r="P56" s="1"/>
      <c r="Q56" s="1"/>
    </row>
    <row r="57" spans="1:17" ht="16.5">
      <c r="A57" s="1"/>
      <c r="B57" s="1"/>
      <c r="C57" s="1"/>
      <c r="D57" s="1"/>
      <c r="E57" s="1"/>
      <c r="F57" s="1"/>
      <c r="G57" s="1"/>
      <c r="H57" s="1"/>
      <c r="I57" s="1"/>
      <c r="J57" s="1"/>
      <c r="K57" s="1"/>
      <c r="L57" s="1"/>
      <c r="M57" s="1"/>
      <c r="N57" s="1"/>
      <c r="O57" s="1"/>
      <c r="P57" s="1"/>
      <c r="Q57" s="1"/>
    </row>
    <row r="58" spans="1:17" ht="16.5">
      <c r="A58" s="1"/>
      <c r="B58" s="1"/>
      <c r="C58" s="1"/>
      <c r="D58" s="1"/>
      <c r="E58" s="1"/>
      <c r="F58" s="1"/>
      <c r="G58" s="1"/>
      <c r="H58" s="1"/>
      <c r="I58" s="1"/>
      <c r="J58" s="1"/>
      <c r="K58" s="1"/>
      <c r="L58" s="1"/>
      <c r="M58" s="1"/>
      <c r="N58" s="1"/>
      <c r="O58" s="1"/>
      <c r="P58" s="1"/>
      <c r="Q58" s="1"/>
    </row>
    <row r="59" spans="1:17" ht="16.5">
      <c r="A59" s="1"/>
      <c r="B59" s="1"/>
      <c r="C59" s="1"/>
      <c r="D59" s="1"/>
      <c r="E59" s="1"/>
      <c r="F59" s="1"/>
      <c r="G59" s="1"/>
      <c r="H59" s="1"/>
      <c r="I59" s="1"/>
      <c r="J59" s="1"/>
      <c r="K59" s="1"/>
      <c r="L59" s="1"/>
      <c r="M59" s="1"/>
      <c r="N59" s="1"/>
      <c r="O59" s="1"/>
      <c r="P59" s="1"/>
      <c r="Q59" s="1"/>
    </row>
    <row r="60" spans="1:17" ht="16.5">
      <c r="A60" s="1"/>
      <c r="B60" s="1"/>
      <c r="C60" s="1"/>
      <c r="D60" s="1"/>
      <c r="E60" s="1"/>
      <c r="F60" s="1"/>
      <c r="G60" s="1"/>
      <c r="H60" s="1"/>
      <c r="I60" s="1"/>
      <c r="J60" s="1"/>
      <c r="K60" s="1"/>
      <c r="L60" s="1"/>
      <c r="M60" s="1"/>
      <c r="N60" s="1"/>
      <c r="O60" s="1"/>
      <c r="P60" s="1"/>
      <c r="Q60" s="1"/>
    </row>
    <row r="61" spans="1:17" ht="16.5">
      <c r="A61" s="1"/>
      <c r="B61" s="1"/>
      <c r="C61" s="1"/>
      <c r="D61" s="1"/>
      <c r="E61" s="1"/>
      <c r="F61" s="1"/>
      <c r="G61" s="1"/>
      <c r="H61" s="1"/>
      <c r="I61" s="1"/>
      <c r="J61" s="1"/>
      <c r="K61" s="1"/>
      <c r="L61" s="1"/>
      <c r="M61" s="1"/>
      <c r="N61" s="1"/>
      <c r="O61" s="1"/>
      <c r="P61" s="1"/>
      <c r="Q61" s="1"/>
    </row>
    <row r="62" spans="1:17" ht="16.5">
      <c r="A62" s="1"/>
      <c r="B62" s="1"/>
      <c r="C62" s="1"/>
      <c r="D62" s="1"/>
      <c r="E62" s="1"/>
      <c r="F62" s="1"/>
      <c r="G62" s="1"/>
      <c r="H62" s="1"/>
      <c r="I62" s="1"/>
      <c r="J62" s="1"/>
      <c r="K62" s="1"/>
      <c r="L62" s="1"/>
      <c r="M62" s="1"/>
      <c r="N62" s="1"/>
      <c r="O62" s="1"/>
      <c r="P62" s="1"/>
      <c r="Q62" s="1"/>
    </row>
    <row r="63" spans="1:17" ht="16.5">
      <c r="A63" s="1"/>
      <c r="B63" s="1"/>
      <c r="C63" s="1"/>
      <c r="D63" s="1"/>
      <c r="E63" s="1"/>
      <c r="F63" s="1"/>
      <c r="G63" s="1"/>
      <c r="H63" s="1"/>
      <c r="I63" s="1"/>
      <c r="J63" s="1"/>
      <c r="K63" s="1"/>
      <c r="L63" s="1"/>
      <c r="M63" s="1"/>
      <c r="N63" s="1"/>
      <c r="O63" s="1"/>
      <c r="P63" s="1"/>
      <c r="Q63" s="1"/>
    </row>
    <row r="64" spans="1:17" ht="16.5">
      <c r="A64" s="1"/>
      <c r="B64" s="1"/>
      <c r="C64" s="1"/>
      <c r="D64" s="1"/>
      <c r="E64" s="1"/>
      <c r="F64" s="1"/>
      <c r="G64" s="1"/>
      <c r="H64" s="1"/>
      <c r="I64" s="1"/>
      <c r="J64" s="1"/>
      <c r="K64" s="1"/>
      <c r="L64" s="1"/>
      <c r="M64" s="1"/>
      <c r="N64" s="1"/>
      <c r="O64" s="1"/>
      <c r="P64" s="1"/>
      <c r="Q64" s="1"/>
    </row>
    <row r="65" spans="1:17" ht="16.5">
      <c r="A65" s="1"/>
      <c r="B65" s="1"/>
      <c r="C65" s="1"/>
      <c r="D65" s="1"/>
      <c r="E65" s="1"/>
      <c r="F65" s="1"/>
      <c r="G65" s="1"/>
      <c r="H65" s="1"/>
      <c r="I65" s="1"/>
      <c r="J65" s="1"/>
      <c r="K65" s="1"/>
      <c r="L65" s="1"/>
      <c r="M65" s="1"/>
      <c r="N65" s="1"/>
      <c r="O65" s="1"/>
      <c r="P65" s="1"/>
      <c r="Q65" s="1"/>
    </row>
    <row r="66" spans="1:17" ht="16.5">
      <c r="A66" s="1"/>
      <c r="B66" s="1"/>
      <c r="C66" s="1"/>
      <c r="D66" s="1"/>
      <c r="E66" s="1"/>
      <c r="F66" s="1"/>
      <c r="G66" s="1"/>
      <c r="H66" s="1"/>
      <c r="I66" s="1"/>
      <c r="J66" s="1"/>
      <c r="K66" s="1"/>
      <c r="L66" s="1"/>
      <c r="M66" s="1"/>
      <c r="N66" s="1"/>
      <c r="O66" s="1"/>
      <c r="P66" s="1"/>
      <c r="Q66" s="1"/>
    </row>
    <row r="67" spans="1:17" ht="16.5">
      <c r="A67" s="1"/>
      <c r="B67" s="1"/>
      <c r="C67" s="1"/>
      <c r="D67" s="1"/>
      <c r="E67" s="1"/>
      <c r="F67" s="1"/>
      <c r="G67" s="1"/>
      <c r="H67" s="1"/>
      <c r="I67" s="1"/>
      <c r="J67" s="1"/>
      <c r="K67" s="1"/>
      <c r="L67" s="1"/>
      <c r="M67" s="1"/>
      <c r="N67" s="1"/>
      <c r="O67" s="1"/>
      <c r="P67" s="1"/>
      <c r="Q67" s="1"/>
    </row>
    <row r="68" spans="1:17" ht="16.5">
      <c r="A68" s="1"/>
      <c r="B68" s="1"/>
      <c r="C68" s="1"/>
      <c r="D68" s="1"/>
      <c r="E68" s="1"/>
      <c r="F68" s="1"/>
      <c r="G68" s="1"/>
      <c r="H68" s="1"/>
      <c r="I68" s="1"/>
      <c r="J68" s="1"/>
      <c r="K68" s="1"/>
      <c r="L68" s="1"/>
      <c r="M68" s="1"/>
      <c r="N68" s="1"/>
      <c r="O68" s="1"/>
      <c r="P68" s="1"/>
      <c r="Q68" s="1"/>
    </row>
    <row r="69" spans="1:17" ht="16.5">
      <c r="A69" s="1"/>
      <c r="B69" s="1"/>
      <c r="C69" s="1"/>
      <c r="D69" s="1"/>
      <c r="E69" s="1"/>
      <c r="F69" s="1"/>
      <c r="G69" s="1"/>
      <c r="H69" s="1"/>
      <c r="I69" s="1"/>
      <c r="J69" s="1"/>
      <c r="K69" s="1"/>
      <c r="L69" s="1"/>
      <c r="M69" s="1"/>
      <c r="N69" s="1"/>
      <c r="O69" s="1"/>
      <c r="P69" s="1"/>
      <c r="Q69" s="1"/>
    </row>
    <row r="70" spans="1:17" ht="16.5">
      <c r="A70" s="1"/>
      <c r="B70" s="1"/>
      <c r="C70" s="1"/>
      <c r="D70" s="1"/>
      <c r="E70" s="1"/>
      <c r="F70" s="1"/>
      <c r="G70" s="1"/>
      <c r="H70" s="1"/>
      <c r="I70" s="1"/>
      <c r="J70" s="1"/>
      <c r="K70" s="1"/>
      <c r="L70" s="1"/>
      <c r="M70" s="1"/>
      <c r="N70" s="1"/>
      <c r="O70" s="1"/>
      <c r="P70" s="1"/>
      <c r="Q70" s="1"/>
    </row>
    <row r="71" spans="1:17" ht="16.5">
      <c r="A71" s="1"/>
      <c r="B71" s="1"/>
      <c r="C71" s="1"/>
      <c r="D71" s="1"/>
      <c r="E71" s="1"/>
      <c r="F71" s="1"/>
      <c r="G71" s="1"/>
      <c r="H71" s="1"/>
      <c r="I71" s="1"/>
      <c r="J71" s="1"/>
      <c r="K71" s="1"/>
      <c r="L71" s="1"/>
      <c r="M71" s="1"/>
      <c r="N71" s="1"/>
      <c r="O71" s="1"/>
      <c r="P71" s="1"/>
      <c r="Q71" s="1"/>
    </row>
    <row r="72" spans="1:17" ht="16.5">
      <c r="A72" s="1"/>
      <c r="B72" s="1"/>
      <c r="C72" s="1"/>
      <c r="D72" s="1"/>
      <c r="E72" s="1"/>
      <c r="F72" s="1"/>
      <c r="G72" s="1"/>
      <c r="H72" s="1"/>
      <c r="I72" s="1"/>
      <c r="J72" s="1"/>
      <c r="K72" s="1"/>
      <c r="L72" s="1"/>
      <c r="M72" s="1"/>
      <c r="N72" s="1"/>
      <c r="O72" s="1"/>
      <c r="P72" s="1"/>
      <c r="Q72" s="1"/>
    </row>
    <row r="73" spans="1:17" ht="16.5">
      <c r="A73" s="1"/>
      <c r="B73" s="1"/>
      <c r="C73" s="1"/>
      <c r="D73" s="1"/>
      <c r="E73" s="1"/>
      <c r="F73" s="1"/>
      <c r="G73" s="1"/>
      <c r="H73" s="1"/>
      <c r="I73" s="1"/>
      <c r="J73" s="1"/>
      <c r="K73" s="1"/>
      <c r="L73" s="1"/>
      <c r="M73" s="1"/>
      <c r="N73" s="1"/>
      <c r="O73" s="1"/>
      <c r="P73" s="1"/>
      <c r="Q73" s="1"/>
    </row>
    <row r="74" spans="1:17" ht="16.5">
      <c r="A74" s="1"/>
      <c r="B74" s="1"/>
      <c r="C74" s="1"/>
      <c r="D74" s="1"/>
      <c r="E74" s="1"/>
      <c r="F74" s="1"/>
      <c r="G74" s="1"/>
      <c r="H74" s="1"/>
      <c r="I74" s="1"/>
      <c r="J74" s="1"/>
      <c r="K74" s="1"/>
      <c r="L74" s="1"/>
      <c r="M74" s="1"/>
      <c r="N74" s="1"/>
      <c r="O74" s="1"/>
      <c r="P74" s="1"/>
      <c r="Q74" s="1"/>
    </row>
    <row r="75" spans="1:17" ht="16.5">
      <c r="A75" s="1"/>
      <c r="B75" s="1"/>
      <c r="C75" s="1"/>
      <c r="D75" s="1"/>
      <c r="E75" s="1"/>
      <c r="F75" s="1"/>
      <c r="G75" s="1"/>
      <c r="H75" s="1"/>
      <c r="I75" s="1"/>
      <c r="J75" s="1"/>
      <c r="K75" s="1"/>
      <c r="L75" s="1"/>
      <c r="M75" s="1"/>
      <c r="N75" s="1"/>
      <c r="O75" s="1"/>
      <c r="P75" s="1"/>
      <c r="Q75" s="1"/>
    </row>
    <row r="76" spans="1:17" ht="16.5">
      <c r="A76" s="1"/>
      <c r="B76" s="1"/>
      <c r="C76" s="1"/>
      <c r="D76" s="1"/>
      <c r="E76" s="1"/>
      <c r="F76" s="1"/>
      <c r="G76" s="1"/>
      <c r="H76" s="1"/>
      <c r="I76" s="1"/>
      <c r="J76" s="1"/>
      <c r="K76" s="1"/>
      <c r="L76" s="1"/>
      <c r="M76" s="1"/>
      <c r="N76" s="1"/>
      <c r="O76" s="1"/>
      <c r="P76" s="1"/>
      <c r="Q76" s="1"/>
    </row>
    <row r="77" spans="1:17" ht="16.5">
      <c r="A77" s="1"/>
      <c r="B77" s="1"/>
      <c r="C77" s="1"/>
      <c r="D77" s="1"/>
      <c r="E77" s="1"/>
      <c r="F77" s="1"/>
      <c r="G77" s="1"/>
      <c r="H77" s="1"/>
      <c r="I77" s="1"/>
      <c r="J77" s="1"/>
      <c r="K77" s="1"/>
      <c r="L77" s="1"/>
      <c r="M77" s="1"/>
      <c r="N77" s="1"/>
      <c r="O77" s="1"/>
      <c r="P77" s="1"/>
      <c r="Q77" s="1"/>
    </row>
    <row r="78" spans="1:17" ht="16.5">
      <c r="A78" s="1"/>
      <c r="B78" s="1"/>
      <c r="C78" s="1"/>
      <c r="D78" s="1"/>
      <c r="E78" s="1"/>
      <c r="F78" s="1"/>
      <c r="G78" s="1"/>
      <c r="H78" s="1"/>
      <c r="I78" s="1"/>
      <c r="J78" s="1"/>
      <c r="K78" s="1"/>
      <c r="L78" s="1"/>
      <c r="M78" s="1"/>
      <c r="N78" s="1"/>
      <c r="O78" s="1"/>
      <c r="P78" s="1"/>
      <c r="Q78" s="1"/>
    </row>
    <row r="79" spans="1:17" ht="16.5">
      <c r="A79" s="1"/>
      <c r="B79" s="1"/>
      <c r="C79" s="1"/>
      <c r="D79" s="1"/>
      <c r="E79" s="1"/>
      <c r="F79" s="1"/>
      <c r="G79" s="1"/>
      <c r="H79" s="1"/>
      <c r="I79" s="1"/>
      <c r="J79" s="1"/>
      <c r="K79" s="1"/>
      <c r="L79" s="1"/>
      <c r="M79" s="1"/>
      <c r="N79" s="1"/>
      <c r="O79" s="1"/>
      <c r="P79" s="1"/>
      <c r="Q79" s="1"/>
    </row>
    <row r="80" spans="1:17" ht="16.5">
      <c r="A80" s="1"/>
      <c r="B80" s="1"/>
      <c r="C80" s="1"/>
      <c r="D80" s="1"/>
      <c r="E80" s="1"/>
      <c r="F80" s="1"/>
      <c r="G80" s="1"/>
      <c r="H80" s="1"/>
      <c r="I80" s="1"/>
      <c r="J80" s="1"/>
      <c r="K80" s="1"/>
      <c r="L80" s="1"/>
      <c r="M80" s="1"/>
      <c r="N80" s="1"/>
      <c r="O80" s="1"/>
      <c r="P80" s="1"/>
      <c r="Q80" s="1"/>
    </row>
    <row r="81" spans="1:17" ht="16.5">
      <c r="A81" s="1"/>
      <c r="B81" s="1"/>
      <c r="C81" s="1"/>
      <c r="D81" s="1"/>
      <c r="E81" s="1"/>
      <c r="F81" s="1"/>
      <c r="G81" s="1"/>
      <c r="H81" s="1"/>
      <c r="I81" s="1"/>
      <c r="J81" s="1"/>
      <c r="K81" s="1"/>
      <c r="L81" s="1"/>
      <c r="M81" s="1"/>
      <c r="N81" s="1"/>
      <c r="O81" s="1"/>
      <c r="P81" s="1"/>
      <c r="Q81" s="1"/>
    </row>
    <row r="82" spans="1:17" ht="16.5">
      <c r="A82" s="1"/>
      <c r="B82" s="1"/>
      <c r="C82" s="1"/>
      <c r="D82" s="1"/>
      <c r="E82" s="1"/>
      <c r="F82" s="1"/>
      <c r="G82" s="1"/>
      <c r="H82" s="1"/>
      <c r="I82" s="1"/>
      <c r="J82" s="1"/>
      <c r="K82" s="1"/>
      <c r="L82" s="1"/>
      <c r="M82" s="1"/>
      <c r="N82" s="1"/>
      <c r="O82" s="1"/>
      <c r="P82" s="1"/>
      <c r="Q82" s="1"/>
    </row>
    <row r="83" spans="1:17" ht="16.5">
      <c r="A83" s="1"/>
      <c r="B83" s="1"/>
      <c r="C83" s="1"/>
      <c r="D83" s="1"/>
      <c r="E83" s="1"/>
      <c r="F83" s="1"/>
      <c r="G83" s="1"/>
      <c r="H83" s="1"/>
      <c r="I83" s="1"/>
      <c r="J83" s="1"/>
      <c r="K83" s="1"/>
      <c r="L83" s="1"/>
      <c r="M83" s="1"/>
      <c r="N83" s="1"/>
      <c r="O83" s="1"/>
      <c r="P83" s="1"/>
      <c r="Q83" s="1"/>
    </row>
    <row r="84" spans="1:17" ht="16.5">
      <c r="A84" s="1"/>
      <c r="B84" s="1"/>
      <c r="C84" s="1"/>
      <c r="D84" s="1"/>
      <c r="E84" s="1"/>
      <c r="F84" s="1"/>
      <c r="G84" s="1"/>
      <c r="H84" s="1"/>
      <c r="I84" s="1"/>
      <c r="J84" s="1"/>
      <c r="K84" s="1"/>
      <c r="L84" s="1"/>
      <c r="M84" s="1"/>
      <c r="N84" s="1"/>
      <c r="O84" s="1"/>
      <c r="P84" s="1"/>
      <c r="Q84" s="1"/>
    </row>
    <row r="85" spans="1:17" ht="16.5">
      <c r="A85" s="1"/>
      <c r="B85" s="1"/>
      <c r="C85" s="1"/>
      <c r="D85" s="1"/>
      <c r="E85" s="1"/>
      <c r="F85" s="1"/>
      <c r="G85" s="1"/>
      <c r="H85" s="1"/>
      <c r="I85" s="1"/>
      <c r="J85" s="1"/>
      <c r="K85" s="1"/>
      <c r="L85" s="1"/>
      <c r="M85" s="1"/>
      <c r="N85" s="1"/>
      <c r="O85" s="1"/>
      <c r="P85" s="1"/>
      <c r="Q85" s="1"/>
    </row>
    <row r="86" spans="1:17" ht="16.5">
      <c r="A86" s="1"/>
      <c r="B86" s="1"/>
      <c r="C86" s="1"/>
      <c r="D86" s="1"/>
      <c r="E86" s="1"/>
      <c r="F86" s="1"/>
      <c r="G86" s="1"/>
      <c r="H86" s="1"/>
      <c r="I86" s="1"/>
      <c r="J86" s="1"/>
      <c r="K86" s="1"/>
      <c r="L86" s="1"/>
      <c r="M86" s="1"/>
      <c r="N86" s="1"/>
      <c r="O86" s="1"/>
      <c r="P86" s="1"/>
      <c r="Q86" s="1"/>
    </row>
    <row r="87" spans="1:17" ht="16.5">
      <c r="A87" s="1"/>
      <c r="B87" s="1"/>
      <c r="C87" s="1"/>
      <c r="D87" s="1"/>
      <c r="E87" s="1"/>
      <c r="F87" s="1"/>
      <c r="G87" s="1"/>
      <c r="H87" s="1"/>
      <c r="I87" s="1"/>
      <c r="J87" s="1"/>
      <c r="K87" s="1"/>
      <c r="L87" s="1"/>
      <c r="M87" s="1"/>
      <c r="N87" s="1"/>
      <c r="O87" s="1"/>
      <c r="P87" s="1"/>
      <c r="Q87" s="1"/>
    </row>
    <row r="88" spans="1:17" ht="16.5">
      <c r="A88" s="1"/>
      <c r="B88" s="1"/>
      <c r="C88" s="1"/>
      <c r="D88" s="1"/>
      <c r="E88" s="1"/>
      <c r="F88" s="1"/>
      <c r="G88" s="1"/>
      <c r="H88" s="1"/>
      <c r="I88" s="1"/>
      <c r="J88" s="1"/>
      <c r="K88" s="1"/>
      <c r="L88" s="1"/>
      <c r="M88" s="1"/>
      <c r="N88" s="1"/>
      <c r="O88" s="1"/>
      <c r="P88" s="1"/>
      <c r="Q88" s="1"/>
    </row>
    <row r="89" spans="1:17" ht="16.5">
      <c r="A89" s="1"/>
      <c r="B89" s="1"/>
      <c r="C89" s="1"/>
      <c r="D89" s="1"/>
      <c r="E89" s="1"/>
      <c r="F89" s="1"/>
      <c r="G89" s="1"/>
      <c r="H89" s="1"/>
      <c r="I89" s="1"/>
      <c r="J89" s="1"/>
      <c r="K89" s="1"/>
      <c r="L89" s="1"/>
      <c r="M89" s="1"/>
      <c r="N89" s="1"/>
      <c r="O89" s="1"/>
      <c r="P89" s="1"/>
      <c r="Q89" s="1"/>
    </row>
    <row r="90" spans="1:17" ht="16.5">
      <c r="A90" s="1"/>
      <c r="B90" s="1"/>
      <c r="C90" s="1"/>
      <c r="D90" s="1"/>
      <c r="E90" s="1"/>
      <c r="F90" s="1"/>
      <c r="G90" s="1"/>
      <c r="H90" s="1"/>
      <c r="I90" s="1"/>
      <c r="J90" s="1"/>
      <c r="K90" s="1"/>
      <c r="L90" s="1"/>
      <c r="M90" s="1"/>
      <c r="N90" s="1"/>
      <c r="O90" s="1"/>
      <c r="P90" s="1"/>
      <c r="Q90" s="1"/>
    </row>
    <row r="91" spans="1:17" ht="16.5">
      <c r="A91" s="1"/>
      <c r="B91" s="1"/>
      <c r="C91" s="1"/>
      <c r="D91" s="1"/>
      <c r="E91" s="1"/>
      <c r="F91" s="1"/>
      <c r="G91" s="1"/>
      <c r="H91" s="1"/>
      <c r="I91" s="1"/>
      <c r="J91" s="1"/>
      <c r="K91" s="1"/>
      <c r="L91" s="1"/>
      <c r="M91" s="1"/>
      <c r="N91" s="1"/>
      <c r="O91" s="1"/>
      <c r="P91" s="1"/>
      <c r="Q91" s="1"/>
    </row>
    <row r="92" spans="1:17" ht="16.5">
      <c r="A92" s="1"/>
      <c r="B92" s="1"/>
      <c r="C92" s="1"/>
      <c r="D92" s="1"/>
      <c r="E92" s="1"/>
      <c r="F92" s="1"/>
      <c r="G92" s="1"/>
      <c r="H92" s="1"/>
      <c r="I92" s="1"/>
      <c r="J92" s="1"/>
      <c r="K92" s="1"/>
      <c r="L92" s="1"/>
      <c r="M92" s="1"/>
      <c r="N92" s="1"/>
      <c r="O92" s="1"/>
      <c r="P92" s="1"/>
      <c r="Q92" s="1"/>
    </row>
    <row r="93" spans="1:17" ht="16.5">
      <c r="A93" s="1"/>
      <c r="B93" s="1"/>
      <c r="C93" s="1"/>
      <c r="D93" s="1"/>
      <c r="E93" s="1"/>
      <c r="F93" s="1"/>
      <c r="G93" s="1"/>
      <c r="H93" s="1"/>
      <c r="I93" s="1"/>
      <c r="J93" s="1"/>
      <c r="K93" s="1"/>
      <c r="L93" s="1"/>
      <c r="M93" s="1"/>
      <c r="N93" s="1"/>
      <c r="O93" s="1"/>
      <c r="P93" s="1"/>
      <c r="Q93" s="1"/>
    </row>
    <row r="94" spans="1:17" ht="16.5">
      <c r="A94" s="1"/>
      <c r="B94" s="1"/>
      <c r="C94" s="1"/>
      <c r="D94" s="1"/>
      <c r="E94" s="1"/>
      <c r="F94" s="1"/>
      <c r="G94" s="1"/>
      <c r="H94" s="1"/>
      <c r="I94" s="1"/>
      <c r="J94" s="1"/>
      <c r="K94" s="1"/>
      <c r="L94" s="1"/>
      <c r="M94" s="1"/>
      <c r="N94" s="1"/>
      <c r="O94" s="1"/>
      <c r="P94" s="1"/>
      <c r="Q94" s="1"/>
    </row>
    <row r="95" spans="1:17" ht="16.5">
      <c r="A95" s="1"/>
      <c r="B95" s="1"/>
      <c r="C95" s="1"/>
      <c r="D95" s="1"/>
      <c r="E95" s="1"/>
      <c r="F95" s="1"/>
      <c r="G95" s="1"/>
      <c r="H95" s="1"/>
      <c r="I95" s="1"/>
      <c r="J95" s="1"/>
      <c r="K95" s="1"/>
      <c r="L95" s="1"/>
      <c r="M95" s="1"/>
      <c r="N95" s="1"/>
      <c r="O95" s="1"/>
      <c r="P95" s="1"/>
      <c r="Q95" s="1"/>
    </row>
    <row r="96" spans="1:17" ht="16.5">
      <c r="A96" s="1"/>
      <c r="B96" s="1"/>
      <c r="C96" s="1"/>
      <c r="D96" s="1"/>
      <c r="E96" s="1"/>
      <c r="F96" s="1"/>
      <c r="G96" s="1"/>
      <c r="H96" s="1"/>
      <c r="I96" s="1"/>
      <c r="J96" s="1"/>
      <c r="K96" s="1"/>
      <c r="L96" s="1"/>
      <c r="M96" s="1"/>
      <c r="N96" s="1"/>
      <c r="O96" s="1"/>
      <c r="P96" s="1"/>
      <c r="Q96" s="1"/>
    </row>
    <row r="97" spans="1:17" ht="16.5">
      <c r="A97" s="1"/>
      <c r="B97" s="1"/>
      <c r="C97" s="1"/>
      <c r="D97" s="1"/>
      <c r="E97" s="1"/>
      <c r="F97" s="1"/>
      <c r="G97" s="1"/>
      <c r="H97" s="1"/>
      <c r="I97" s="1"/>
      <c r="J97" s="1"/>
      <c r="K97" s="1"/>
      <c r="L97" s="1"/>
      <c r="M97" s="1"/>
      <c r="N97" s="1"/>
      <c r="O97" s="1"/>
      <c r="P97" s="1"/>
      <c r="Q97" s="1"/>
    </row>
    <row r="98" spans="1:17" ht="16.5">
      <c r="A98" s="1"/>
      <c r="B98" s="1"/>
      <c r="C98" s="1"/>
      <c r="D98" s="1"/>
      <c r="E98" s="1"/>
      <c r="F98" s="1"/>
      <c r="G98" s="1"/>
      <c r="H98" s="1"/>
      <c r="I98" s="1"/>
      <c r="J98" s="1"/>
      <c r="K98" s="1"/>
      <c r="L98" s="1"/>
      <c r="M98" s="1"/>
      <c r="N98" s="1"/>
      <c r="O98" s="1"/>
      <c r="P98" s="1"/>
      <c r="Q98" s="1"/>
    </row>
    <row r="99" spans="1:17" ht="16.5">
      <c r="A99" s="1"/>
      <c r="B99" s="1"/>
      <c r="C99" s="1"/>
      <c r="D99" s="1"/>
      <c r="E99" s="1"/>
      <c r="F99" s="1"/>
      <c r="G99" s="1"/>
      <c r="H99" s="1"/>
      <c r="I99" s="1"/>
      <c r="J99" s="1"/>
      <c r="K99" s="1"/>
      <c r="L99" s="1"/>
      <c r="M99" s="1"/>
      <c r="N99" s="1"/>
      <c r="O99" s="1"/>
      <c r="P99" s="1"/>
      <c r="Q99" s="1"/>
    </row>
    <row r="100" spans="1:17" ht="16.5">
      <c r="A100" s="1"/>
      <c r="B100" s="1"/>
      <c r="C100" s="1"/>
      <c r="D100" s="1"/>
      <c r="E100" s="1"/>
      <c r="F100" s="1"/>
      <c r="G100" s="1"/>
      <c r="H100" s="1"/>
      <c r="I100" s="1"/>
      <c r="J100" s="1"/>
      <c r="K100" s="1"/>
      <c r="L100" s="1"/>
      <c r="M100" s="1"/>
      <c r="N100" s="1"/>
      <c r="O100" s="1"/>
      <c r="P100" s="1"/>
      <c r="Q100" s="1"/>
    </row>
    <row r="101" spans="1:17" ht="16.5">
      <c r="A101" s="1"/>
      <c r="B101" s="1"/>
      <c r="C101" s="1"/>
      <c r="D101" s="1"/>
      <c r="E101" s="1"/>
      <c r="F101" s="1"/>
      <c r="G101" s="1"/>
      <c r="H101" s="1"/>
      <c r="I101" s="1"/>
      <c r="J101" s="1"/>
      <c r="K101" s="1"/>
      <c r="L101" s="1"/>
      <c r="M101" s="1"/>
      <c r="N101" s="1"/>
      <c r="O101" s="1"/>
      <c r="P101" s="1"/>
      <c r="Q101" s="1"/>
    </row>
    <row r="102" spans="1:17" ht="16.5">
      <c r="A102" s="1"/>
      <c r="B102" s="1"/>
      <c r="C102" s="1"/>
      <c r="D102" s="1"/>
      <c r="E102" s="1"/>
      <c r="F102" s="1"/>
      <c r="G102" s="1"/>
      <c r="H102" s="1"/>
      <c r="I102" s="1"/>
      <c r="J102" s="1"/>
      <c r="K102" s="1"/>
      <c r="L102" s="1"/>
      <c r="M102" s="1"/>
      <c r="N102" s="1"/>
      <c r="O102" s="1"/>
      <c r="P102" s="1"/>
      <c r="Q102" s="1"/>
    </row>
    <row r="103" spans="1:17" ht="16.5">
      <c r="A103" s="1"/>
      <c r="B103" s="1"/>
      <c r="C103" s="1"/>
      <c r="D103" s="1"/>
      <c r="E103" s="1"/>
      <c r="F103" s="1"/>
      <c r="G103" s="1"/>
      <c r="H103" s="1"/>
      <c r="I103" s="1"/>
      <c r="J103" s="1"/>
      <c r="K103" s="1"/>
      <c r="L103" s="1"/>
      <c r="M103" s="1"/>
      <c r="N103" s="1"/>
      <c r="O103" s="1"/>
      <c r="P103" s="1"/>
      <c r="Q103" s="1"/>
    </row>
    <row r="104" spans="1:17" ht="16.5">
      <c r="A104" s="1"/>
      <c r="B104" s="1"/>
      <c r="C104" s="1"/>
      <c r="D104" s="1"/>
      <c r="E104" s="1"/>
      <c r="F104" s="1"/>
      <c r="G104" s="1"/>
      <c r="H104" s="1"/>
      <c r="I104" s="1"/>
      <c r="J104" s="1"/>
      <c r="K104" s="1"/>
      <c r="L104" s="1"/>
      <c r="M104" s="1"/>
      <c r="N104" s="1"/>
      <c r="O104" s="1"/>
      <c r="P104" s="1"/>
      <c r="Q104" s="1"/>
    </row>
    <row r="105" spans="1:17" ht="16.5">
      <c r="A105" s="1"/>
      <c r="B105" s="1"/>
      <c r="C105" s="1"/>
      <c r="D105" s="1"/>
      <c r="E105" s="1"/>
      <c r="F105" s="1"/>
      <c r="G105" s="1"/>
      <c r="H105" s="1"/>
      <c r="I105" s="1"/>
      <c r="J105" s="1"/>
      <c r="K105" s="1"/>
      <c r="L105" s="1"/>
      <c r="M105" s="1"/>
      <c r="N105" s="1"/>
      <c r="O105" s="1"/>
      <c r="P105" s="1"/>
      <c r="Q105" s="1"/>
    </row>
    <row r="106" spans="1:17" ht="16.5">
      <c r="A106" s="1"/>
      <c r="B106" s="1"/>
      <c r="C106" s="1"/>
      <c r="D106" s="1"/>
      <c r="E106" s="1"/>
      <c r="F106" s="1"/>
      <c r="G106" s="1"/>
      <c r="H106" s="1"/>
      <c r="I106" s="1"/>
      <c r="J106" s="1"/>
      <c r="K106" s="1"/>
      <c r="L106" s="1"/>
      <c r="M106" s="1"/>
      <c r="N106" s="1"/>
      <c r="O106" s="1"/>
      <c r="P106" s="1"/>
      <c r="Q106" s="1"/>
    </row>
    <row r="107" spans="1:17" ht="16.5">
      <c r="A107" s="1"/>
      <c r="B107" s="1"/>
      <c r="C107" s="1"/>
      <c r="D107" s="1"/>
      <c r="E107" s="1"/>
      <c r="F107" s="1"/>
      <c r="G107" s="1"/>
      <c r="H107" s="1"/>
      <c r="I107" s="1"/>
      <c r="J107" s="1"/>
      <c r="K107" s="1"/>
      <c r="L107" s="1"/>
      <c r="M107" s="1"/>
      <c r="N107" s="1"/>
      <c r="O107" s="1"/>
      <c r="P107" s="1"/>
      <c r="Q107" s="1"/>
    </row>
    <row r="108" spans="1:17" ht="16.5">
      <c r="A108" s="1"/>
      <c r="B108" s="1"/>
      <c r="C108" s="1"/>
      <c r="D108" s="1"/>
      <c r="E108" s="1"/>
      <c r="F108" s="1"/>
      <c r="G108" s="1"/>
      <c r="H108" s="1"/>
      <c r="I108" s="1"/>
      <c r="J108" s="1"/>
      <c r="K108" s="1"/>
      <c r="L108" s="1"/>
      <c r="M108" s="1"/>
      <c r="N108" s="1"/>
      <c r="O108" s="1"/>
      <c r="P108" s="1"/>
      <c r="Q108" s="1"/>
    </row>
    <row r="109" spans="1:17" ht="16.5">
      <c r="A109" s="1"/>
      <c r="B109" s="1"/>
      <c r="C109" s="1"/>
      <c r="D109" s="1"/>
      <c r="E109" s="1"/>
      <c r="F109" s="1"/>
      <c r="G109" s="1"/>
      <c r="H109" s="1"/>
      <c r="I109" s="1"/>
      <c r="J109" s="1"/>
      <c r="K109" s="1"/>
      <c r="L109" s="1"/>
      <c r="M109" s="1"/>
      <c r="N109" s="1"/>
      <c r="O109" s="1"/>
      <c r="P109" s="1"/>
      <c r="Q109" s="1"/>
    </row>
    <row r="110" spans="1:17" ht="16.5">
      <c r="A110" s="1"/>
      <c r="B110" s="1"/>
      <c r="C110" s="1"/>
      <c r="D110" s="1"/>
      <c r="E110" s="1"/>
      <c r="F110" s="1"/>
      <c r="G110" s="1"/>
      <c r="H110" s="1"/>
      <c r="I110" s="1"/>
      <c r="J110" s="1"/>
      <c r="K110" s="1"/>
      <c r="L110" s="1"/>
      <c r="M110" s="1"/>
      <c r="N110" s="1"/>
      <c r="O110" s="1"/>
      <c r="P110" s="1"/>
      <c r="Q110" s="1"/>
    </row>
    <row r="111" spans="1:17" ht="16.5">
      <c r="A111" s="1"/>
      <c r="B111" s="1"/>
      <c r="C111" s="1"/>
      <c r="D111" s="1"/>
      <c r="E111" s="1"/>
      <c r="F111" s="1"/>
      <c r="G111" s="1"/>
      <c r="H111" s="1"/>
      <c r="I111" s="1"/>
      <c r="J111" s="1"/>
      <c r="K111" s="1"/>
      <c r="L111" s="1"/>
      <c r="M111" s="1"/>
      <c r="N111" s="1"/>
      <c r="O111" s="1"/>
      <c r="P111" s="1"/>
      <c r="Q111" s="1"/>
    </row>
    <row r="112" spans="1:17" ht="16.5">
      <c r="A112" s="1"/>
      <c r="B112" s="1"/>
      <c r="C112" s="1"/>
      <c r="D112" s="1"/>
      <c r="E112" s="1"/>
      <c r="F112" s="1"/>
      <c r="G112" s="1"/>
      <c r="H112" s="1"/>
      <c r="I112" s="1"/>
      <c r="J112" s="1"/>
      <c r="K112" s="1"/>
      <c r="L112" s="1"/>
      <c r="M112" s="1"/>
      <c r="N112" s="1"/>
      <c r="O112" s="1"/>
      <c r="P112" s="1"/>
      <c r="Q112" s="1"/>
    </row>
    <row r="113" spans="1:17" ht="16.5">
      <c r="A113" s="1"/>
      <c r="B113" s="1"/>
      <c r="C113" s="1"/>
      <c r="D113" s="1"/>
      <c r="E113" s="1"/>
      <c r="F113" s="1"/>
      <c r="G113" s="1"/>
      <c r="H113" s="1"/>
      <c r="I113" s="1"/>
      <c r="J113" s="1"/>
      <c r="K113" s="1"/>
      <c r="L113" s="1"/>
      <c r="M113" s="1"/>
      <c r="N113" s="1"/>
      <c r="O113" s="1"/>
      <c r="P113" s="1"/>
      <c r="Q113" s="1"/>
    </row>
    <row r="114" spans="1:17" ht="16.5">
      <c r="A114" s="1"/>
      <c r="B114" s="1"/>
      <c r="C114" s="1"/>
      <c r="D114" s="1"/>
      <c r="E114" s="1"/>
      <c r="F114" s="1"/>
      <c r="G114" s="1"/>
      <c r="H114" s="1"/>
      <c r="I114" s="1"/>
      <c r="J114" s="1"/>
      <c r="K114" s="1"/>
      <c r="L114" s="1"/>
      <c r="M114" s="1"/>
      <c r="N114" s="1"/>
      <c r="O114" s="1"/>
      <c r="P114" s="1"/>
      <c r="Q114" s="1"/>
    </row>
    <row r="115" spans="1:17" ht="16.5">
      <c r="A115" s="1"/>
      <c r="B115" s="1"/>
      <c r="C115" s="1"/>
      <c r="D115" s="1"/>
      <c r="E115" s="1"/>
      <c r="F115" s="1"/>
      <c r="G115" s="1"/>
      <c r="H115" s="1"/>
      <c r="I115" s="1"/>
      <c r="J115" s="1"/>
      <c r="K115" s="1"/>
      <c r="L115" s="1"/>
      <c r="M115" s="1"/>
      <c r="N115" s="1"/>
      <c r="O115" s="1"/>
      <c r="P115" s="1"/>
      <c r="Q115" s="1"/>
    </row>
    <row r="116" spans="1:17" ht="16.5">
      <c r="A116" s="1"/>
      <c r="B116" s="1"/>
      <c r="C116" s="1"/>
      <c r="D116" s="1"/>
      <c r="E116" s="1"/>
      <c r="F116" s="1"/>
      <c r="G116" s="1"/>
      <c r="H116" s="1"/>
      <c r="I116" s="1"/>
      <c r="J116" s="1"/>
      <c r="K116" s="1"/>
      <c r="L116" s="1"/>
      <c r="M116" s="1"/>
      <c r="N116" s="1"/>
      <c r="O116" s="1"/>
      <c r="P116" s="1"/>
      <c r="Q116" s="1"/>
    </row>
    <row r="117" spans="1:17" ht="16.5">
      <c r="A117" s="1"/>
      <c r="B117" s="1"/>
      <c r="C117" s="1"/>
      <c r="D117" s="1"/>
      <c r="E117" s="1"/>
      <c r="F117" s="1"/>
      <c r="G117" s="1"/>
      <c r="H117" s="1"/>
      <c r="I117" s="1"/>
      <c r="J117" s="1"/>
      <c r="K117" s="1"/>
      <c r="L117" s="1"/>
      <c r="M117" s="1"/>
      <c r="N117" s="1"/>
      <c r="O117" s="1"/>
      <c r="P117" s="1"/>
      <c r="Q117" s="1"/>
    </row>
    <row r="118" spans="1:17" ht="16.5">
      <c r="A118" s="1"/>
      <c r="B118" s="1"/>
      <c r="C118" s="1"/>
      <c r="D118" s="1"/>
      <c r="E118" s="1"/>
      <c r="F118" s="1"/>
      <c r="G118" s="1"/>
      <c r="H118" s="1"/>
      <c r="I118" s="1"/>
      <c r="J118" s="1"/>
      <c r="K118" s="1"/>
      <c r="L118" s="1"/>
      <c r="M118" s="1"/>
      <c r="N118" s="1"/>
      <c r="O118" s="1"/>
      <c r="P118" s="1"/>
      <c r="Q118" s="1"/>
    </row>
    <row r="119" spans="1:17" ht="16.5">
      <c r="A119" s="1"/>
      <c r="B119" s="1"/>
      <c r="C119" s="1"/>
      <c r="D119" s="1"/>
      <c r="E119" s="1"/>
      <c r="F119" s="1"/>
      <c r="G119" s="1"/>
      <c r="H119" s="1"/>
      <c r="I119" s="1"/>
      <c r="J119" s="1"/>
      <c r="K119" s="1"/>
      <c r="L119" s="1"/>
      <c r="M119" s="1"/>
      <c r="N119" s="1"/>
      <c r="O119" s="1"/>
      <c r="P119" s="1"/>
      <c r="Q119" s="1"/>
    </row>
    <row r="120" spans="1:17" ht="16.5">
      <c r="A120" s="1"/>
      <c r="B120" s="1"/>
      <c r="C120" s="1"/>
      <c r="D120" s="1"/>
      <c r="E120" s="1"/>
      <c r="F120" s="1"/>
      <c r="G120" s="1"/>
      <c r="H120" s="1"/>
      <c r="I120" s="1"/>
      <c r="J120" s="1"/>
      <c r="K120" s="1"/>
      <c r="L120" s="1"/>
      <c r="M120" s="1"/>
      <c r="N120" s="1"/>
      <c r="O120" s="1"/>
      <c r="P120" s="1"/>
      <c r="Q120" s="1"/>
    </row>
    <row r="121" spans="1:17" ht="16.5">
      <c r="A121" s="1"/>
      <c r="B121" s="1"/>
      <c r="C121" s="1"/>
      <c r="D121" s="1"/>
      <c r="E121" s="1"/>
      <c r="F121" s="1"/>
      <c r="G121" s="1"/>
      <c r="H121" s="1"/>
      <c r="I121" s="1"/>
      <c r="J121" s="1"/>
      <c r="K121" s="1"/>
      <c r="L121" s="1"/>
      <c r="M121" s="1"/>
      <c r="N121" s="1"/>
      <c r="O121" s="1"/>
      <c r="P121" s="1"/>
      <c r="Q121" s="1"/>
    </row>
    <row r="122" spans="1:17" ht="16.5">
      <c r="A122" s="1"/>
      <c r="B122" s="1"/>
      <c r="C122" s="1"/>
      <c r="D122" s="1"/>
      <c r="E122" s="1"/>
      <c r="F122" s="1"/>
      <c r="G122" s="1"/>
      <c r="H122" s="1"/>
      <c r="I122" s="1"/>
      <c r="J122" s="1"/>
      <c r="K122" s="1"/>
      <c r="L122" s="1"/>
      <c r="M122" s="1"/>
      <c r="N122" s="1"/>
      <c r="O122" s="1"/>
      <c r="P122" s="1"/>
      <c r="Q122" s="1"/>
    </row>
    <row r="123" spans="1:17" ht="16.5">
      <c r="A123" s="1"/>
      <c r="B123" s="1"/>
      <c r="C123" s="1"/>
      <c r="D123" s="1"/>
      <c r="E123" s="1"/>
      <c r="F123" s="1"/>
      <c r="G123" s="1"/>
      <c r="H123" s="1"/>
      <c r="I123" s="1"/>
      <c r="J123" s="1"/>
      <c r="K123" s="1"/>
      <c r="L123" s="1"/>
      <c r="M123" s="1"/>
      <c r="N123" s="1"/>
      <c r="O123" s="1"/>
      <c r="P123" s="1"/>
      <c r="Q123" s="1"/>
    </row>
    <row r="124" spans="1:17" ht="16.5">
      <c r="A124" s="1"/>
      <c r="B124" s="1"/>
      <c r="C124" s="1"/>
      <c r="D124" s="1"/>
      <c r="E124" s="1"/>
      <c r="F124" s="1"/>
      <c r="G124" s="1"/>
      <c r="H124" s="1"/>
      <c r="I124" s="1"/>
      <c r="J124" s="1"/>
      <c r="K124" s="1"/>
      <c r="L124" s="1"/>
      <c r="M124" s="1"/>
      <c r="N124" s="1"/>
      <c r="O124" s="1"/>
      <c r="P124" s="1"/>
      <c r="Q124" s="1"/>
    </row>
    <row r="125" spans="1:17" ht="16.5">
      <c r="A125" s="1"/>
      <c r="B125" s="1"/>
      <c r="C125" s="1"/>
      <c r="D125" s="1"/>
      <c r="E125" s="1"/>
      <c r="F125" s="1"/>
      <c r="G125" s="1"/>
      <c r="H125" s="1"/>
      <c r="I125" s="1"/>
      <c r="J125" s="1"/>
      <c r="K125" s="1"/>
      <c r="L125" s="1"/>
      <c r="M125" s="1"/>
      <c r="N125" s="1"/>
      <c r="O125" s="1"/>
      <c r="P125" s="1"/>
      <c r="Q125" s="1"/>
    </row>
    <row r="126" spans="1:17" ht="16.5">
      <c r="A126" s="1"/>
      <c r="B126" s="1"/>
      <c r="C126" s="1"/>
      <c r="D126" s="1"/>
      <c r="E126" s="1"/>
      <c r="F126" s="1"/>
      <c r="G126" s="1"/>
      <c r="H126" s="1"/>
      <c r="I126" s="1"/>
      <c r="J126" s="1"/>
      <c r="K126" s="1"/>
      <c r="L126" s="1"/>
      <c r="M126" s="1"/>
      <c r="N126" s="1"/>
      <c r="O126" s="1"/>
      <c r="P126" s="1"/>
      <c r="Q126" s="1"/>
    </row>
    <row r="127" spans="1:17" ht="16.5">
      <c r="A127" s="1"/>
      <c r="B127" s="1"/>
      <c r="C127" s="1"/>
      <c r="D127" s="1"/>
      <c r="E127" s="1"/>
      <c r="F127" s="1"/>
      <c r="G127" s="1"/>
      <c r="H127" s="1"/>
      <c r="I127" s="1"/>
      <c r="J127" s="1"/>
      <c r="K127" s="1"/>
      <c r="L127" s="1"/>
      <c r="M127" s="1"/>
      <c r="N127" s="1"/>
      <c r="O127" s="1"/>
      <c r="P127" s="1"/>
      <c r="Q127" s="1"/>
    </row>
    <row r="128" spans="1:17" ht="16.5">
      <c r="A128" s="1"/>
      <c r="B128" s="1"/>
      <c r="C128" s="1"/>
      <c r="D128" s="1"/>
      <c r="E128" s="1"/>
      <c r="F128" s="1"/>
      <c r="G128" s="1"/>
      <c r="H128" s="1"/>
      <c r="I128" s="1"/>
      <c r="J128" s="1"/>
      <c r="K128" s="1"/>
      <c r="L128" s="1"/>
      <c r="M128" s="1"/>
      <c r="N128" s="1"/>
      <c r="O128" s="1"/>
      <c r="P128" s="1"/>
      <c r="Q128" s="1"/>
    </row>
    <row r="129" spans="1:17" ht="16.5">
      <c r="A129" s="1"/>
      <c r="B129" s="1"/>
      <c r="C129" s="1"/>
      <c r="D129" s="1"/>
      <c r="E129" s="1"/>
      <c r="F129" s="1"/>
      <c r="G129" s="1"/>
      <c r="H129" s="1"/>
      <c r="I129" s="1"/>
      <c r="J129" s="1"/>
      <c r="K129" s="1"/>
      <c r="L129" s="1"/>
      <c r="M129" s="1"/>
      <c r="N129" s="1"/>
      <c r="O129" s="1"/>
      <c r="P129" s="1"/>
      <c r="Q129" s="1"/>
    </row>
    <row r="130" spans="1:17" ht="16.5">
      <c r="A130" s="1"/>
      <c r="B130" s="1"/>
      <c r="C130" s="1"/>
      <c r="D130" s="1"/>
      <c r="E130" s="1"/>
      <c r="F130" s="1"/>
      <c r="G130" s="1"/>
      <c r="H130" s="1"/>
      <c r="I130" s="1"/>
      <c r="J130" s="1"/>
      <c r="K130" s="1"/>
      <c r="L130" s="1"/>
      <c r="M130" s="1"/>
      <c r="N130" s="1"/>
      <c r="O130" s="1"/>
      <c r="P130" s="1"/>
      <c r="Q130" s="1"/>
    </row>
    <row r="131" spans="1:17" ht="16.5">
      <c r="A131" s="1"/>
      <c r="B131" s="1"/>
      <c r="C131" s="1"/>
      <c r="D131" s="1"/>
      <c r="E131" s="1"/>
      <c r="F131" s="1"/>
      <c r="G131" s="1"/>
      <c r="H131" s="1"/>
      <c r="I131" s="1"/>
      <c r="J131" s="1"/>
      <c r="K131" s="1"/>
      <c r="L131" s="1"/>
      <c r="M131" s="1"/>
      <c r="N131" s="1"/>
      <c r="O131" s="1"/>
      <c r="P131" s="1"/>
      <c r="Q131" s="1"/>
    </row>
    <row r="132" spans="1:17" ht="16.5">
      <c r="A132" s="1"/>
      <c r="B132" s="1"/>
      <c r="C132" s="1"/>
      <c r="D132" s="1"/>
      <c r="E132" s="1"/>
      <c r="F132" s="1"/>
      <c r="G132" s="1"/>
      <c r="H132" s="1"/>
      <c r="I132" s="1"/>
      <c r="J132" s="1"/>
      <c r="K132" s="1"/>
      <c r="L132" s="1"/>
      <c r="M132" s="1"/>
      <c r="N132" s="1"/>
      <c r="O132" s="1"/>
      <c r="P132" s="1"/>
      <c r="Q132" s="1"/>
    </row>
    <row r="133" spans="1:17" ht="16.5">
      <c r="A133" s="1"/>
      <c r="B133" s="1"/>
      <c r="C133" s="1"/>
      <c r="D133" s="1"/>
      <c r="E133" s="1"/>
      <c r="F133" s="1"/>
      <c r="G133" s="1"/>
      <c r="H133" s="1"/>
      <c r="I133" s="1"/>
      <c r="J133" s="1"/>
      <c r="K133" s="1"/>
      <c r="L133" s="1"/>
      <c r="M133" s="1"/>
      <c r="N133" s="1"/>
      <c r="O133" s="1"/>
      <c r="P133" s="1"/>
      <c r="Q133" s="1"/>
    </row>
    <row r="134" spans="1:17" ht="16.5">
      <c r="A134" s="1"/>
      <c r="B134" s="1"/>
      <c r="C134" s="1"/>
      <c r="D134" s="1"/>
      <c r="E134" s="1"/>
      <c r="F134" s="1"/>
      <c r="G134" s="1"/>
      <c r="H134" s="1"/>
      <c r="I134" s="1"/>
      <c r="J134" s="1"/>
      <c r="K134" s="1"/>
      <c r="L134" s="1"/>
      <c r="M134" s="1"/>
      <c r="N134" s="1"/>
      <c r="O134" s="1"/>
      <c r="P134" s="1"/>
      <c r="Q134" s="1"/>
    </row>
    <row r="135" spans="1:17" ht="16.5">
      <c r="A135" s="1"/>
      <c r="B135" s="1"/>
      <c r="C135" s="1"/>
      <c r="D135" s="1"/>
      <c r="E135" s="1"/>
      <c r="F135" s="1"/>
      <c r="G135" s="1"/>
      <c r="H135" s="1"/>
      <c r="I135" s="1"/>
      <c r="J135" s="1"/>
      <c r="K135" s="1"/>
      <c r="L135" s="1"/>
      <c r="M135" s="1"/>
      <c r="N135" s="1"/>
      <c r="O135" s="1"/>
      <c r="P135" s="1"/>
      <c r="Q135" s="1"/>
    </row>
    <row r="136" spans="1:17" ht="16.5">
      <c r="A136" s="1"/>
      <c r="B136" s="1"/>
      <c r="C136" s="1"/>
      <c r="D136" s="1"/>
      <c r="E136" s="1"/>
      <c r="F136" s="1"/>
      <c r="G136" s="1"/>
      <c r="H136" s="1"/>
      <c r="I136" s="1"/>
      <c r="J136" s="1"/>
      <c r="K136" s="1"/>
      <c r="L136" s="1"/>
      <c r="M136" s="1"/>
      <c r="N136" s="1"/>
      <c r="O136" s="1"/>
      <c r="P136" s="1"/>
      <c r="Q136" s="1"/>
    </row>
    <row r="137" spans="1:17" ht="16.5">
      <c r="A137" s="1"/>
      <c r="B137" s="1"/>
      <c r="C137" s="1"/>
      <c r="D137" s="1"/>
      <c r="E137" s="1"/>
      <c r="F137" s="1"/>
      <c r="G137" s="1"/>
      <c r="H137" s="1"/>
      <c r="I137" s="1"/>
      <c r="J137" s="1"/>
      <c r="K137" s="1"/>
      <c r="L137" s="1"/>
      <c r="M137" s="1"/>
      <c r="N137" s="1"/>
      <c r="O137" s="1"/>
      <c r="P137" s="1"/>
      <c r="Q137" s="1"/>
    </row>
    <row r="138" spans="1:17" ht="16.5">
      <c r="A138" s="1"/>
      <c r="B138" s="1"/>
      <c r="C138" s="1"/>
      <c r="D138" s="1"/>
      <c r="E138" s="1"/>
      <c r="F138" s="1"/>
      <c r="G138" s="1"/>
      <c r="H138" s="1"/>
      <c r="I138" s="1"/>
      <c r="J138" s="1"/>
      <c r="K138" s="1"/>
      <c r="L138" s="1"/>
      <c r="M138" s="1"/>
      <c r="N138" s="1"/>
      <c r="O138" s="1"/>
      <c r="P138" s="1"/>
      <c r="Q138" s="1"/>
    </row>
    <row r="139" spans="1:17" ht="16.5">
      <c r="A139" s="1"/>
      <c r="B139" s="1"/>
      <c r="C139" s="1"/>
      <c r="D139" s="1"/>
      <c r="E139" s="1"/>
      <c r="F139" s="1"/>
      <c r="G139" s="1"/>
      <c r="H139" s="1"/>
      <c r="I139" s="1"/>
      <c r="J139" s="1"/>
      <c r="K139" s="1"/>
      <c r="L139" s="1"/>
      <c r="M139" s="1"/>
      <c r="N139" s="1"/>
      <c r="O139" s="1"/>
      <c r="P139" s="1"/>
      <c r="Q139" s="1"/>
    </row>
    <row r="140" spans="1:17" ht="16.5">
      <c r="A140" s="1"/>
      <c r="B140" s="1"/>
      <c r="C140" s="1"/>
      <c r="D140" s="1"/>
      <c r="E140" s="1"/>
      <c r="F140" s="1"/>
      <c r="G140" s="1"/>
      <c r="H140" s="1"/>
      <c r="I140" s="1"/>
      <c r="J140" s="1"/>
      <c r="K140" s="1"/>
      <c r="L140" s="1"/>
      <c r="M140" s="1"/>
      <c r="N140" s="1"/>
      <c r="O140" s="1"/>
      <c r="P140" s="1"/>
      <c r="Q140" s="1"/>
    </row>
    <row r="141" spans="1:17" ht="16.5">
      <c r="A141" s="1"/>
      <c r="B141" s="1"/>
      <c r="C141" s="1"/>
      <c r="D141" s="1"/>
      <c r="E141" s="1"/>
      <c r="F141" s="1"/>
      <c r="G141" s="1"/>
      <c r="H141" s="1"/>
      <c r="I141" s="1"/>
      <c r="J141" s="1"/>
      <c r="K141" s="1"/>
      <c r="L141" s="1"/>
      <c r="M141" s="1"/>
      <c r="N141" s="1"/>
      <c r="O141" s="1"/>
      <c r="P141" s="1"/>
      <c r="Q141" s="1"/>
    </row>
    <row r="142" spans="1:17" ht="16.5">
      <c r="A142" s="1"/>
      <c r="B142" s="1"/>
      <c r="C142" s="1"/>
      <c r="D142" s="1"/>
      <c r="E142" s="1"/>
      <c r="F142" s="1"/>
      <c r="G142" s="1"/>
      <c r="H142" s="1"/>
      <c r="I142" s="1"/>
      <c r="J142" s="1"/>
      <c r="K142" s="1"/>
      <c r="L142" s="1"/>
      <c r="M142" s="1"/>
      <c r="N142" s="1"/>
      <c r="O142" s="1"/>
      <c r="P142" s="1"/>
      <c r="Q142" s="1"/>
    </row>
    <row r="143" spans="1:17" ht="16.5">
      <c r="A143" s="1"/>
      <c r="B143" s="1"/>
      <c r="C143" s="1"/>
      <c r="D143" s="1"/>
      <c r="E143" s="1"/>
      <c r="F143" s="1"/>
      <c r="G143" s="1"/>
      <c r="H143" s="1"/>
      <c r="I143" s="1"/>
      <c r="J143" s="1"/>
      <c r="K143" s="1"/>
      <c r="L143" s="1"/>
      <c r="M143" s="1"/>
      <c r="N143" s="1"/>
      <c r="O143" s="1"/>
      <c r="P143" s="1"/>
      <c r="Q143" s="1"/>
    </row>
    <row r="144" spans="1:17" ht="16.5">
      <c r="A144" s="1"/>
      <c r="B144" s="1"/>
      <c r="C144" s="1"/>
      <c r="D144" s="1"/>
      <c r="E144" s="1"/>
      <c r="F144" s="1"/>
      <c r="G144" s="1"/>
      <c r="H144" s="1"/>
      <c r="I144" s="1"/>
      <c r="J144" s="1"/>
      <c r="K144" s="1"/>
      <c r="L144" s="1"/>
      <c r="M144" s="1"/>
      <c r="N144" s="1"/>
      <c r="O144" s="1"/>
      <c r="P144" s="1"/>
      <c r="Q144" s="1"/>
    </row>
    <row r="145" spans="1:17" ht="16.5">
      <c r="A145" s="1"/>
      <c r="B145" s="1"/>
      <c r="C145" s="1"/>
      <c r="D145" s="1"/>
      <c r="E145" s="1"/>
      <c r="F145" s="1"/>
      <c r="G145" s="1"/>
      <c r="H145" s="1"/>
      <c r="I145" s="1"/>
      <c r="J145" s="1"/>
      <c r="K145" s="1"/>
      <c r="L145" s="1"/>
      <c r="M145" s="1"/>
      <c r="N145" s="1"/>
      <c r="O145" s="1"/>
      <c r="P145" s="1"/>
      <c r="Q145" s="1"/>
    </row>
    <row r="146" spans="1:17" ht="16.5">
      <c r="A146" s="1"/>
      <c r="B146" s="1"/>
      <c r="C146" s="1"/>
      <c r="D146" s="1"/>
      <c r="E146" s="1"/>
      <c r="F146" s="1"/>
      <c r="G146" s="1"/>
      <c r="H146" s="1"/>
      <c r="I146" s="1"/>
      <c r="J146" s="1"/>
      <c r="K146" s="1"/>
      <c r="L146" s="1"/>
      <c r="M146" s="1"/>
      <c r="N146" s="1"/>
      <c r="O146" s="1"/>
      <c r="P146" s="1"/>
      <c r="Q146" s="1"/>
    </row>
    <row r="147" spans="1:17" ht="16.5">
      <c r="A147" s="1"/>
      <c r="B147" s="1"/>
      <c r="C147" s="1"/>
      <c r="D147" s="1"/>
      <c r="E147" s="1"/>
      <c r="F147" s="1"/>
      <c r="G147" s="1"/>
      <c r="H147" s="1"/>
      <c r="I147" s="1"/>
      <c r="J147" s="1"/>
      <c r="K147" s="1"/>
      <c r="L147" s="1"/>
      <c r="M147" s="1"/>
      <c r="N147" s="1"/>
      <c r="O147" s="1"/>
      <c r="P147" s="1"/>
      <c r="Q147" s="1"/>
    </row>
    <row r="148" spans="1:17" ht="16.5">
      <c r="A148" s="1"/>
      <c r="B148" s="1"/>
      <c r="C148" s="1"/>
      <c r="D148" s="1"/>
      <c r="E148" s="1"/>
      <c r="F148" s="1"/>
      <c r="G148" s="1"/>
      <c r="H148" s="1"/>
      <c r="I148" s="1"/>
      <c r="J148" s="1"/>
      <c r="K148" s="1"/>
      <c r="L148" s="1"/>
      <c r="M148" s="1"/>
      <c r="N148" s="1"/>
      <c r="O148" s="1"/>
      <c r="P148" s="1"/>
      <c r="Q148" s="1"/>
    </row>
    <row r="149" spans="1:17" ht="16.5">
      <c r="A149" s="1"/>
      <c r="B149" s="1"/>
      <c r="C149" s="1"/>
      <c r="D149" s="1"/>
      <c r="E149" s="1"/>
      <c r="F149" s="1"/>
      <c r="G149" s="1"/>
      <c r="H149" s="1"/>
      <c r="I149" s="1"/>
      <c r="J149" s="1"/>
      <c r="K149" s="1"/>
      <c r="L149" s="1"/>
      <c r="M149" s="1"/>
      <c r="N149" s="1"/>
      <c r="O149" s="1"/>
      <c r="P149" s="1"/>
      <c r="Q149" s="1"/>
    </row>
    <row r="150" spans="1:17" ht="16.5">
      <c r="A150" s="1"/>
      <c r="B150" s="1"/>
      <c r="C150" s="1"/>
      <c r="D150" s="1"/>
      <c r="E150" s="1"/>
      <c r="F150" s="1"/>
      <c r="G150" s="1"/>
      <c r="H150" s="1"/>
      <c r="I150" s="1"/>
      <c r="J150" s="1"/>
      <c r="K150" s="1"/>
      <c r="L150" s="1"/>
      <c r="M150" s="1"/>
      <c r="N150" s="1"/>
      <c r="O150" s="1"/>
      <c r="P150" s="1"/>
      <c r="Q150" s="1"/>
    </row>
    <row r="151" spans="1:17" ht="16.5">
      <c r="A151" s="1"/>
      <c r="B151" s="1"/>
      <c r="C151" s="1"/>
      <c r="D151" s="1"/>
      <c r="E151" s="1"/>
      <c r="F151" s="1"/>
      <c r="G151" s="1"/>
      <c r="H151" s="1"/>
      <c r="I151" s="1"/>
      <c r="J151" s="1"/>
      <c r="K151" s="1"/>
      <c r="L151" s="1"/>
      <c r="M151" s="1"/>
      <c r="N151" s="1"/>
      <c r="O151" s="1"/>
      <c r="P151" s="1"/>
      <c r="Q151" s="1"/>
    </row>
    <row r="152" spans="1:17" ht="16.5">
      <c r="A152" s="1"/>
      <c r="B152" s="1"/>
      <c r="C152" s="1"/>
      <c r="D152" s="1"/>
      <c r="E152" s="1"/>
      <c r="F152" s="1"/>
      <c r="G152" s="1"/>
      <c r="H152" s="1"/>
      <c r="I152" s="1"/>
      <c r="J152" s="1"/>
      <c r="K152" s="1"/>
      <c r="L152" s="1"/>
      <c r="M152" s="1"/>
      <c r="N152" s="1"/>
      <c r="O152" s="1"/>
      <c r="P152" s="1"/>
      <c r="Q152" s="1"/>
    </row>
    <row r="153" spans="1:17" ht="16.5">
      <c r="A153" s="1"/>
      <c r="B153" s="1"/>
      <c r="C153" s="1"/>
      <c r="D153" s="1"/>
      <c r="E153" s="1"/>
      <c r="F153" s="1"/>
      <c r="G153" s="1"/>
      <c r="H153" s="1"/>
      <c r="I153" s="1"/>
      <c r="J153" s="1"/>
      <c r="K153" s="1"/>
      <c r="L153" s="1"/>
      <c r="M153" s="1"/>
      <c r="N153" s="1"/>
      <c r="O153" s="1"/>
      <c r="P153" s="1"/>
      <c r="Q153" s="1"/>
    </row>
    <row r="154" spans="1:17" ht="16.5">
      <c r="A154" s="1"/>
      <c r="B154" s="1"/>
      <c r="C154" s="1"/>
      <c r="D154" s="1"/>
      <c r="E154" s="1"/>
      <c r="F154" s="1"/>
      <c r="G154" s="1"/>
      <c r="H154" s="1"/>
      <c r="I154" s="1"/>
      <c r="J154" s="1"/>
      <c r="K154" s="1"/>
      <c r="L154" s="1"/>
      <c r="M154" s="1"/>
      <c r="N154" s="1"/>
      <c r="O154" s="1"/>
      <c r="P154" s="1"/>
      <c r="Q154" s="1"/>
    </row>
    <row r="155" spans="1:17" ht="16.5">
      <c r="A155" s="1"/>
      <c r="B155" s="1"/>
      <c r="C155" s="1"/>
      <c r="D155" s="1"/>
      <c r="E155" s="1"/>
      <c r="F155" s="1"/>
      <c r="G155" s="1"/>
      <c r="H155" s="1"/>
      <c r="I155" s="1"/>
      <c r="J155" s="1"/>
      <c r="K155" s="1"/>
      <c r="L155" s="1"/>
      <c r="M155" s="1"/>
      <c r="N155" s="1"/>
      <c r="O155" s="1"/>
      <c r="P155" s="1"/>
      <c r="Q155" s="1"/>
    </row>
    <row r="156" spans="1:17" ht="16.5">
      <c r="A156" s="1"/>
      <c r="B156" s="1"/>
      <c r="C156" s="1"/>
      <c r="D156" s="1"/>
      <c r="E156" s="1"/>
      <c r="F156" s="1"/>
      <c r="G156" s="1"/>
      <c r="H156" s="1"/>
      <c r="I156" s="1"/>
      <c r="J156" s="1"/>
      <c r="K156" s="1"/>
      <c r="L156" s="1"/>
      <c r="M156" s="1"/>
      <c r="N156" s="1"/>
      <c r="O156" s="1"/>
      <c r="P156" s="1"/>
      <c r="Q156" s="1"/>
    </row>
    <row r="157" spans="1:17" ht="16.5">
      <c r="A157" s="1"/>
      <c r="B157" s="1"/>
      <c r="C157" s="1"/>
      <c r="D157" s="1"/>
      <c r="E157" s="1"/>
      <c r="F157" s="1"/>
      <c r="G157" s="1"/>
      <c r="H157" s="1"/>
      <c r="I157" s="1"/>
      <c r="J157" s="1"/>
      <c r="K157" s="1"/>
      <c r="L157" s="1"/>
      <c r="M157" s="1"/>
      <c r="N157" s="1"/>
      <c r="O157" s="1"/>
      <c r="P157" s="1"/>
      <c r="Q157" s="1"/>
    </row>
    <row r="158" spans="1:17" ht="16.5">
      <c r="A158" s="1"/>
      <c r="B158" s="1"/>
      <c r="C158" s="1"/>
      <c r="D158" s="1"/>
      <c r="E158" s="1"/>
      <c r="F158" s="1"/>
      <c r="G158" s="1"/>
      <c r="H158" s="1"/>
      <c r="I158" s="1"/>
      <c r="J158" s="1"/>
      <c r="K158" s="1"/>
      <c r="L158" s="1"/>
      <c r="M158" s="1"/>
      <c r="N158" s="1"/>
      <c r="O158" s="1"/>
      <c r="P158" s="1"/>
      <c r="Q158" s="1"/>
    </row>
    <row r="159" spans="1:17" ht="16.5">
      <c r="A159" s="1"/>
      <c r="B159" s="1"/>
      <c r="C159" s="1"/>
      <c r="D159" s="1"/>
      <c r="E159" s="1"/>
      <c r="F159" s="1"/>
      <c r="G159" s="1"/>
      <c r="H159" s="1"/>
      <c r="I159" s="1"/>
      <c r="J159" s="1"/>
      <c r="K159" s="1"/>
      <c r="L159" s="1"/>
      <c r="M159" s="1"/>
      <c r="N159" s="1"/>
      <c r="O159" s="1"/>
      <c r="P159" s="1"/>
      <c r="Q159" s="1"/>
    </row>
    <row r="160" spans="1:17" ht="16.5">
      <c r="A160" s="1"/>
      <c r="B160" s="1"/>
      <c r="C160" s="1"/>
      <c r="D160" s="1"/>
      <c r="E160" s="1"/>
      <c r="F160" s="1"/>
      <c r="G160" s="1"/>
      <c r="H160" s="1"/>
      <c r="I160" s="1"/>
      <c r="J160" s="1"/>
      <c r="K160" s="1"/>
      <c r="L160" s="1"/>
      <c r="M160" s="1"/>
      <c r="N160" s="1"/>
      <c r="O160" s="1"/>
      <c r="P160" s="1"/>
      <c r="Q160" s="1"/>
    </row>
    <row r="161" spans="1:17" ht="16.5">
      <c r="A161" s="1"/>
      <c r="B161" s="1"/>
      <c r="C161" s="1"/>
      <c r="D161" s="1"/>
      <c r="E161" s="1"/>
      <c r="F161" s="1"/>
      <c r="G161" s="1"/>
      <c r="H161" s="1"/>
      <c r="I161" s="1"/>
      <c r="J161" s="1"/>
      <c r="K161" s="1"/>
      <c r="L161" s="1"/>
      <c r="M161" s="1"/>
      <c r="N161" s="1"/>
      <c r="O161" s="1"/>
      <c r="P161" s="1"/>
      <c r="Q161" s="1"/>
    </row>
    <row r="162" spans="1:17" ht="16.5">
      <c r="A162" s="1"/>
      <c r="B162" s="1"/>
      <c r="C162" s="1"/>
      <c r="D162" s="1"/>
      <c r="E162" s="1"/>
      <c r="F162" s="1"/>
      <c r="G162" s="1"/>
      <c r="H162" s="1"/>
      <c r="I162" s="1"/>
      <c r="J162" s="1"/>
      <c r="K162" s="1"/>
      <c r="L162" s="1"/>
      <c r="M162" s="1"/>
      <c r="N162" s="1"/>
      <c r="O162" s="1"/>
      <c r="P162" s="1"/>
      <c r="Q162" s="1"/>
    </row>
    <row r="163" spans="1:17" ht="16.5">
      <c r="A163" s="1"/>
      <c r="B163" s="1"/>
      <c r="C163" s="1"/>
      <c r="D163" s="1"/>
      <c r="E163" s="1"/>
      <c r="F163" s="1"/>
      <c r="G163" s="1"/>
      <c r="H163" s="1"/>
      <c r="I163" s="1"/>
      <c r="J163" s="1"/>
      <c r="K163" s="1"/>
      <c r="L163" s="1"/>
      <c r="M163" s="1"/>
      <c r="N163" s="1"/>
      <c r="O163" s="1"/>
      <c r="P163" s="1"/>
      <c r="Q163" s="1"/>
    </row>
    <row r="164" spans="1:17" ht="16.5">
      <c r="A164" s="1"/>
      <c r="B164" s="1"/>
      <c r="C164" s="1"/>
      <c r="D164" s="1"/>
      <c r="E164" s="1"/>
      <c r="F164" s="1"/>
      <c r="G164" s="1"/>
      <c r="H164" s="1"/>
      <c r="I164" s="1"/>
      <c r="J164" s="1"/>
      <c r="K164" s="1"/>
      <c r="L164" s="1"/>
      <c r="M164" s="1"/>
      <c r="N164" s="1"/>
      <c r="O164" s="1"/>
      <c r="P164" s="1"/>
      <c r="Q164" s="1"/>
    </row>
    <row r="165" spans="1:17" ht="16.5">
      <c r="A165" s="1"/>
      <c r="B165" s="1"/>
      <c r="C165" s="1"/>
      <c r="D165" s="1"/>
      <c r="E165" s="1"/>
      <c r="F165" s="1"/>
      <c r="G165" s="1"/>
      <c r="H165" s="1"/>
      <c r="I165" s="1"/>
      <c r="J165" s="1"/>
      <c r="K165" s="1"/>
      <c r="L165" s="1"/>
      <c r="M165" s="1"/>
      <c r="N165" s="1"/>
      <c r="O165" s="1"/>
      <c r="P165" s="1"/>
      <c r="Q165" s="1"/>
    </row>
    <row r="166" spans="1:17" ht="16.5">
      <c r="A166" s="1"/>
      <c r="B166" s="1"/>
      <c r="C166" s="1"/>
      <c r="D166" s="1"/>
      <c r="E166" s="1"/>
      <c r="F166" s="1"/>
      <c r="G166" s="1"/>
      <c r="H166" s="1"/>
      <c r="I166" s="1"/>
      <c r="J166" s="1"/>
      <c r="K166" s="1"/>
      <c r="L166" s="1"/>
      <c r="M166" s="1"/>
      <c r="N166" s="1"/>
      <c r="O166" s="1"/>
      <c r="P166" s="1"/>
      <c r="Q166" s="1"/>
    </row>
    <row r="167" spans="1:17" ht="16.5">
      <c r="A167" s="1"/>
      <c r="B167" s="1"/>
      <c r="C167" s="1"/>
      <c r="D167" s="1"/>
      <c r="E167" s="1"/>
      <c r="F167" s="1"/>
      <c r="G167" s="1"/>
      <c r="H167" s="1"/>
      <c r="I167" s="1"/>
      <c r="J167" s="1"/>
      <c r="K167" s="1"/>
      <c r="L167" s="1"/>
      <c r="M167" s="1"/>
      <c r="N167" s="1"/>
      <c r="O167" s="1"/>
      <c r="P167" s="1"/>
      <c r="Q167" s="1"/>
    </row>
    <row r="168" spans="1:17" ht="16.5">
      <c r="A168" s="1"/>
      <c r="B168" s="1"/>
      <c r="C168" s="1"/>
      <c r="D168" s="1"/>
      <c r="E168" s="1"/>
      <c r="F168" s="1"/>
      <c r="G168" s="1"/>
      <c r="H168" s="1"/>
      <c r="I168" s="1"/>
      <c r="J168" s="1"/>
      <c r="K168" s="1"/>
      <c r="L168" s="1"/>
      <c r="M168" s="1"/>
      <c r="N168" s="1"/>
      <c r="O168" s="1"/>
      <c r="P168" s="1"/>
      <c r="Q168" s="1"/>
    </row>
    <row r="169" spans="1:17" ht="16.5">
      <c r="A169" s="1"/>
      <c r="B169" s="1"/>
      <c r="C169" s="1"/>
      <c r="D169" s="1"/>
      <c r="E169" s="1"/>
      <c r="F169" s="1"/>
      <c r="G169" s="1"/>
      <c r="H169" s="1"/>
      <c r="I169" s="1"/>
      <c r="J169" s="1"/>
      <c r="K169" s="1"/>
      <c r="L169" s="1"/>
      <c r="M169" s="1"/>
      <c r="N169" s="1"/>
      <c r="O169" s="1"/>
      <c r="P169" s="1"/>
      <c r="Q169" s="1"/>
    </row>
    <row r="170" spans="1:17" ht="16.5">
      <c r="A170" s="1"/>
      <c r="B170" s="1"/>
      <c r="C170" s="1"/>
      <c r="D170" s="1"/>
      <c r="E170" s="1"/>
      <c r="F170" s="1"/>
      <c r="G170" s="1"/>
      <c r="H170" s="1"/>
      <c r="I170" s="1"/>
      <c r="J170" s="1"/>
      <c r="K170" s="1"/>
      <c r="L170" s="1"/>
      <c r="M170" s="1"/>
      <c r="N170" s="1"/>
      <c r="O170" s="1"/>
      <c r="P170" s="1"/>
      <c r="Q170" s="1"/>
    </row>
    <row r="171" spans="1:17" ht="16.5">
      <c r="A171" s="1"/>
      <c r="B171" s="1"/>
      <c r="C171" s="1"/>
      <c r="D171" s="1"/>
      <c r="E171" s="1"/>
      <c r="F171" s="1"/>
      <c r="G171" s="1"/>
      <c r="H171" s="1"/>
      <c r="I171" s="1"/>
      <c r="J171" s="1"/>
      <c r="K171" s="1"/>
      <c r="L171" s="1"/>
      <c r="M171" s="1"/>
      <c r="N171" s="1"/>
      <c r="O171" s="1"/>
      <c r="P171" s="1"/>
      <c r="Q171" s="1"/>
    </row>
    <row r="172" spans="1:17" ht="16.5">
      <c r="A172" s="1"/>
      <c r="B172" s="1"/>
      <c r="C172" s="1"/>
      <c r="D172" s="1"/>
      <c r="E172" s="1"/>
      <c r="F172" s="1"/>
      <c r="G172" s="1"/>
      <c r="H172" s="1"/>
      <c r="I172" s="1"/>
      <c r="J172" s="1"/>
      <c r="K172" s="1"/>
      <c r="L172" s="1"/>
      <c r="M172" s="1"/>
      <c r="N172" s="1"/>
      <c r="O172" s="1"/>
      <c r="P172" s="1"/>
      <c r="Q172" s="1"/>
    </row>
    <row r="173" spans="1:17" ht="16.5">
      <c r="A173" s="1"/>
      <c r="B173" s="1"/>
      <c r="C173" s="1"/>
      <c r="D173" s="1"/>
      <c r="E173" s="1"/>
      <c r="F173" s="1"/>
      <c r="G173" s="1"/>
      <c r="H173" s="1"/>
      <c r="I173" s="1"/>
      <c r="J173" s="1"/>
      <c r="K173" s="1"/>
      <c r="L173" s="1"/>
      <c r="M173" s="1"/>
      <c r="N173" s="1"/>
      <c r="O173" s="1"/>
      <c r="P173" s="1"/>
      <c r="Q173" s="1"/>
    </row>
    <row r="174" spans="1:17" ht="16.5">
      <c r="A174" s="1"/>
      <c r="B174" s="1"/>
      <c r="C174" s="1"/>
      <c r="D174" s="1"/>
      <c r="E174" s="1"/>
      <c r="F174" s="1"/>
      <c r="G174" s="1"/>
      <c r="H174" s="1"/>
      <c r="I174" s="1"/>
      <c r="J174" s="1"/>
      <c r="K174" s="1"/>
      <c r="L174" s="1"/>
      <c r="M174" s="1"/>
      <c r="N174" s="1"/>
      <c r="O174" s="1"/>
      <c r="P174" s="1"/>
      <c r="Q174" s="1"/>
    </row>
    <row r="175" spans="1:17" ht="16.5">
      <c r="A175" s="1"/>
      <c r="B175" s="1"/>
      <c r="C175" s="1"/>
      <c r="D175" s="1"/>
      <c r="E175" s="1"/>
      <c r="F175" s="1"/>
      <c r="G175" s="1"/>
      <c r="H175" s="1"/>
      <c r="I175" s="1"/>
      <c r="J175" s="1"/>
      <c r="K175" s="1"/>
      <c r="L175" s="1"/>
      <c r="M175" s="1"/>
      <c r="N175" s="1"/>
      <c r="O175" s="1"/>
      <c r="P175" s="1"/>
      <c r="Q175" s="1"/>
    </row>
    <row r="176" spans="1:17" ht="16.5">
      <c r="A176" s="1"/>
      <c r="B176" s="1"/>
      <c r="C176" s="1"/>
      <c r="D176" s="1"/>
      <c r="E176" s="1"/>
      <c r="F176" s="1"/>
      <c r="G176" s="1"/>
      <c r="H176" s="1"/>
      <c r="I176" s="1"/>
      <c r="J176" s="1"/>
      <c r="K176" s="1"/>
      <c r="L176" s="1"/>
      <c r="M176" s="1"/>
      <c r="N176" s="1"/>
      <c r="O176" s="1"/>
      <c r="P176" s="1"/>
      <c r="Q176" s="1"/>
    </row>
    <row r="177" spans="1:17" ht="16.5">
      <c r="A177" s="1"/>
      <c r="B177" s="1"/>
      <c r="C177" s="1"/>
      <c r="D177" s="1"/>
      <c r="E177" s="1"/>
      <c r="F177" s="1"/>
      <c r="G177" s="1"/>
      <c r="H177" s="1"/>
      <c r="I177" s="1"/>
      <c r="J177" s="1"/>
      <c r="K177" s="1"/>
      <c r="L177" s="1"/>
      <c r="M177" s="1"/>
      <c r="N177" s="1"/>
      <c r="O177" s="1"/>
      <c r="P177" s="1"/>
      <c r="Q177" s="1"/>
    </row>
    <row r="178" spans="1:17" ht="16.5">
      <c r="A178" s="1"/>
      <c r="B178" s="1"/>
      <c r="C178" s="1"/>
      <c r="D178" s="1"/>
      <c r="E178" s="1"/>
      <c r="F178" s="1"/>
      <c r="G178" s="1"/>
      <c r="H178" s="1"/>
      <c r="I178" s="1"/>
      <c r="J178" s="1"/>
      <c r="K178" s="1"/>
      <c r="L178" s="1"/>
      <c r="M178" s="1"/>
      <c r="N178" s="1"/>
      <c r="O178" s="1"/>
      <c r="P178" s="1"/>
      <c r="Q178" s="1"/>
    </row>
    <row r="179" spans="1:17" ht="16.5">
      <c r="A179" s="1"/>
      <c r="B179" s="1"/>
      <c r="C179" s="1"/>
      <c r="D179" s="1"/>
      <c r="E179" s="1"/>
      <c r="F179" s="1"/>
      <c r="G179" s="1"/>
      <c r="H179" s="1"/>
      <c r="I179" s="1"/>
      <c r="J179" s="1"/>
      <c r="K179" s="1"/>
      <c r="L179" s="1"/>
      <c r="M179" s="1"/>
      <c r="N179" s="1"/>
      <c r="O179" s="1"/>
      <c r="P179" s="1"/>
      <c r="Q179" s="1"/>
    </row>
    <row r="180" spans="1:17" ht="16.5">
      <c r="A180" s="1"/>
      <c r="B180" s="1"/>
      <c r="C180" s="1"/>
      <c r="D180" s="1"/>
      <c r="E180" s="1"/>
      <c r="F180" s="1"/>
      <c r="G180" s="1"/>
      <c r="H180" s="1"/>
      <c r="I180" s="1"/>
      <c r="J180" s="1"/>
      <c r="K180" s="1"/>
      <c r="L180" s="1"/>
      <c r="M180" s="1"/>
      <c r="N180" s="1"/>
      <c r="O180" s="1"/>
      <c r="P180" s="1"/>
      <c r="Q180" s="1"/>
    </row>
    <row r="181" spans="1:17" ht="16.5">
      <c r="A181" s="1"/>
      <c r="B181" s="1"/>
      <c r="C181" s="1"/>
      <c r="D181" s="1"/>
      <c r="E181" s="1"/>
      <c r="F181" s="1"/>
      <c r="G181" s="1"/>
      <c r="H181" s="1"/>
      <c r="I181" s="1"/>
      <c r="J181" s="1"/>
      <c r="K181" s="1"/>
      <c r="L181" s="1"/>
      <c r="M181" s="1"/>
      <c r="N181" s="1"/>
      <c r="O181" s="1"/>
      <c r="P181" s="1"/>
      <c r="Q181" s="1"/>
    </row>
    <row r="182" spans="1:17" ht="16.5">
      <c r="A182" s="1"/>
      <c r="B182" s="1"/>
      <c r="C182" s="1"/>
      <c r="D182" s="1"/>
      <c r="E182" s="1"/>
      <c r="F182" s="1"/>
      <c r="G182" s="1"/>
      <c r="H182" s="1"/>
      <c r="I182" s="1"/>
      <c r="J182" s="1"/>
      <c r="K182" s="1"/>
      <c r="L182" s="1"/>
      <c r="M182" s="1"/>
      <c r="N182" s="1"/>
      <c r="O182" s="1"/>
      <c r="P182" s="1"/>
      <c r="Q182" s="1"/>
    </row>
    <row r="183" spans="1:17" ht="16.5">
      <c r="A183" s="1"/>
      <c r="B183" s="1"/>
      <c r="C183" s="1"/>
      <c r="D183" s="1"/>
      <c r="E183" s="1"/>
      <c r="F183" s="1"/>
      <c r="G183" s="1"/>
      <c r="H183" s="1"/>
      <c r="I183" s="1"/>
      <c r="J183" s="1"/>
      <c r="K183" s="1"/>
      <c r="L183" s="1"/>
      <c r="M183" s="1"/>
      <c r="N183" s="1"/>
      <c r="O183" s="1"/>
      <c r="P183" s="1"/>
      <c r="Q183" s="1"/>
    </row>
    <row r="184" spans="1:17" ht="16.5">
      <c r="A184" s="1"/>
      <c r="B184" s="1"/>
      <c r="C184" s="1"/>
      <c r="D184" s="1"/>
      <c r="E184" s="1"/>
      <c r="F184" s="1"/>
      <c r="G184" s="1"/>
      <c r="H184" s="1"/>
      <c r="I184" s="1"/>
      <c r="J184" s="1"/>
      <c r="K184" s="1"/>
      <c r="L184" s="1"/>
      <c r="M184" s="1"/>
      <c r="N184" s="1"/>
      <c r="O184" s="1"/>
      <c r="P184" s="1"/>
      <c r="Q184" s="1"/>
    </row>
    <row r="185" spans="1:17" ht="16.5">
      <c r="A185" s="1"/>
      <c r="B185" s="1"/>
      <c r="C185" s="1"/>
      <c r="D185" s="1"/>
      <c r="E185" s="1"/>
      <c r="F185" s="1"/>
      <c r="G185" s="1"/>
      <c r="H185" s="1"/>
      <c r="I185" s="1"/>
      <c r="J185" s="1"/>
      <c r="K185" s="1"/>
      <c r="L185" s="1"/>
      <c r="M185" s="1"/>
      <c r="N185" s="1"/>
      <c r="O185" s="1"/>
      <c r="P185" s="1"/>
      <c r="Q185" s="1"/>
    </row>
    <row r="186" spans="1:17" ht="16.5">
      <c r="A186" s="1"/>
      <c r="B186" s="1"/>
      <c r="C186" s="1"/>
      <c r="D186" s="1"/>
      <c r="E186" s="1"/>
      <c r="F186" s="1"/>
      <c r="G186" s="1"/>
      <c r="H186" s="1"/>
      <c r="I186" s="1"/>
      <c r="J186" s="1"/>
      <c r="K186" s="1"/>
      <c r="L186" s="1"/>
      <c r="M186" s="1"/>
      <c r="N186" s="1"/>
      <c r="O186" s="1"/>
      <c r="P186" s="1"/>
      <c r="Q186" s="1"/>
    </row>
    <row r="187" spans="1:17" ht="16.5">
      <c r="A187" s="1"/>
      <c r="B187" s="1"/>
      <c r="C187" s="1"/>
      <c r="D187" s="1"/>
      <c r="E187" s="1"/>
      <c r="F187" s="1"/>
      <c r="G187" s="1"/>
      <c r="H187" s="1"/>
      <c r="I187" s="1"/>
      <c r="J187" s="1"/>
      <c r="K187" s="1"/>
      <c r="L187" s="1"/>
      <c r="M187" s="1"/>
      <c r="N187" s="1"/>
      <c r="O187" s="1"/>
      <c r="P187" s="1"/>
      <c r="Q187" s="1"/>
    </row>
    <row r="188" spans="1:17" ht="16.5">
      <c r="A188" s="1"/>
      <c r="B188" s="1"/>
      <c r="C188" s="1"/>
      <c r="D188" s="1"/>
      <c r="E188" s="1"/>
      <c r="F188" s="1"/>
      <c r="G188" s="1"/>
      <c r="H188" s="1"/>
      <c r="I188" s="1"/>
      <c r="J188" s="1"/>
      <c r="K188" s="1"/>
      <c r="L188" s="1"/>
      <c r="M188" s="1"/>
      <c r="N188" s="1"/>
      <c r="O188" s="1"/>
      <c r="P188" s="1"/>
      <c r="Q188" s="1"/>
    </row>
    <row r="189" spans="1:17" ht="16.5">
      <c r="A189" s="1"/>
      <c r="B189" s="1"/>
      <c r="C189" s="1"/>
      <c r="D189" s="1"/>
      <c r="E189" s="1"/>
      <c r="F189" s="1"/>
      <c r="G189" s="1"/>
      <c r="H189" s="1"/>
      <c r="I189" s="1"/>
      <c r="J189" s="1"/>
      <c r="K189" s="1"/>
      <c r="L189" s="1"/>
      <c r="M189" s="1"/>
      <c r="N189" s="1"/>
      <c r="O189" s="1"/>
      <c r="P189" s="1"/>
      <c r="Q189" s="1"/>
    </row>
    <row r="190" spans="1:17" ht="16.5">
      <c r="A190" s="1"/>
      <c r="B190" s="1"/>
      <c r="C190" s="1"/>
      <c r="D190" s="1"/>
      <c r="E190" s="1"/>
      <c r="F190" s="1"/>
      <c r="G190" s="1"/>
      <c r="H190" s="1"/>
      <c r="I190" s="1"/>
      <c r="J190" s="1"/>
      <c r="K190" s="1"/>
      <c r="L190" s="1"/>
      <c r="M190" s="1"/>
      <c r="N190" s="1"/>
      <c r="O190" s="1"/>
      <c r="P190" s="1"/>
      <c r="Q190" s="1"/>
    </row>
    <row r="191" spans="1:17" ht="16.5">
      <c r="A191" s="1"/>
      <c r="B191" s="1"/>
      <c r="C191" s="1"/>
      <c r="D191" s="1"/>
      <c r="E191" s="1"/>
      <c r="F191" s="1"/>
      <c r="G191" s="1"/>
      <c r="H191" s="1"/>
      <c r="I191" s="1"/>
      <c r="J191" s="1"/>
      <c r="K191" s="1"/>
      <c r="L191" s="1"/>
      <c r="M191" s="1"/>
      <c r="N191" s="1"/>
      <c r="O191" s="1"/>
      <c r="P191" s="1"/>
      <c r="Q191" s="1"/>
    </row>
    <row r="192" spans="1:17" ht="16.5">
      <c r="A192" s="1"/>
      <c r="B192" s="1"/>
      <c r="C192" s="1"/>
      <c r="D192" s="1"/>
      <c r="E192" s="1"/>
      <c r="F192" s="1"/>
      <c r="G192" s="1"/>
      <c r="H192" s="1"/>
      <c r="I192" s="1"/>
      <c r="J192" s="1"/>
      <c r="K192" s="1"/>
      <c r="L192" s="1"/>
      <c r="M192" s="1"/>
      <c r="N192" s="1"/>
      <c r="O192" s="1"/>
      <c r="P192" s="1"/>
      <c r="Q192" s="1"/>
    </row>
    <row r="193" spans="1:17" ht="16.5">
      <c r="A193" s="1"/>
      <c r="B193" s="1"/>
      <c r="C193" s="1"/>
      <c r="D193" s="1"/>
      <c r="E193" s="1"/>
      <c r="F193" s="1"/>
      <c r="G193" s="1"/>
      <c r="H193" s="1"/>
      <c r="I193" s="1"/>
      <c r="J193" s="1"/>
      <c r="K193" s="1"/>
      <c r="L193" s="1"/>
      <c r="M193" s="1"/>
      <c r="N193" s="1"/>
      <c r="O193" s="1"/>
      <c r="P193" s="1"/>
      <c r="Q193" s="1"/>
    </row>
    <row r="194" spans="1:17" ht="16.5">
      <c r="A194" s="1"/>
      <c r="B194" s="1"/>
      <c r="C194" s="1"/>
      <c r="D194" s="1"/>
      <c r="E194" s="1"/>
      <c r="F194" s="1"/>
      <c r="G194" s="1"/>
      <c r="H194" s="1"/>
      <c r="I194" s="1"/>
      <c r="J194" s="1"/>
      <c r="K194" s="1"/>
      <c r="L194" s="1"/>
      <c r="M194" s="1"/>
      <c r="N194" s="1"/>
      <c r="O194" s="1"/>
      <c r="P194" s="1"/>
      <c r="Q194" s="1"/>
    </row>
    <row r="195" spans="1:17" ht="16.5">
      <c r="A195" s="1"/>
      <c r="B195" s="1"/>
      <c r="C195" s="1"/>
      <c r="D195" s="1"/>
      <c r="E195" s="1"/>
      <c r="F195" s="1"/>
      <c r="G195" s="1"/>
      <c r="H195" s="1"/>
      <c r="I195" s="1"/>
      <c r="J195" s="1"/>
      <c r="K195" s="1"/>
      <c r="L195" s="1"/>
      <c r="M195" s="1"/>
      <c r="N195" s="1"/>
      <c r="O195" s="1"/>
      <c r="P195" s="1"/>
      <c r="Q195" s="1"/>
    </row>
    <row r="196" spans="1:17" ht="16.5">
      <c r="A196" s="1"/>
      <c r="B196" s="1"/>
      <c r="C196" s="1"/>
      <c r="D196" s="1"/>
      <c r="E196" s="1"/>
      <c r="F196" s="1"/>
      <c r="G196" s="1"/>
      <c r="H196" s="1"/>
      <c r="I196" s="1"/>
      <c r="J196" s="1"/>
      <c r="K196" s="1"/>
      <c r="L196" s="1"/>
      <c r="M196" s="1"/>
      <c r="N196" s="1"/>
      <c r="O196" s="1"/>
      <c r="P196" s="1"/>
      <c r="Q196" s="1"/>
    </row>
    <row r="197" spans="1:17" ht="16.5">
      <c r="A197" s="1"/>
      <c r="B197" s="1"/>
      <c r="C197" s="1"/>
      <c r="D197" s="1"/>
      <c r="E197" s="1"/>
      <c r="F197" s="1"/>
      <c r="G197" s="1"/>
      <c r="H197" s="1"/>
      <c r="I197" s="1"/>
      <c r="J197" s="1"/>
      <c r="K197" s="1"/>
      <c r="L197" s="1"/>
      <c r="M197" s="1"/>
      <c r="N197" s="1"/>
      <c r="O197" s="1"/>
      <c r="P197" s="1"/>
      <c r="Q197" s="1"/>
    </row>
    <row r="198" spans="1:17" ht="16.5">
      <c r="A198" s="1"/>
      <c r="B198" s="1"/>
      <c r="C198" s="1"/>
      <c r="D198" s="1"/>
      <c r="E198" s="1"/>
      <c r="F198" s="1"/>
      <c r="G198" s="1"/>
      <c r="H198" s="1"/>
      <c r="I198" s="1"/>
      <c r="J198" s="1"/>
      <c r="K198" s="1"/>
      <c r="L198" s="1"/>
      <c r="M198" s="1"/>
      <c r="N198" s="1"/>
      <c r="O198" s="1"/>
      <c r="P198" s="1"/>
      <c r="Q198" s="1"/>
    </row>
    <row r="199" spans="1:17" ht="16.5">
      <c r="A199" s="1"/>
      <c r="B199" s="1"/>
      <c r="C199" s="1"/>
      <c r="D199" s="1"/>
      <c r="E199" s="1"/>
      <c r="F199" s="1"/>
      <c r="G199" s="1"/>
      <c r="H199" s="1"/>
      <c r="I199" s="1"/>
      <c r="J199" s="1"/>
      <c r="K199" s="1"/>
      <c r="L199" s="1"/>
      <c r="M199" s="1"/>
      <c r="N199" s="1"/>
      <c r="O199" s="1"/>
      <c r="P199" s="1"/>
      <c r="Q199" s="1"/>
    </row>
    <row r="200" spans="1:17" ht="16.5">
      <c r="A200" s="1"/>
      <c r="B200" s="1"/>
      <c r="C200" s="1"/>
      <c r="D200" s="1"/>
      <c r="E200" s="1"/>
      <c r="F200" s="1"/>
      <c r="G200" s="1"/>
      <c r="H200" s="1"/>
      <c r="I200" s="1"/>
      <c r="J200" s="1"/>
      <c r="K200" s="1"/>
      <c r="L200" s="1"/>
      <c r="M200" s="1"/>
      <c r="N200" s="1"/>
      <c r="O200" s="1"/>
      <c r="P200" s="1"/>
      <c r="Q200" s="1"/>
    </row>
    <row r="201" spans="1:17" ht="16.5">
      <c r="A201" s="1"/>
      <c r="B201" s="1"/>
      <c r="C201" s="1"/>
      <c r="D201" s="1"/>
      <c r="E201" s="1"/>
      <c r="F201" s="1"/>
      <c r="G201" s="1"/>
      <c r="H201" s="1"/>
      <c r="I201" s="1"/>
      <c r="J201" s="1"/>
      <c r="K201" s="1"/>
      <c r="L201" s="1"/>
      <c r="M201" s="1"/>
      <c r="N201" s="1"/>
      <c r="O201" s="1"/>
      <c r="P201" s="1"/>
      <c r="Q201" s="1"/>
    </row>
    <row r="202" spans="1:17" ht="16.5">
      <c r="A202" s="1"/>
      <c r="B202" s="1"/>
      <c r="C202" s="1"/>
      <c r="D202" s="1"/>
      <c r="E202" s="1"/>
      <c r="F202" s="1"/>
      <c r="G202" s="1"/>
      <c r="H202" s="1"/>
      <c r="I202" s="1"/>
      <c r="J202" s="1"/>
      <c r="K202" s="1"/>
      <c r="L202" s="1"/>
      <c r="M202" s="1"/>
      <c r="N202" s="1"/>
      <c r="O202" s="1"/>
      <c r="P202" s="1"/>
      <c r="Q202" s="1"/>
    </row>
    <row r="203" spans="1:17" ht="16.5">
      <c r="A203" s="1"/>
      <c r="B203" s="1"/>
      <c r="C203" s="1"/>
      <c r="D203" s="1"/>
      <c r="E203" s="1"/>
      <c r="F203" s="1"/>
      <c r="G203" s="1"/>
      <c r="H203" s="1"/>
      <c r="I203" s="1"/>
      <c r="J203" s="1"/>
      <c r="K203" s="1"/>
      <c r="L203" s="1"/>
      <c r="M203" s="1"/>
      <c r="N203" s="1"/>
      <c r="O203" s="1"/>
      <c r="P203" s="1"/>
      <c r="Q203" s="1"/>
    </row>
    <row r="204" spans="1:17" ht="16.5">
      <c r="A204" s="1"/>
      <c r="B204" s="1"/>
      <c r="C204" s="1"/>
      <c r="D204" s="1"/>
      <c r="E204" s="1"/>
      <c r="F204" s="1"/>
      <c r="G204" s="1"/>
      <c r="H204" s="1"/>
      <c r="I204" s="1"/>
      <c r="J204" s="1"/>
      <c r="K204" s="1"/>
      <c r="L204" s="1"/>
      <c r="M204" s="1"/>
      <c r="N204" s="1"/>
      <c r="O204" s="1"/>
      <c r="P204" s="1"/>
      <c r="Q204" s="1"/>
    </row>
    <row r="205" spans="1:17" ht="16.5">
      <c r="A205" s="1"/>
      <c r="B205" s="1"/>
      <c r="C205" s="1"/>
      <c r="D205" s="1"/>
      <c r="E205" s="1"/>
      <c r="F205" s="1"/>
      <c r="G205" s="1"/>
      <c r="H205" s="1"/>
      <c r="I205" s="1"/>
      <c r="J205" s="1"/>
      <c r="K205" s="1"/>
      <c r="L205" s="1"/>
      <c r="M205" s="1"/>
      <c r="N205" s="1"/>
      <c r="O205" s="1"/>
      <c r="P205" s="1"/>
      <c r="Q205" s="1"/>
    </row>
    <row r="206" spans="1:17" ht="16.5">
      <c r="A206" s="1"/>
      <c r="B206" s="1"/>
      <c r="C206" s="1"/>
      <c r="D206" s="1"/>
      <c r="E206" s="1"/>
      <c r="F206" s="1"/>
      <c r="G206" s="1"/>
      <c r="H206" s="1"/>
      <c r="I206" s="1"/>
      <c r="J206" s="1"/>
      <c r="K206" s="1"/>
      <c r="L206" s="1"/>
      <c r="M206" s="1"/>
      <c r="N206" s="1"/>
      <c r="O206" s="1"/>
      <c r="P206" s="1"/>
      <c r="Q206" s="1"/>
    </row>
    <row r="207" spans="1:17" ht="16.5">
      <c r="A207" s="1"/>
      <c r="B207" s="1"/>
      <c r="C207" s="1"/>
      <c r="D207" s="1"/>
      <c r="E207" s="1"/>
      <c r="F207" s="1"/>
      <c r="G207" s="1"/>
      <c r="H207" s="1"/>
      <c r="I207" s="1"/>
      <c r="J207" s="1"/>
      <c r="K207" s="1"/>
      <c r="L207" s="1"/>
      <c r="M207" s="1"/>
      <c r="N207" s="1"/>
      <c r="O207" s="1"/>
      <c r="P207" s="1"/>
      <c r="Q207" s="1"/>
    </row>
    <row r="208" spans="1:17" ht="16.5">
      <c r="A208" s="1"/>
      <c r="B208" s="1"/>
      <c r="C208" s="1"/>
      <c r="D208" s="1"/>
      <c r="E208" s="1"/>
      <c r="F208" s="1"/>
      <c r="G208" s="1"/>
      <c r="H208" s="1"/>
      <c r="I208" s="1"/>
      <c r="J208" s="1"/>
      <c r="K208" s="1"/>
      <c r="L208" s="1"/>
      <c r="M208" s="1"/>
      <c r="N208" s="1"/>
      <c r="O208" s="1"/>
      <c r="P208" s="1"/>
      <c r="Q208" s="1"/>
    </row>
    <row r="209" spans="1:17" ht="16.5">
      <c r="A209" s="1"/>
      <c r="B209" s="1"/>
      <c r="C209" s="1"/>
      <c r="D209" s="1"/>
      <c r="E209" s="1"/>
      <c r="F209" s="1"/>
      <c r="G209" s="1"/>
      <c r="H209" s="1"/>
      <c r="I209" s="1"/>
      <c r="J209" s="1"/>
      <c r="K209" s="1"/>
      <c r="L209" s="1"/>
      <c r="M209" s="1"/>
      <c r="N209" s="1"/>
      <c r="O209" s="1"/>
      <c r="P209" s="1"/>
      <c r="Q209" s="1"/>
    </row>
    <row r="210" spans="1:17" ht="16.5">
      <c r="A210" s="1"/>
      <c r="B210" s="1"/>
      <c r="C210" s="1"/>
      <c r="D210" s="1"/>
      <c r="E210" s="1"/>
      <c r="F210" s="1"/>
      <c r="G210" s="1"/>
      <c r="H210" s="1"/>
      <c r="I210" s="1"/>
      <c r="J210" s="1"/>
      <c r="K210" s="1"/>
      <c r="L210" s="1"/>
      <c r="M210" s="1"/>
      <c r="N210" s="1"/>
      <c r="O210" s="1"/>
      <c r="P210" s="1"/>
      <c r="Q210" s="1"/>
    </row>
    <row r="211" spans="1:17" ht="16.5">
      <c r="A211" s="1"/>
      <c r="B211" s="1"/>
      <c r="C211" s="1"/>
      <c r="D211" s="1"/>
      <c r="E211" s="1"/>
      <c r="F211" s="1"/>
      <c r="G211" s="1"/>
      <c r="H211" s="1"/>
      <c r="I211" s="1"/>
      <c r="J211" s="1"/>
      <c r="K211" s="1"/>
      <c r="L211" s="1"/>
      <c r="M211" s="1"/>
      <c r="N211" s="1"/>
      <c r="O211" s="1"/>
      <c r="P211" s="1"/>
      <c r="Q211" s="1"/>
    </row>
    <row r="212" spans="1:17" ht="16.5">
      <c r="A212" s="1"/>
      <c r="B212" s="1"/>
      <c r="C212" s="1"/>
      <c r="D212" s="1"/>
      <c r="E212" s="1"/>
      <c r="F212" s="1"/>
      <c r="G212" s="1"/>
      <c r="H212" s="1"/>
      <c r="I212" s="1"/>
      <c r="J212" s="1"/>
      <c r="K212" s="1"/>
      <c r="L212" s="1"/>
      <c r="M212" s="1"/>
      <c r="N212" s="1"/>
      <c r="O212" s="1"/>
      <c r="P212" s="1"/>
      <c r="Q212" s="1"/>
    </row>
    <row r="213" spans="1:17" ht="16.5">
      <c r="A213" s="1"/>
      <c r="B213" s="1"/>
      <c r="C213" s="1"/>
      <c r="D213" s="1"/>
      <c r="E213" s="1"/>
      <c r="F213" s="1"/>
      <c r="G213" s="1"/>
      <c r="H213" s="1"/>
      <c r="I213" s="1"/>
      <c r="J213" s="1"/>
      <c r="K213" s="1"/>
      <c r="L213" s="1"/>
      <c r="M213" s="1"/>
      <c r="N213" s="1"/>
      <c r="O213" s="1"/>
      <c r="P213" s="1"/>
      <c r="Q213" s="1"/>
    </row>
    <row r="214" spans="1:17" ht="16.5">
      <c r="A214" s="1"/>
      <c r="B214" s="1"/>
      <c r="C214" s="1"/>
      <c r="D214" s="1"/>
      <c r="E214" s="1"/>
      <c r="F214" s="1"/>
      <c r="G214" s="1"/>
      <c r="H214" s="1"/>
      <c r="I214" s="1"/>
      <c r="J214" s="1"/>
      <c r="K214" s="1"/>
      <c r="L214" s="1"/>
      <c r="M214" s="1"/>
      <c r="N214" s="1"/>
      <c r="O214" s="1"/>
      <c r="P214" s="1"/>
      <c r="Q214" s="1"/>
    </row>
    <row r="215" spans="1:17" ht="16.5">
      <c r="A215" s="1"/>
      <c r="B215" s="1"/>
      <c r="C215" s="1"/>
      <c r="D215" s="1"/>
      <c r="E215" s="1"/>
      <c r="F215" s="1"/>
      <c r="G215" s="1"/>
      <c r="H215" s="1"/>
      <c r="I215" s="1"/>
      <c r="J215" s="1"/>
      <c r="K215" s="1"/>
      <c r="L215" s="1"/>
      <c r="M215" s="1"/>
      <c r="N215" s="1"/>
      <c r="O215" s="1"/>
      <c r="P215" s="1"/>
      <c r="Q215" s="1"/>
    </row>
    <row r="216" spans="1:17" ht="16.5">
      <c r="A216" s="1"/>
      <c r="B216" s="1"/>
      <c r="C216" s="1"/>
      <c r="D216" s="1"/>
      <c r="E216" s="1"/>
      <c r="F216" s="1"/>
      <c r="G216" s="1"/>
      <c r="H216" s="1"/>
      <c r="I216" s="1"/>
      <c r="J216" s="1"/>
      <c r="K216" s="1"/>
      <c r="L216" s="1"/>
      <c r="M216" s="1"/>
      <c r="N216" s="1"/>
      <c r="O216" s="1"/>
      <c r="P216" s="1"/>
      <c r="Q216" s="1"/>
    </row>
    <row r="217" spans="1:17" ht="16.5">
      <c r="A217" s="1"/>
      <c r="B217" s="1"/>
      <c r="C217" s="1"/>
      <c r="D217" s="1"/>
      <c r="E217" s="1"/>
      <c r="F217" s="1"/>
      <c r="G217" s="1"/>
      <c r="H217" s="1"/>
      <c r="I217" s="1"/>
      <c r="J217" s="1"/>
      <c r="K217" s="1"/>
      <c r="L217" s="1"/>
      <c r="M217" s="1"/>
      <c r="N217" s="1"/>
      <c r="O217" s="1"/>
      <c r="P217" s="1"/>
      <c r="Q217" s="1"/>
    </row>
    <row r="218" spans="1:17" ht="16.5">
      <c r="A218" s="1"/>
      <c r="B218" s="1"/>
      <c r="C218" s="1"/>
      <c r="D218" s="1"/>
      <c r="E218" s="1"/>
      <c r="F218" s="1"/>
      <c r="G218" s="1"/>
      <c r="H218" s="1"/>
      <c r="I218" s="1"/>
      <c r="J218" s="1"/>
      <c r="K218" s="1"/>
      <c r="L218" s="1"/>
      <c r="M218" s="1"/>
      <c r="N218" s="1"/>
      <c r="O218" s="1"/>
      <c r="P218" s="1"/>
      <c r="Q218" s="1"/>
    </row>
    <row r="219" spans="1:17" ht="16.5">
      <c r="A219" s="1"/>
      <c r="B219" s="1"/>
      <c r="C219" s="1"/>
      <c r="D219" s="1"/>
      <c r="E219" s="1"/>
      <c r="F219" s="1"/>
      <c r="G219" s="1"/>
      <c r="H219" s="1"/>
      <c r="I219" s="1"/>
      <c r="J219" s="1"/>
      <c r="K219" s="1"/>
      <c r="L219" s="1"/>
      <c r="M219" s="1"/>
      <c r="N219" s="1"/>
      <c r="O219" s="1"/>
      <c r="P219" s="1"/>
      <c r="Q219" s="1"/>
    </row>
    <row r="220" spans="1:17" ht="16.5">
      <c r="A220" s="1"/>
      <c r="B220" s="1"/>
      <c r="C220" s="1"/>
      <c r="D220" s="1"/>
      <c r="E220" s="1"/>
      <c r="F220" s="1"/>
      <c r="G220" s="1"/>
      <c r="H220" s="1"/>
      <c r="I220" s="1"/>
      <c r="J220" s="1"/>
      <c r="K220" s="1"/>
      <c r="L220" s="1"/>
      <c r="M220" s="1"/>
      <c r="N220" s="1"/>
      <c r="O220" s="1"/>
      <c r="P220" s="1"/>
      <c r="Q220" s="1"/>
    </row>
    <row r="221" spans="1:17" ht="16.5">
      <c r="A221" s="1"/>
      <c r="B221" s="1"/>
      <c r="C221" s="1"/>
      <c r="D221" s="1"/>
      <c r="E221" s="1"/>
      <c r="F221" s="1"/>
      <c r="G221" s="1"/>
      <c r="H221" s="1"/>
      <c r="I221" s="1"/>
      <c r="J221" s="1"/>
      <c r="K221" s="1"/>
      <c r="L221" s="1"/>
      <c r="M221" s="1"/>
      <c r="N221" s="1"/>
      <c r="O221" s="1"/>
      <c r="P221" s="1"/>
      <c r="Q221" s="1"/>
    </row>
    <row r="222" spans="1:17" ht="16.5">
      <c r="A222" s="1"/>
      <c r="B222" s="1"/>
      <c r="C222" s="1"/>
      <c r="D222" s="1"/>
      <c r="E222" s="1"/>
      <c r="F222" s="1"/>
      <c r="G222" s="1"/>
      <c r="H222" s="1"/>
      <c r="I222" s="1"/>
      <c r="J222" s="1"/>
      <c r="K222" s="1"/>
      <c r="L222" s="1"/>
      <c r="M222" s="1"/>
      <c r="N222" s="1"/>
      <c r="O222" s="1"/>
      <c r="P222" s="1"/>
      <c r="Q222" s="1"/>
    </row>
    <row r="223" spans="1:17" ht="16.5">
      <c r="A223" s="1"/>
      <c r="B223" s="1"/>
      <c r="C223" s="1"/>
      <c r="D223" s="1"/>
      <c r="E223" s="1"/>
      <c r="F223" s="1"/>
      <c r="G223" s="1"/>
      <c r="H223" s="1"/>
      <c r="I223" s="1"/>
      <c r="J223" s="1"/>
      <c r="K223" s="1"/>
      <c r="L223" s="1"/>
      <c r="M223" s="1"/>
      <c r="N223" s="1"/>
      <c r="O223" s="1"/>
      <c r="P223" s="1"/>
      <c r="Q223" s="1"/>
    </row>
    <row r="224" spans="1:17" ht="16.5">
      <c r="A224" s="1"/>
      <c r="B224" s="1"/>
      <c r="C224" s="1"/>
      <c r="D224" s="1"/>
      <c r="E224" s="1"/>
      <c r="F224" s="1"/>
      <c r="G224" s="1"/>
      <c r="H224" s="1"/>
      <c r="I224" s="1"/>
      <c r="J224" s="1"/>
      <c r="K224" s="1"/>
      <c r="L224" s="1"/>
      <c r="M224" s="1"/>
      <c r="N224" s="1"/>
      <c r="O224" s="1"/>
      <c r="P224" s="1"/>
      <c r="Q224" s="1"/>
    </row>
    <row r="225" spans="1:17" ht="16.5">
      <c r="A225" s="1"/>
      <c r="B225" s="1"/>
      <c r="C225" s="1"/>
      <c r="D225" s="1"/>
      <c r="E225" s="1"/>
      <c r="F225" s="1"/>
      <c r="G225" s="1"/>
      <c r="H225" s="1"/>
      <c r="I225" s="1"/>
      <c r="J225" s="1"/>
      <c r="K225" s="1"/>
      <c r="L225" s="1"/>
      <c r="M225" s="1"/>
      <c r="N225" s="1"/>
      <c r="O225" s="1"/>
      <c r="P225" s="1"/>
      <c r="Q225" s="1"/>
    </row>
    <row r="226" spans="1:17" ht="16.5">
      <c r="A226" s="1"/>
      <c r="B226" s="1"/>
      <c r="C226" s="1"/>
      <c r="D226" s="1"/>
      <c r="E226" s="1"/>
      <c r="F226" s="1"/>
      <c r="G226" s="1"/>
      <c r="H226" s="1"/>
      <c r="I226" s="1"/>
      <c r="J226" s="1"/>
      <c r="K226" s="1"/>
      <c r="L226" s="1"/>
      <c r="M226" s="1"/>
      <c r="N226" s="1"/>
      <c r="O226" s="1"/>
      <c r="P226" s="1"/>
      <c r="Q226" s="1"/>
    </row>
    <row r="227" spans="1:17" ht="16.5">
      <c r="A227" s="1"/>
      <c r="B227" s="1"/>
      <c r="C227" s="1"/>
      <c r="D227" s="1"/>
      <c r="E227" s="1"/>
      <c r="F227" s="1"/>
      <c r="G227" s="1"/>
      <c r="H227" s="1"/>
      <c r="I227" s="1"/>
      <c r="J227" s="1"/>
      <c r="K227" s="1"/>
      <c r="L227" s="1"/>
      <c r="M227" s="1"/>
      <c r="N227" s="1"/>
      <c r="O227" s="1"/>
      <c r="P227" s="1"/>
      <c r="Q227" s="1"/>
    </row>
    <row r="228" spans="1:17" ht="16.5">
      <c r="A228" s="1"/>
      <c r="B228" s="1"/>
      <c r="C228" s="1"/>
      <c r="D228" s="1"/>
      <c r="E228" s="1"/>
      <c r="F228" s="1"/>
      <c r="G228" s="1"/>
      <c r="H228" s="1"/>
      <c r="I228" s="1"/>
      <c r="J228" s="1"/>
      <c r="K228" s="1"/>
      <c r="L228" s="1"/>
      <c r="M228" s="1"/>
      <c r="N228" s="1"/>
      <c r="O228" s="1"/>
      <c r="P228" s="1"/>
      <c r="Q228" s="1"/>
    </row>
    <row r="229" spans="1:17" ht="16.5">
      <c r="A229" s="1"/>
      <c r="B229" s="1"/>
      <c r="C229" s="1"/>
      <c r="D229" s="1"/>
      <c r="E229" s="1"/>
      <c r="F229" s="1"/>
      <c r="G229" s="1"/>
      <c r="H229" s="1"/>
      <c r="I229" s="1"/>
      <c r="J229" s="1"/>
      <c r="K229" s="1"/>
      <c r="L229" s="1"/>
      <c r="M229" s="1"/>
      <c r="N229" s="1"/>
      <c r="O229" s="1"/>
      <c r="P229" s="1"/>
      <c r="Q229" s="1"/>
    </row>
    <row r="230" spans="1:17" ht="16.5">
      <c r="A230" s="1"/>
      <c r="B230" s="1"/>
      <c r="C230" s="1"/>
      <c r="D230" s="1"/>
      <c r="E230" s="1"/>
      <c r="F230" s="1"/>
      <c r="G230" s="1"/>
      <c r="H230" s="1"/>
      <c r="I230" s="1"/>
      <c r="J230" s="1"/>
      <c r="K230" s="1"/>
      <c r="L230" s="1"/>
      <c r="M230" s="1"/>
      <c r="N230" s="1"/>
      <c r="O230" s="1"/>
      <c r="P230" s="1"/>
      <c r="Q230" s="1"/>
    </row>
    <row r="231" spans="1:17" ht="16.5">
      <c r="A231" s="1"/>
      <c r="B231" s="1"/>
      <c r="C231" s="1"/>
      <c r="D231" s="1"/>
      <c r="E231" s="1"/>
      <c r="F231" s="1"/>
      <c r="G231" s="1"/>
      <c r="H231" s="1"/>
      <c r="I231" s="1"/>
      <c r="J231" s="1"/>
      <c r="K231" s="1"/>
      <c r="L231" s="1"/>
      <c r="M231" s="1"/>
      <c r="N231" s="1"/>
      <c r="O231" s="1"/>
      <c r="P231" s="1"/>
      <c r="Q231" s="1"/>
    </row>
    <row r="232" spans="1:17" ht="16.5">
      <c r="A232" s="1"/>
      <c r="B232" s="1"/>
      <c r="C232" s="1"/>
      <c r="D232" s="1"/>
      <c r="E232" s="1"/>
      <c r="F232" s="1"/>
      <c r="G232" s="1"/>
      <c r="H232" s="1"/>
      <c r="I232" s="1"/>
      <c r="J232" s="1"/>
      <c r="K232" s="1"/>
      <c r="L232" s="1"/>
      <c r="M232" s="1"/>
      <c r="N232" s="1"/>
      <c r="O232" s="1"/>
      <c r="P232" s="1"/>
      <c r="Q232" s="1"/>
    </row>
    <row r="233" spans="1:17" ht="16.5">
      <c r="A233" s="1"/>
      <c r="B233" s="1"/>
      <c r="C233" s="1"/>
      <c r="D233" s="1"/>
      <c r="E233" s="1"/>
      <c r="F233" s="1"/>
      <c r="G233" s="1"/>
      <c r="H233" s="1"/>
      <c r="I233" s="1"/>
      <c r="J233" s="1"/>
      <c r="K233" s="1"/>
      <c r="L233" s="1"/>
      <c r="M233" s="1"/>
      <c r="N233" s="1"/>
      <c r="O233" s="1"/>
      <c r="P233" s="1"/>
      <c r="Q233" s="1"/>
    </row>
    <row r="234" spans="1:17" ht="16.5">
      <c r="A234" s="1"/>
      <c r="B234" s="1"/>
      <c r="C234" s="1"/>
      <c r="D234" s="1"/>
      <c r="E234" s="1"/>
      <c r="F234" s="1"/>
      <c r="G234" s="1"/>
      <c r="H234" s="1"/>
      <c r="I234" s="1"/>
      <c r="J234" s="1"/>
      <c r="K234" s="1"/>
      <c r="L234" s="1"/>
      <c r="M234" s="1"/>
      <c r="N234" s="1"/>
      <c r="O234" s="1"/>
      <c r="P234" s="1"/>
      <c r="Q234" s="1"/>
    </row>
    <row r="235" spans="1:17" ht="16.5">
      <c r="A235" s="1"/>
      <c r="B235" s="1"/>
      <c r="C235" s="1"/>
      <c r="D235" s="1"/>
      <c r="E235" s="1"/>
      <c r="F235" s="1"/>
      <c r="G235" s="1"/>
      <c r="H235" s="1"/>
      <c r="I235" s="1"/>
      <c r="J235" s="1"/>
      <c r="K235" s="1"/>
      <c r="L235" s="1"/>
      <c r="M235" s="1"/>
      <c r="N235" s="1"/>
      <c r="O235" s="1"/>
      <c r="P235" s="1"/>
      <c r="Q235" s="1"/>
    </row>
    <row r="236" spans="1:17" ht="16.5">
      <c r="A236" s="1"/>
      <c r="B236" s="1"/>
      <c r="C236" s="1"/>
      <c r="D236" s="1"/>
      <c r="E236" s="1"/>
      <c r="F236" s="1"/>
      <c r="G236" s="1"/>
      <c r="H236" s="1"/>
      <c r="I236" s="1"/>
      <c r="J236" s="1"/>
      <c r="K236" s="1"/>
      <c r="L236" s="1"/>
      <c r="M236" s="1"/>
      <c r="N236" s="1"/>
      <c r="O236" s="1"/>
      <c r="P236" s="1"/>
      <c r="Q236" s="1"/>
    </row>
    <row r="237" spans="1:17" ht="16.5">
      <c r="A237" s="1"/>
      <c r="B237" s="1"/>
      <c r="C237" s="1"/>
      <c r="D237" s="1"/>
      <c r="E237" s="1"/>
      <c r="F237" s="1"/>
      <c r="G237" s="1"/>
      <c r="H237" s="1"/>
      <c r="I237" s="1"/>
      <c r="J237" s="1"/>
      <c r="K237" s="1"/>
      <c r="L237" s="1"/>
      <c r="M237" s="1"/>
      <c r="N237" s="1"/>
      <c r="O237" s="1"/>
      <c r="P237" s="1"/>
      <c r="Q237" s="1"/>
    </row>
    <row r="238" spans="1:17" ht="16.5">
      <c r="A238" s="1"/>
      <c r="B238" s="1"/>
      <c r="C238" s="1"/>
      <c r="D238" s="1"/>
      <c r="E238" s="1"/>
      <c r="F238" s="1"/>
      <c r="G238" s="1"/>
      <c r="H238" s="1"/>
      <c r="I238" s="1"/>
      <c r="J238" s="1"/>
      <c r="K238" s="1"/>
      <c r="L238" s="1"/>
      <c r="M238" s="1"/>
      <c r="N238" s="1"/>
      <c r="O238" s="1"/>
      <c r="P238" s="1"/>
      <c r="Q238" s="1"/>
    </row>
    <row r="239" spans="1:17" ht="16.5">
      <c r="A239" s="1"/>
      <c r="B239" s="1"/>
      <c r="C239" s="1"/>
      <c r="D239" s="1"/>
      <c r="E239" s="1"/>
      <c r="F239" s="1"/>
      <c r="G239" s="1"/>
      <c r="H239" s="1"/>
      <c r="I239" s="1"/>
      <c r="J239" s="1"/>
      <c r="K239" s="1"/>
      <c r="L239" s="1"/>
      <c r="M239" s="1"/>
      <c r="N239" s="1"/>
      <c r="O239" s="1"/>
      <c r="P239" s="1"/>
      <c r="Q239" s="1"/>
    </row>
    <row r="240" spans="1:17" ht="16.5">
      <c r="A240" s="1"/>
      <c r="B240" s="1"/>
      <c r="C240" s="1"/>
      <c r="D240" s="1"/>
      <c r="E240" s="1"/>
      <c r="F240" s="1"/>
      <c r="G240" s="1"/>
      <c r="H240" s="1"/>
      <c r="I240" s="1"/>
      <c r="J240" s="1"/>
      <c r="K240" s="1"/>
      <c r="L240" s="1"/>
      <c r="M240" s="1"/>
      <c r="N240" s="1"/>
      <c r="O240" s="1"/>
      <c r="P240" s="1"/>
      <c r="Q240" s="1"/>
    </row>
    <row r="241" spans="1:17" ht="16.5">
      <c r="A241" s="1"/>
      <c r="B241" s="1"/>
      <c r="C241" s="1"/>
      <c r="D241" s="1"/>
      <c r="E241" s="1"/>
      <c r="F241" s="1"/>
      <c r="G241" s="1"/>
      <c r="H241" s="1"/>
      <c r="I241" s="1"/>
      <c r="J241" s="1"/>
      <c r="K241" s="1"/>
      <c r="L241" s="1"/>
      <c r="M241" s="1"/>
      <c r="N241" s="1"/>
      <c r="O241" s="1"/>
      <c r="P241" s="1"/>
      <c r="Q241" s="1"/>
    </row>
    <row r="242" spans="1:17" ht="16.5">
      <c r="A242" s="1"/>
      <c r="B242" s="1"/>
      <c r="C242" s="1"/>
      <c r="D242" s="1"/>
      <c r="E242" s="1"/>
      <c r="F242" s="1"/>
      <c r="G242" s="1"/>
      <c r="H242" s="1"/>
      <c r="I242" s="1"/>
      <c r="J242" s="1"/>
      <c r="K242" s="1"/>
      <c r="L242" s="1"/>
      <c r="M242" s="1"/>
      <c r="N242" s="1"/>
      <c r="O242" s="1"/>
      <c r="P242" s="1"/>
      <c r="Q242" s="1"/>
    </row>
    <row r="243" spans="1:17" ht="16.5">
      <c r="A243" s="1"/>
      <c r="B243" s="1"/>
      <c r="C243" s="1"/>
      <c r="D243" s="1"/>
      <c r="E243" s="1"/>
      <c r="F243" s="1"/>
      <c r="G243" s="1"/>
      <c r="H243" s="1"/>
      <c r="I243" s="1"/>
      <c r="J243" s="1"/>
      <c r="K243" s="1"/>
      <c r="L243" s="1"/>
      <c r="M243" s="1"/>
      <c r="N243" s="1"/>
      <c r="O243" s="1"/>
      <c r="P243" s="1"/>
      <c r="Q243" s="1"/>
    </row>
    <row r="244" spans="1:17" ht="16.5">
      <c r="A244" s="1"/>
      <c r="B244" s="1"/>
      <c r="C244" s="1"/>
      <c r="D244" s="1"/>
      <c r="E244" s="1"/>
      <c r="F244" s="1"/>
      <c r="G244" s="1"/>
      <c r="H244" s="1"/>
      <c r="I244" s="1"/>
      <c r="J244" s="1"/>
      <c r="K244" s="1"/>
      <c r="L244" s="1"/>
      <c r="M244" s="1"/>
      <c r="N244" s="1"/>
      <c r="O244" s="1"/>
      <c r="P244" s="1"/>
      <c r="Q244" s="1"/>
    </row>
    <row r="245" spans="1:17" ht="16.5">
      <c r="A245" s="1"/>
      <c r="B245" s="1"/>
      <c r="C245" s="1"/>
      <c r="D245" s="1"/>
      <c r="E245" s="1"/>
      <c r="F245" s="1"/>
      <c r="G245" s="1"/>
      <c r="H245" s="1"/>
      <c r="I245" s="1"/>
      <c r="J245" s="1"/>
      <c r="K245" s="1"/>
      <c r="L245" s="1"/>
      <c r="M245" s="1"/>
      <c r="N245" s="1"/>
      <c r="O245" s="1"/>
      <c r="P245" s="1"/>
      <c r="Q245" s="1"/>
    </row>
    <row r="246" spans="1:17" ht="16.5">
      <c r="A246" s="1"/>
      <c r="B246" s="1"/>
      <c r="C246" s="1"/>
      <c r="D246" s="1"/>
      <c r="E246" s="1"/>
      <c r="F246" s="1"/>
      <c r="G246" s="1"/>
      <c r="H246" s="1"/>
      <c r="I246" s="1"/>
      <c r="J246" s="1"/>
      <c r="K246" s="1"/>
      <c r="L246" s="1"/>
      <c r="M246" s="1"/>
      <c r="N246" s="1"/>
      <c r="O246" s="1"/>
      <c r="P246" s="1"/>
      <c r="Q246" s="1"/>
    </row>
    <row r="247" spans="1:17" ht="16.5">
      <c r="A247" s="1"/>
      <c r="B247" s="1"/>
      <c r="C247" s="1"/>
      <c r="D247" s="1"/>
      <c r="E247" s="1"/>
      <c r="F247" s="1"/>
      <c r="G247" s="1"/>
      <c r="H247" s="1"/>
      <c r="I247" s="1"/>
      <c r="J247" s="1"/>
      <c r="K247" s="1"/>
      <c r="L247" s="1"/>
      <c r="M247" s="1"/>
      <c r="N247" s="1"/>
      <c r="O247" s="1"/>
      <c r="P247" s="1"/>
      <c r="Q247" s="1"/>
    </row>
    <row r="248" spans="1:17" ht="16.5">
      <c r="A248" s="1"/>
      <c r="B248" s="1"/>
      <c r="C248" s="1"/>
      <c r="D248" s="1"/>
      <c r="E248" s="1"/>
      <c r="F248" s="1"/>
      <c r="G248" s="1"/>
      <c r="H248" s="1"/>
      <c r="I248" s="1"/>
      <c r="J248" s="1"/>
      <c r="K248" s="1"/>
      <c r="L248" s="1"/>
      <c r="M248" s="1"/>
      <c r="N248" s="1"/>
      <c r="O248" s="1"/>
      <c r="P248" s="1"/>
      <c r="Q248" s="1"/>
    </row>
    <row r="249" spans="1:17" ht="16.5">
      <c r="A249" s="1"/>
      <c r="B249" s="1"/>
      <c r="C249" s="1"/>
      <c r="D249" s="1"/>
      <c r="E249" s="1"/>
      <c r="F249" s="1"/>
      <c r="G249" s="1"/>
      <c r="H249" s="1"/>
      <c r="I249" s="1"/>
      <c r="J249" s="1"/>
      <c r="K249" s="1"/>
      <c r="L249" s="1"/>
      <c r="M249" s="1"/>
      <c r="N249" s="1"/>
      <c r="O249" s="1"/>
      <c r="P249" s="1"/>
      <c r="Q249" s="1"/>
    </row>
    <row r="250" spans="1:17" ht="16.5">
      <c r="A250" s="1"/>
      <c r="B250" s="1"/>
      <c r="C250" s="1"/>
      <c r="D250" s="1"/>
      <c r="E250" s="1"/>
      <c r="F250" s="1"/>
      <c r="G250" s="1"/>
      <c r="H250" s="1"/>
      <c r="I250" s="1"/>
      <c r="J250" s="1"/>
      <c r="K250" s="1"/>
      <c r="L250" s="1"/>
      <c r="M250" s="1"/>
      <c r="N250" s="1"/>
      <c r="O250" s="1"/>
      <c r="P250" s="1"/>
      <c r="Q250" s="1"/>
    </row>
    <row r="251" spans="1:17" ht="16.5">
      <c r="A251" s="1"/>
      <c r="B251" s="1"/>
      <c r="C251" s="1"/>
      <c r="D251" s="1"/>
      <c r="E251" s="1"/>
      <c r="F251" s="1"/>
      <c r="G251" s="1"/>
      <c r="H251" s="1"/>
      <c r="I251" s="1"/>
      <c r="J251" s="1"/>
      <c r="K251" s="1"/>
      <c r="L251" s="1"/>
      <c r="M251" s="1"/>
      <c r="N251" s="1"/>
      <c r="O251" s="1"/>
      <c r="P251" s="1"/>
      <c r="Q251" s="1"/>
    </row>
    <row r="252" spans="1:17" ht="16.5">
      <c r="A252" s="1"/>
      <c r="B252" s="1"/>
      <c r="C252" s="1"/>
      <c r="D252" s="1"/>
      <c r="E252" s="1"/>
      <c r="F252" s="1"/>
      <c r="G252" s="1"/>
      <c r="H252" s="1"/>
      <c r="I252" s="1"/>
      <c r="J252" s="1"/>
      <c r="K252" s="1"/>
      <c r="L252" s="1"/>
      <c r="M252" s="1"/>
      <c r="N252" s="1"/>
      <c r="O252" s="1"/>
      <c r="P252" s="1"/>
      <c r="Q252" s="1"/>
    </row>
    <row r="253" spans="1:17" ht="16.5">
      <c r="A253" s="1"/>
      <c r="B253" s="1"/>
      <c r="C253" s="1"/>
      <c r="D253" s="1"/>
      <c r="E253" s="1"/>
      <c r="F253" s="1"/>
      <c r="G253" s="1"/>
      <c r="H253" s="1"/>
      <c r="I253" s="1"/>
      <c r="J253" s="1"/>
      <c r="K253" s="1"/>
      <c r="L253" s="1"/>
      <c r="M253" s="1"/>
      <c r="N253" s="1"/>
      <c r="O253" s="1"/>
      <c r="P253" s="1"/>
      <c r="Q253" s="1"/>
    </row>
    <row r="254" spans="1:17" ht="16.5">
      <c r="A254" s="1"/>
      <c r="B254" s="1"/>
      <c r="C254" s="1"/>
      <c r="D254" s="1"/>
      <c r="E254" s="1"/>
      <c r="F254" s="1"/>
      <c r="G254" s="1"/>
      <c r="H254" s="1"/>
      <c r="I254" s="1"/>
      <c r="J254" s="1"/>
      <c r="K254" s="1"/>
      <c r="L254" s="1"/>
      <c r="M254" s="1"/>
      <c r="N254" s="1"/>
      <c r="O254" s="1"/>
      <c r="P254" s="1"/>
      <c r="Q254" s="1"/>
    </row>
    <row r="255" spans="1:17" ht="16.5">
      <c r="A255" s="1"/>
      <c r="B255" s="1"/>
      <c r="C255" s="1"/>
      <c r="D255" s="1"/>
      <c r="E255" s="1"/>
      <c r="F255" s="1"/>
      <c r="G255" s="1"/>
      <c r="H255" s="1"/>
      <c r="I255" s="1"/>
      <c r="J255" s="1"/>
      <c r="K255" s="1"/>
      <c r="L255" s="1"/>
      <c r="M255" s="1"/>
      <c r="N255" s="1"/>
      <c r="O255" s="1"/>
      <c r="P255" s="1"/>
      <c r="Q255" s="1"/>
    </row>
    <row r="256" spans="1:17" ht="16.5">
      <c r="A256" s="1"/>
      <c r="B256" s="1"/>
      <c r="C256" s="1"/>
      <c r="D256" s="1"/>
      <c r="E256" s="1"/>
      <c r="F256" s="1"/>
      <c r="G256" s="1"/>
      <c r="H256" s="1"/>
      <c r="I256" s="1"/>
      <c r="J256" s="1"/>
      <c r="K256" s="1"/>
      <c r="L256" s="1"/>
      <c r="M256" s="1"/>
      <c r="N256" s="1"/>
      <c r="O256" s="1"/>
      <c r="P256" s="1"/>
      <c r="Q256" s="1"/>
    </row>
    <row r="257" spans="1:17" ht="16.5">
      <c r="A257" s="1"/>
      <c r="B257" s="1"/>
      <c r="C257" s="1"/>
      <c r="D257" s="1"/>
      <c r="E257" s="1"/>
      <c r="F257" s="1"/>
      <c r="G257" s="1"/>
      <c r="H257" s="1"/>
      <c r="I257" s="1"/>
      <c r="J257" s="1"/>
      <c r="K257" s="1"/>
      <c r="L257" s="1"/>
      <c r="M257" s="1"/>
      <c r="N257" s="1"/>
      <c r="O257" s="1"/>
      <c r="P257" s="1"/>
      <c r="Q257" s="1"/>
    </row>
    <row r="258" spans="1:17" ht="16.5">
      <c r="A258" s="1"/>
      <c r="B258" s="1"/>
      <c r="C258" s="1"/>
      <c r="D258" s="1"/>
      <c r="E258" s="1"/>
      <c r="F258" s="1"/>
      <c r="G258" s="1"/>
      <c r="H258" s="1"/>
      <c r="I258" s="1"/>
      <c r="J258" s="1"/>
      <c r="K258" s="1"/>
      <c r="L258" s="1"/>
      <c r="M258" s="1"/>
      <c r="N258" s="1"/>
      <c r="O258" s="1"/>
      <c r="P258" s="1"/>
      <c r="Q258" s="1"/>
    </row>
    <row r="259" spans="1:17" ht="16.5">
      <c r="A259" s="1"/>
      <c r="B259" s="1"/>
      <c r="C259" s="1"/>
      <c r="D259" s="1"/>
      <c r="E259" s="1"/>
      <c r="F259" s="1"/>
      <c r="G259" s="1"/>
      <c r="H259" s="1"/>
      <c r="I259" s="1"/>
      <c r="J259" s="1"/>
      <c r="K259" s="1"/>
      <c r="L259" s="1"/>
      <c r="M259" s="1"/>
      <c r="N259" s="1"/>
      <c r="O259" s="1"/>
      <c r="P259" s="1"/>
      <c r="Q259" s="1"/>
    </row>
    <row r="260" spans="1:17" ht="16.5">
      <c r="A260" s="1"/>
      <c r="B260" s="1"/>
      <c r="C260" s="1"/>
      <c r="D260" s="1"/>
      <c r="E260" s="1"/>
      <c r="F260" s="1"/>
      <c r="G260" s="1"/>
      <c r="H260" s="1"/>
      <c r="I260" s="1"/>
      <c r="J260" s="1"/>
      <c r="K260" s="1"/>
      <c r="L260" s="1"/>
      <c r="M260" s="1"/>
      <c r="N260" s="1"/>
      <c r="O260" s="1"/>
      <c r="P260" s="1"/>
      <c r="Q260" s="1"/>
    </row>
    <row r="261" spans="1:17" ht="16.5">
      <c r="A261" s="1"/>
      <c r="B261" s="1"/>
      <c r="C261" s="1"/>
      <c r="D261" s="1"/>
      <c r="E261" s="1"/>
      <c r="F261" s="1"/>
      <c r="G261" s="1"/>
      <c r="H261" s="1"/>
      <c r="I261" s="1"/>
      <c r="J261" s="1"/>
      <c r="K261" s="1"/>
      <c r="L261" s="1"/>
      <c r="M261" s="1"/>
      <c r="N261" s="1"/>
      <c r="O261" s="1"/>
      <c r="P261" s="1"/>
      <c r="Q261" s="1"/>
    </row>
    <row r="262" spans="1:17" ht="16.5">
      <c r="A262" s="1"/>
      <c r="B262" s="1"/>
      <c r="C262" s="1"/>
      <c r="D262" s="1"/>
      <c r="E262" s="1"/>
      <c r="F262" s="1"/>
      <c r="G262" s="1"/>
      <c r="H262" s="1"/>
      <c r="I262" s="1"/>
      <c r="J262" s="1"/>
      <c r="K262" s="1"/>
      <c r="L262" s="1"/>
      <c r="M262" s="1"/>
      <c r="N262" s="1"/>
      <c r="O262" s="1"/>
      <c r="P262" s="1"/>
      <c r="Q262" s="1"/>
    </row>
    <row r="263" spans="1:17" ht="16.5">
      <c r="A263" s="1"/>
      <c r="B263" s="1"/>
      <c r="C263" s="1"/>
      <c r="D263" s="1"/>
      <c r="E263" s="1"/>
      <c r="F263" s="1"/>
      <c r="G263" s="1"/>
      <c r="H263" s="1"/>
      <c r="I263" s="1"/>
      <c r="J263" s="1"/>
      <c r="K263" s="1"/>
      <c r="L263" s="1"/>
      <c r="M263" s="1"/>
      <c r="N263" s="1"/>
      <c r="O263" s="1"/>
      <c r="P263" s="1"/>
      <c r="Q263" s="1"/>
    </row>
    <row r="264" spans="1:17" ht="16.5">
      <c r="A264" s="1"/>
      <c r="B264" s="1"/>
      <c r="C264" s="1"/>
      <c r="D264" s="1"/>
      <c r="E264" s="1"/>
      <c r="F264" s="1"/>
      <c r="G264" s="1"/>
      <c r="H264" s="1"/>
      <c r="I264" s="1"/>
      <c r="J264" s="1"/>
      <c r="K264" s="1"/>
      <c r="L264" s="1"/>
      <c r="M264" s="1"/>
      <c r="N264" s="1"/>
      <c r="O264" s="1"/>
      <c r="P264" s="1"/>
      <c r="Q264" s="1"/>
    </row>
    <row r="265" spans="1:17" ht="16.5">
      <c r="A265" s="1"/>
      <c r="B265" s="1"/>
      <c r="C265" s="1"/>
      <c r="D265" s="1"/>
      <c r="E265" s="1"/>
      <c r="F265" s="1"/>
      <c r="G265" s="1"/>
      <c r="H265" s="1"/>
      <c r="I265" s="1"/>
      <c r="J265" s="1"/>
      <c r="K265" s="1"/>
      <c r="L265" s="1"/>
      <c r="M265" s="1"/>
      <c r="N265" s="1"/>
      <c r="O265" s="1"/>
      <c r="P265" s="1"/>
      <c r="Q265" s="1"/>
    </row>
    <row r="266" spans="1:17" ht="16.5">
      <c r="A266" s="1"/>
      <c r="B266" s="1"/>
      <c r="C266" s="1"/>
      <c r="D266" s="1"/>
      <c r="E266" s="1"/>
      <c r="F266" s="1"/>
      <c r="G266" s="1"/>
      <c r="H266" s="1"/>
      <c r="I266" s="1"/>
      <c r="J266" s="1"/>
      <c r="K266" s="1"/>
      <c r="L266" s="1"/>
      <c r="M266" s="1"/>
      <c r="N266" s="1"/>
      <c r="O266" s="1"/>
      <c r="P266" s="1"/>
      <c r="Q266" s="1"/>
    </row>
    <row r="267" spans="1:17" ht="16.5">
      <c r="A267" s="1"/>
      <c r="B267" s="1"/>
      <c r="C267" s="1"/>
      <c r="D267" s="1"/>
      <c r="E267" s="1"/>
      <c r="F267" s="1"/>
      <c r="G267" s="1"/>
      <c r="H267" s="1"/>
      <c r="I267" s="1"/>
      <c r="J267" s="1"/>
      <c r="K267" s="1"/>
      <c r="L267" s="1"/>
      <c r="M267" s="1"/>
      <c r="N267" s="1"/>
      <c r="O267" s="1"/>
      <c r="P267" s="1"/>
      <c r="Q267" s="1"/>
    </row>
    <row r="268" spans="1:17" ht="16.5">
      <c r="A268" s="1"/>
      <c r="B268" s="1"/>
      <c r="C268" s="1"/>
      <c r="D268" s="1"/>
      <c r="E268" s="1"/>
      <c r="F268" s="1"/>
      <c r="G268" s="1"/>
      <c r="H268" s="1"/>
      <c r="I268" s="1"/>
      <c r="J268" s="1"/>
      <c r="K268" s="1"/>
      <c r="L268" s="1"/>
      <c r="M268" s="1"/>
      <c r="N268" s="1"/>
      <c r="O268" s="1"/>
      <c r="P268" s="1"/>
      <c r="Q268" s="1"/>
    </row>
    <row r="269" spans="1:17" ht="16.5">
      <c r="A269" s="1"/>
      <c r="B269" s="1"/>
      <c r="C269" s="1"/>
      <c r="D269" s="1"/>
      <c r="E269" s="1"/>
      <c r="F269" s="1"/>
      <c r="G269" s="1"/>
      <c r="H269" s="1"/>
      <c r="I269" s="1"/>
      <c r="J269" s="1"/>
      <c r="K269" s="1"/>
      <c r="L269" s="1"/>
      <c r="M269" s="1"/>
      <c r="N269" s="1"/>
      <c r="O269" s="1"/>
      <c r="P269" s="1"/>
      <c r="Q269" s="1"/>
    </row>
    <row r="270" spans="1:17" ht="16.5">
      <c r="A270" s="1"/>
      <c r="B270" s="1"/>
      <c r="C270" s="1"/>
      <c r="D270" s="1"/>
      <c r="E270" s="1"/>
      <c r="F270" s="1"/>
      <c r="G270" s="1"/>
      <c r="H270" s="1"/>
      <c r="I270" s="1"/>
      <c r="J270" s="1"/>
      <c r="K270" s="1"/>
      <c r="L270" s="1"/>
      <c r="M270" s="1"/>
      <c r="N270" s="1"/>
      <c r="O270" s="1"/>
      <c r="P270" s="1"/>
      <c r="Q270" s="1"/>
    </row>
    <row r="271" spans="1:17" ht="16.5">
      <c r="A271" s="1"/>
      <c r="B271" s="1"/>
      <c r="C271" s="1"/>
      <c r="D271" s="1"/>
      <c r="E271" s="1"/>
      <c r="F271" s="1"/>
      <c r="G271" s="1"/>
      <c r="H271" s="1"/>
      <c r="I271" s="1"/>
      <c r="J271" s="1"/>
      <c r="K271" s="1"/>
      <c r="L271" s="1"/>
      <c r="M271" s="1"/>
      <c r="N271" s="1"/>
      <c r="O271" s="1"/>
      <c r="P271" s="1"/>
      <c r="Q271" s="1"/>
    </row>
    <row r="272" spans="1:17" ht="16.5">
      <c r="A272" s="1"/>
      <c r="B272" s="1"/>
      <c r="C272" s="1"/>
      <c r="D272" s="1"/>
      <c r="E272" s="1"/>
      <c r="F272" s="1"/>
      <c r="G272" s="1"/>
      <c r="H272" s="1"/>
      <c r="I272" s="1"/>
      <c r="J272" s="1"/>
      <c r="K272" s="1"/>
      <c r="L272" s="1"/>
      <c r="M272" s="1"/>
      <c r="N272" s="1"/>
      <c r="O272" s="1"/>
      <c r="P272" s="1"/>
      <c r="Q272" s="1"/>
    </row>
    <row r="273" spans="1:17" ht="16.5">
      <c r="A273" s="1"/>
      <c r="B273" s="1"/>
      <c r="C273" s="1"/>
      <c r="D273" s="1"/>
      <c r="E273" s="1"/>
      <c r="F273" s="1"/>
      <c r="G273" s="1"/>
      <c r="H273" s="1"/>
      <c r="I273" s="1"/>
      <c r="J273" s="1"/>
      <c r="K273" s="1"/>
      <c r="L273" s="1"/>
      <c r="M273" s="1"/>
      <c r="N273" s="1"/>
      <c r="O273" s="1"/>
      <c r="P273" s="1"/>
      <c r="Q273" s="1"/>
    </row>
    <row r="274" spans="1:17" ht="16.5">
      <c r="A274" s="1"/>
      <c r="B274" s="1"/>
      <c r="C274" s="1"/>
      <c r="D274" s="1"/>
      <c r="E274" s="1"/>
      <c r="F274" s="1"/>
      <c r="G274" s="1"/>
      <c r="H274" s="1"/>
      <c r="I274" s="1"/>
      <c r="J274" s="1"/>
      <c r="K274" s="1"/>
      <c r="L274" s="1"/>
      <c r="M274" s="1"/>
      <c r="N274" s="1"/>
      <c r="O274" s="1"/>
      <c r="P274" s="1"/>
      <c r="Q274" s="1"/>
    </row>
    <row r="275" spans="1:17" ht="16.5">
      <c r="A275" s="1"/>
      <c r="B275" s="1"/>
      <c r="C275" s="1"/>
      <c r="D275" s="1"/>
      <c r="E275" s="1"/>
      <c r="F275" s="1"/>
      <c r="G275" s="1"/>
      <c r="H275" s="1"/>
      <c r="I275" s="1"/>
      <c r="J275" s="1"/>
      <c r="K275" s="1"/>
      <c r="L275" s="1"/>
      <c r="M275" s="1"/>
      <c r="N275" s="1"/>
      <c r="O275" s="1"/>
      <c r="P275" s="1"/>
      <c r="Q275" s="1"/>
    </row>
    <row r="276" spans="1:17" ht="16.5">
      <c r="A276" s="1"/>
      <c r="B276" s="1"/>
      <c r="C276" s="1"/>
      <c r="D276" s="1"/>
      <c r="E276" s="1"/>
      <c r="F276" s="1"/>
      <c r="G276" s="1"/>
      <c r="H276" s="1"/>
      <c r="I276" s="1"/>
      <c r="J276" s="1"/>
      <c r="K276" s="1"/>
      <c r="L276" s="1"/>
      <c r="M276" s="1"/>
      <c r="N276" s="1"/>
      <c r="O276" s="1"/>
      <c r="P276" s="1"/>
      <c r="Q276" s="1"/>
    </row>
    <row r="277" spans="1:17" ht="16.5">
      <c r="A277" s="1"/>
      <c r="B277" s="1"/>
      <c r="C277" s="1"/>
      <c r="D277" s="1"/>
      <c r="E277" s="1"/>
      <c r="F277" s="1"/>
      <c r="G277" s="1"/>
      <c r="H277" s="1"/>
      <c r="I277" s="1"/>
      <c r="J277" s="1"/>
      <c r="K277" s="1"/>
      <c r="L277" s="1"/>
      <c r="M277" s="1"/>
      <c r="N277" s="1"/>
      <c r="O277" s="1"/>
      <c r="P277" s="1"/>
      <c r="Q277" s="1"/>
    </row>
    <row r="278" spans="1:17" ht="16.5">
      <c r="A278" s="1"/>
      <c r="B278" s="1"/>
      <c r="C278" s="1"/>
      <c r="D278" s="1"/>
      <c r="E278" s="1"/>
      <c r="F278" s="1"/>
      <c r="G278" s="1"/>
      <c r="H278" s="1"/>
      <c r="I278" s="1"/>
      <c r="J278" s="1"/>
      <c r="K278" s="1"/>
      <c r="L278" s="1"/>
      <c r="M278" s="1"/>
      <c r="N278" s="1"/>
      <c r="O278" s="1"/>
      <c r="P278" s="1"/>
      <c r="Q278" s="1"/>
    </row>
    <row r="279" spans="1:17" ht="16.5">
      <c r="A279" s="1"/>
      <c r="B279" s="1"/>
      <c r="C279" s="1"/>
      <c r="D279" s="1"/>
      <c r="E279" s="1"/>
      <c r="F279" s="1"/>
      <c r="G279" s="1"/>
      <c r="H279" s="1"/>
      <c r="I279" s="1"/>
      <c r="J279" s="1"/>
      <c r="K279" s="1"/>
      <c r="L279" s="1"/>
      <c r="M279" s="1"/>
      <c r="N279" s="1"/>
      <c r="O279" s="1"/>
      <c r="P279" s="1"/>
      <c r="Q279" s="1"/>
    </row>
    <row r="280" spans="1:17" ht="16.5">
      <c r="A280" s="1"/>
      <c r="B280" s="1"/>
      <c r="C280" s="1"/>
      <c r="D280" s="1"/>
      <c r="E280" s="1"/>
      <c r="F280" s="1"/>
      <c r="G280" s="1"/>
      <c r="H280" s="1"/>
      <c r="I280" s="1"/>
      <c r="J280" s="1"/>
      <c r="K280" s="1"/>
      <c r="L280" s="1"/>
      <c r="M280" s="1"/>
      <c r="N280" s="1"/>
      <c r="O280" s="1"/>
      <c r="P280" s="1"/>
      <c r="Q280" s="1"/>
    </row>
    <row r="281" spans="1:17" ht="16.5">
      <c r="A281" s="1"/>
      <c r="B281" s="1"/>
      <c r="C281" s="1"/>
      <c r="D281" s="1"/>
      <c r="E281" s="1"/>
      <c r="F281" s="1"/>
      <c r="G281" s="1"/>
      <c r="H281" s="1"/>
      <c r="I281" s="1"/>
      <c r="J281" s="1"/>
      <c r="K281" s="1"/>
      <c r="L281" s="1"/>
      <c r="M281" s="1"/>
      <c r="N281" s="1"/>
      <c r="O281" s="1"/>
      <c r="P281" s="1"/>
      <c r="Q281" s="1"/>
    </row>
    <row r="282" spans="1:17" ht="16.5">
      <c r="A282" s="1"/>
      <c r="B282" s="1"/>
      <c r="C282" s="1"/>
      <c r="D282" s="1"/>
      <c r="E282" s="1"/>
      <c r="F282" s="1"/>
      <c r="G282" s="1"/>
      <c r="H282" s="1"/>
      <c r="I282" s="1"/>
      <c r="J282" s="1"/>
      <c r="K282" s="1"/>
      <c r="L282" s="1"/>
      <c r="M282" s="1"/>
      <c r="N282" s="1"/>
      <c r="O282" s="1"/>
      <c r="P282" s="1"/>
      <c r="Q282" s="1"/>
    </row>
    <row r="283" spans="1:17" ht="16.5">
      <c r="A283" s="1"/>
      <c r="B283" s="1"/>
      <c r="C283" s="1"/>
      <c r="D283" s="1"/>
      <c r="E283" s="1"/>
      <c r="F283" s="1"/>
      <c r="G283" s="1"/>
      <c r="H283" s="1"/>
      <c r="I283" s="1"/>
      <c r="J283" s="1"/>
      <c r="K283" s="1"/>
      <c r="L283" s="1"/>
      <c r="M283" s="1"/>
      <c r="N283" s="1"/>
      <c r="O283" s="1"/>
      <c r="P283" s="1"/>
      <c r="Q283" s="1"/>
    </row>
    <row r="284" spans="1:17" ht="16.5">
      <c r="A284" s="1"/>
      <c r="B284" s="1"/>
      <c r="C284" s="1"/>
      <c r="D284" s="1"/>
      <c r="E284" s="1"/>
      <c r="F284" s="1"/>
      <c r="G284" s="1"/>
      <c r="H284" s="1"/>
      <c r="I284" s="1"/>
      <c r="J284" s="1"/>
      <c r="K284" s="1"/>
      <c r="L284" s="1"/>
      <c r="M284" s="1"/>
      <c r="N284" s="1"/>
      <c r="O284" s="1"/>
      <c r="P284" s="1"/>
      <c r="Q284" s="1"/>
    </row>
    <row r="285" spans="1:17" ht="16.5">
      <c r="A285" s="1"/>
      <c r="B285" s="1"/>
      <c r="C285" s="1"/>
      <c r="D285" s="1"/>
      <c r="E285" s="1"/>
      <c r="F285" s="1"/>
      <c r="G285" s="1"/>
      <c r="H285" s="1"/>
      <c r="I285" s="1"/>
      <c r="J285" s="1"/>
      <c r="K285" s="1"/>
      <c r="L285" s="1"/>
      <c r="M285" s="1"/>
      <c r="N285" s="1"/>
      <c r="O285" s="1"/>
      <c r="P285" s="1"/>
      <c r="Q285" s="1"/>
    </row>
    <row r="286" spans="1:17" ht="16.5">
      <c r="A286" s="1"/>
      <c r="B286" s="1"/>
      <c r="C286" s="1"/>
      <c r="D286" s="1"/>
      <c r="E286" s="1"/>
      <c r="F286" s="1"/>
      <c r="G286" s="1"/>
      <c r="H286" s="1"/>
      <c r="I286" s="1"/>
      <c r="J286" s="1"/>
      <c r="K286" s="1"/>
      <c r="L286" s="1"/>
      <c r="M286" s="1"/>
      <c r="N286" s="1"/>
      <c r="O286" s="1"/>
      <c r="P286" s="1"/>
      <c r="Q286" s="1"/>
    </row>
    <row r="287" spans="1:17" ht="16.5">
      <c r="A287" s="1"/>
      <c r="B287" s="1"/>
      <c r="C287" s="1"/>
      <c r="D287" s="1"/>
      <c r="E287" s="1"/>
      <c r="F287" s="1"/>
      <c r="G287" s="1"/>
      <c r="H287" s="1"/>
      <c r="I287" s="1"/>
      <c r="J287" s="1"/>
      <c r="K287" s="1"/>
      <c r="L287" s="1"/>
      <c r="M287" s="1"/>
      <c r="N287" s="1"/>
      <c r="O287" s="1"/>
      <c r="P287" s="1"/>
      <c r="Q287" s="1"/>
    </row>
    <row r="288" spans="1:17" ht="16.5">
      <c r="A288" s="1"/>
      <c r="B288" s="1"/>
      <c r="C288" s="1"/>
      <c r="D288" s="1"/>
      <c r="E288" s="1"/>
      <c r="F288" s="1"/>
      <c r="G288" s="1"/>
      <c r="H288" s="1"/>
      <c r="I288" s="1"/>
      <c r="J288" s="1"/>
      <c r="K288" s="1"/>
      <c r="L288" s="1"/>
      <c r="M288" s="1"/>
      <c r="N288" s="1"/>
      <c r="O288" s="1"/>
      <c r="P288" s="1"/>
      <c r="Q288" s="1"/>
    </row>
    <row r="289" spans="1:17" ht="16.5">
      <c r="A289" s="1"/>
      <c r="B289" s="1"/>
      <c r="C289" s="1"/>
      <c r="D289" s="1"/>
      <c r="E289" s="1"/>
      <c r="F289" s="1"/>
      <c r="G289" s="1"/>
      <c r="H289" s="1"/>
      <c r="I289" s="1"/>
      <c r="J289" s="1"/>
      <c r="K289" s="1"/>
      <c r="L289" s="1"/>
      <c r="M289" s="1"/>
      <c r="N289" s="1"/>
      <c r="O289" s="1"/>
      <c r="P289" s="1"/>
      <c r="Q289" s="1"/>
    </row>
    <row r="290" spans="1:17" ht="16.5">
      <c r="A290" s="1"/>
      <c r="B290" s="1"/>
      <c r="C290" s="1"/>
      <c r="D290" s="1"/>
      <c r="E290" s="1"/>
      <c r="F290" s="1"/>
      <c r="G290" s="1"/>
      <c r="H290" s="1"/>
      <c r="I290" s="1"/>
      <c r="J290" s="1"/>
      <c r="K290" s="1"/>
      <c r="L290" s="1"/>
      <c r="M290" s="1"/>
      <c r="N290" s="1"/>
      <c r="O290" s="1"/>
      <c r="P290" s="1"/>
      <c r="Q290" s="1"/>
    </row>
    <row r="291" spans="1:17" ht="16.5">
      <c r="A291" s="1"/>
      <c r="B291" s="1"/>
      <c r="C291" s="1"/>
      <c r="D291" s="1"/>
      <c r="E291" s="1"/>
      <c r="F291" s="1"/>
      <c r="G291" s="1"/>
      <c r="H291" s="1"/>
      <c r="I291" s="1"/>
      <c r="J291" s="1"/>
      <c r="K291" s="1"/>
      <c r="L291" s="1"/>
      <c r="M291" s="1"/>
      <c r="N291" s="1"/>
      <c r="O291" s="1"/>
      <c r="P291" s="1"/>
      <c r="Q291" s="1"/>
    </row>
    <row r="292" spans="1:17" ht="16.5">
      <c r="A292" s="1"/>
      <c r="B292" s="1"/>
      <c r="C292" s="1"/>
      <c r="D292" s="1"/>
      <c r="E292" s="1"/>
      <c r="F292" s="1"/>
      <c r="G292" s="1"/>
      <c r="H292" s="1"/>
      <c r="I292" s="1"/>
      <c r="J292" s="1"/>
      <c r="K292" s="1"/>
      <c r="L292" s="1"/>
      <c r="M292" s="1"/>
      <c r="N292" s="1"/>
      <c r="O292" s="1"/>
      <c r="P292" s="1"/>
      <c r="Q292" s="1"/>
    </row>
    <row r="293" spans="1:17" ht="16.5">
      <c r="A293" s="1"/>
      <c r="B293" s="1"/>
      <c r="C293" s="1"/>
      <c r="D293" s="1"/>
      <c r="E293" s="1"/>
      <c r="F293" s="1"/>
      <c r="G293" s="1"/>
      <c r="H293" s="1"/>
      <c r="I293" s="1"/>
      <c r="J293" s="1"/>
      <c r="K293" s="1"/>
      <c r="L293" s="1"/>
      <c r="M293" s="1"/>
      <c r="N293" s="1"/>
      <c r="O293" s="1"/>
      <c r="P293" s="1"/>
      <c r="Q293" s="1"/>
    </row>
    <row r="294" spans="1:17" ht="16.5">
      <c r="A294" s="1"/>
      <c r="B294" s="1"/>
      <c r="C294" s="1"/>
      <c r="D294" s="1"/>
      <c r="E294" s="1"/>
      <c r="F294" s="1"/>
      <c r="G294" s="1"/>
      <c r="H294" s="1"/>
      <c r="I294" s="1"/>
      <c r="J294" s="1"/>
      <c r="K294" s="1"/>
      <c r="L294" s="1"/>
      <c r="M294" s="1"/>
      <c r="N294" s="1"/>
      <c r="O294" s="1"/>
      <c r="P294" s="1"/>
      <c r="Q294" s="1"/>
    </row>
    <row r="295" spans="1:17" ht="16.5">
      <c r="A295" s="1"/>
      <c r="B295" s="1"/>
      <c r="C295" s="1"/>
      <c r="D295" s="1"/>
      <c r="E295" s="1"/>
      <c r="F295" s="1"/>
      <c r="G295" s="1"/>
      <c r="H295" s="1"/>
      <c r="I295" s="1"/>
      <c r="J295" s="1"/>
      <c r="K295" s="1"/>
      <c r="L295" s="1"/>
      <c r="M295" s="1"/>
      <c r="N295" s="1"/>
      <c r="O295" s="1"/>
      <c r="P295" s="1"/>
      <c r="Q295" s="1"/>
    </row>
    <row r="296" spans="1:17" ht="16.5">
      <c r="A296" s="1"/>
      <c r="B296" s="1"/>
      <c r="C296" s="1"/>
      <c r="D296" s="1"/>
      <c r="E296" s="1"/>
      <c r="F296" s="1"/>
      <c r="G296" s="1"/>
      <c r="H296" s="1"/>
      <c r="I296" s="1"/>
      <c r="J296" s="1"/>
      <c r="K296" s="1"/>
      <c r="L296" s="1"/>
      <c r="M296" s="1"/>
      <c r="N296" s="1"/>
      <c r="O296" s="1"/>
      <c r="P296" s="1"/>
      <c r="Q296" s="1"/>
    </row>
    <row r="297" spans="1:17" ht="16.5">
      <c r="A297" s="1"/>
      <c r="B297" s="1"/>
      <c r="C297" s="1"/>
      <c r="D297" s="1"/>
      <c r="E297" s="1"/>
      <c r="F297" s="1"/>
      <c r="G297" s="1"/>
      <c r="H297" s="1"/>
      <c r="I297" s="1"/>
      <c r="J297" s="1"/>
      <c r="K297" s="1"/>
      <c r="L297" s="1"/>
      <c r="M297" s="1"/>
      <c r="N297" s="1"/>
      <c r="O297" s="1"/>
      <c r="P297" s="1"/>
      <c r="Q297" s="1"/>
    </row>
    <row r="298" spans="1:17" ht="16.5">
      <c r="A298" s="1"/>
      <c r="B298" s="1"/>
      <c r="C298" s="1"/>
      <c r="D298" s="1"/>
      <c r="E298" s="1"/>
      <c r="F298" s="1"/>
      <c r="G298" s="1"/>
      <c r="H298" s="1"/>
      <c r="I298" s="1"/>
      <c r="J298" s="1"/>
      <c r="K298" s="1"/>
      <c r="L298" s="1"/>
      <c r="M298" s="1"/>
      <c r="N298" s="1"/>
      <c r="O298" s="1"/>
      <c r="P298" s="1"/>
      <c r="Q298" s="1"/>
    </row>
    <row r="299" spans="1:17" ht="16.5">
      <c r="A299" s="1"/>
      <c r="B299" s="1"/>
      <c r="C299" s="1"/>
      <c r="D299" s="1"/>
      <c r="E299" s="1"/>
      <c r="F299" s="1"/>
      <c r="G299" s="1"/>
      <c r="H299" s="1"/>
      <c r="I299" s="1"/>
      <c r="J299" s="1"/>
      <c r="K299" s="1"/>
      <c r="L299" s="1"/>
      <c r="M299" s="1"/>
      <c r="N299" s="1"/>
      <c r="O299" s="1"/>
      <c r="P299" s="1"/>
      <c r="Q299" s="1"/>
    </row>
    <row r="300" spans="1:17" ht="16.5">
      <c r="A300" s="1"/>
      <c r="B300" s="1"/>
      <c r="C300" s="1"/>
      <c r="D300" s="1"/>
      <c r="E300" s="1"/>
      <c r="F300" s="1"/>
      <c r="G300" s="1"/>
      <c r="H300" s="1"/>
      <c r="I300" s="1"/>
      <c r="J300" s="1"/>
      <c r="K300" s="1"/>
      <c r="L300" s="1"/>
      <c r="M300" s="1"/>
      <c r="N300" s="1"/>
      <c r="O300" s="1"/>
      <c r="P300" s="1"/>
      <c r="Q300" s="1"/>
    </row>
    <row r="301" spans="1:17" ht="16.5">
      <c r="A301" s="1"/>
      <c r="B301" s="1"/>
      <c r="C301" s="1"/>
      <c r="D301" s="1"/>
      <c r="E301" s="1"/>
      <c r="F301" s="1"/>
      <c r="G301" s="1"/>
      <c r="H301" s="1"/>
      <c r="I301" s="1"/>
      <c r="J301" s="1"/>
      <c r="K301" s="1"/>
      <c r="L301" s="1"/>
      <c r="M301" s="1"/>
      <c r="N301" s="1"/>
      <c r="O301" s="1"/>
      <c r="P301" s="1"/>
      <c r="Q301" s="1"/>
    </row>
    <row r="302" spans="1:17" ht="16.5">
      <c r="A302" s="1"/>
      <c r="B302" s="1"/>
      <c r="C302" s="1"/>
      <c r="D302" s="1"/>
      <c r="E302" s="1"/>
      <c r="F302" s="1"/>
      <c r="G302" s="1"/>
      <c r="H302" s="1"/>
      <c r="I302" s="1"/>
      <c r="J302" s="1"/>
      <c r="K302" s="1"/>
      <c r="L302" s="1"/>
      <c r="M302" s="1"/>
      <c r="N302" s="1"/>
      <c r="O302" s="1"/>
      <c r="P302" s="1"/>
      <c r="Q302" s="1"/>
    </row>
    <row r="303" spans="1:17" ht="16.5">
      <c r="A303" s="1"/>
      <c r="B303" s="1"/>
      <c r="C303" s="1"/>
      <c r="D303" s="1"/>
      <c r="E303" s="1"/>
      <c r="F303" s="1"/>
      <c r="G303" s="1"/>
      <c r="H303" s="1"/>
      <c r="I303" s="1"/>
      <c r="J303" s="1"/>
      <c r="K303" s="1"/>
      <c r="L303" s="1"/>
      <c r="M303" s="1"/>
      <c r="N303" s="1"/>
      <c r="O303" s="1"/>
      <c r="P303" s="1"/>
      <c r="Q303" s="1"/>
    </row>
    <row r="304" spans="1:17" ht="16.5">
      <c r="A304" s="1"/>
      <c r="B304" s="1"/>
      <c r="C304" s="1"/>
      <c r="D304" s="1"/>
      <c r="E304" s="1"/>
      <c r="F304" s="1"/>
      <c r="G304" s="1"/>
      <c r="H304" s="1"/>
      <c r="I304" s="1"/>
      <c r="J304" s="1"/>
      <c r="K304" s="1"/>
      <c r="L304" s="1"/>
      <c r="M304" s="1"/>
      <c r="N304" s="1"/>
      <c r="O304" s="1"/>
      <c r="P304" s="1"/>
      <c r="Q304" s="1"/>
    </row>
    <row r="305" spans="1:17" ht="16.5">
      <c r="A305" s="1"/>
      <c r="B305" s="1"/>
      <c r="C305" s="1"/>
      <c r="D305" s="1"/>
      <c r="E305" s="1"/>
      <c r="F305" s="1"/>
      <c r="G305" s="1"/>
      <c r="H305" s="1"/>
      <c r="I305" s="1"/>
      <c r="J305" s="1"/>
      <c r="K305" s="1"/>
      <c r="L305" s="1"/>
      <c r="M305" s="1"/>
      <c r="N305" s="1"/>
      <c r="O305" s="1"/>
      <c r="P305" s="1"/>
      <c r="Q305" s="1"/>
    </row>
    <row r="306" spans="1:17" ht="16.5">
      <c r="A306" s="1"/>
      <c r="B306" s="1"/>
      <c r="C306" s="1"/>
      <c r="D306" s="1"/>
      <c r="E306" s="1"/>
      <c r="F306" s="1"/>
      <c r="G306" s="1"/>
      <c r="H306" s="1"/>
      <c r="I306" s="1"/>
      <c r="J306" s="1"/>
      <c r="K306" s="1"/>
      <c r="L306" s="1"/>
      <c r="M306" s="1"/>
      <c r="N306" s="1"/>
      <c r="O306" s="1"/>
      <c r="P306" s="1"/>
      <c r="Q306" s="1"/>
    </row>
    <row r="307" spans="1:17" ht="16.5">
      <c r="A307" s="1"/>
      <c r="B307" s="1"/>
      <c r="C307" s="1"/>
      <c r="D307" s="1"/>
      <c r="E307" s="1"/>
      <c r="F307" s="1"/>
      <c r="G307" s="1"/>
      <c r="H307" s="1"/>
      <c r="I307" s="1"/>
      <c r="J307" s="1"/>
      <c r="K307" s="1"/>
      <c r="L307" s="1"/>
      <c r="M307" s="1"/>
      <c r="N307" s="1"/>
      <c r="O307" s="1"/>
      <c r="P307" s="1"/>
      <c r="Q307" s="1"/>
    </row>
    <row r="308" spans="1:17" ht="16.5">
      <c r="A308" s="1"/>
      <c r="B308" s="1"/>
      <c r="C308" s="1"/>
      <c r="D308" s="1"/>
      <c r="E308" s="1"/>
      <c r="F308" s="1"/>
      <c r="G308" s="1"/>
      <c r="H308" s="1"/>
      <c r="I308" s="1"/>
      <c r="J308" s="1"/>
      <c r="K308" s="1"/>
      <c r="L308" s="1"/>
      <c r="M308" s="1"/>
      <c r="N308" s="1"/>
      <c r="O308" s="1"/>
      <c r="P308" s="1"/>
      <c r="Q308" s="1"/>
    </row>
    <row r="309" spans="1:17" ht="16.5">
      <c r="A309" s="1"/>
      <c r="B309" s="1"/>
      <c r="C309" s="1"/>
      <c r="D309" s="1"/>
      <c r="E309" s="1"/>
      <c r="F309" s="1"/>
      <c r="G309" s="1"/>
      <c r="H309" s="1"/>
      <c r="I309" s="1"/>
      <c r="J309" s="1"/>
      <c r="K309" s="1"/>
      <c r="L309" s="1"/>
      <c r="M309" s="1"/>
      <c r="N309" s="1"/>
      <c r="O309" s="1"/>
      <c r="P309" s="1"/>
      <c r="Q309" s="1"/>
    </row>
    <row r="310" spans="1:17" ht="16.5">
      <c r="A310" s="1"/>
      <c r="B310" s="1"/>
      <c r="C310" s="1"/>
      <c r="D310" s="1"/>
      <c r="E310" s="1"/>
      <c r="F310" s="1"/>
      <c r="G310" s="1"/>
      <c r="H310" s="1"/>
      <c r="I310" s="1"/>
      <c r="J310" s="1"/>
      <c r="K310" s="1"/>
      <c r="L310" s="1"/>
      <c r="M310" s="1"/>
      <c r="N310" s="1"/>
      <c r="O310" s="1"/>
      <c r="P310" s="1"/>
      <c r="Q310" s="1"/>
    </row>
    <row r="311" spans="1:17" ht="16.5">
      <c r="A311" s="1"/>
      <c r="B311" s="1"/>
      <c r="C311" s="1"/>
      <c r="D311" s="1"/>
      <c r="E311" s="1"/>
      <c r="F311" s="1"/>
      <c r="G311" s="1"/>
      <c r="H311" s="1"/>
      <c r="I311" s="1"/>
      <c r="J311" s="1"/>
      <c r="K311" s="1"/>
      <c r="L311" s="1"/>
      <c r="M311" s="1"/>
      <c r="N311" s="1"/>
      <c r="O311" s="1"/>
      <c r="P311" s="1"/>
      <c r="Q311" s="1"/>
    </row>
    <row r="312" spans="1:17" ht="16.5">
      <c r="A312" s="1"/>
      <c r="B312" s="1"/>
      <c r="C312" s="1"/>
      <c r="D312" s="1"/>
      <c r="E312" s="1"/>
      <c r="F312" s="1"/>
      <c r="G312" s="1"/>
      <c r="H312" s="1"/>
      <c r="I312" s="1"/>
      <c r="J312" s="1"/>
      <c r="K312" s="1"/>
      <c r="L312" s="1"/>
      <c r="M312" s="1"/>
      <c r="N312" s="1"/>
      <c r="O312" s="1"/>
      <c r="P312" s="1"/>
      <c r="Q312" s="1"/>
    </row>
    <row r="313" spans="1:17" ht="16.5">
      <c r="A313" s="1"/>
      <c r="B313" s="1"/>
      <c r="C313" s="1"/>
      <c r="D313" s="1"/>
      <c r="E313" s="1"/>
      <c r="F313" s="1"/>
      <c r="G313" s="1"/>
      <c r="H313" s="1"/>
      <c r="I313" s="1"/>
      <c r="J313" s="1"/>
      <c r="K313" s="1"/>
      <c r="L313" s="1"/>
      <c r="M313" s="1"/>
      <c r="N313" s="1"/>
      <c r="O313" s="1"/>
      <c r="P313" s="1"/>
      <c r="Q313" s="1"/>
    </row>
    <row r="314" spans="1:17" ht="16.5">
      <c r="A314" s="1"/>
      <c r="B314" s="1"/>
      <c r="C314" s="1"/>
      <c r="D314" s="1"/>
      <c r="E314" s="1"/>
      <c r="F314" s="1"/>
      <c r="G314" s="1"/>
      <c r="H314" s="1"/>
      <c r="I314" s="1"/>
      <c r="J314" s="1"/>
      <c r="K314" s="1"/>
      <c r="L314" s="1"/>
      <c r="M314" s="1"/>
      <c r="N314" s="1"/>
      <c r="O314" s="1"/>
      <c r="P314" s="1"/>
      <c r="Q314" s="1"/>
    </row>
    <row r="315" spans="1:17" ht="16.5">
      <c r="A315" s="1"/>
      <c r="B315" s="1"/>
      <c r="C315" s="1"/>
      <c r="D315" s="1"/>
      <c r="E315" s="1"/>
      <c r="F315" s="1"/>
      <c r="G315" s="1"/>
      <c r="H315" s="1"/>
      <c r="I315" s="1"/>
      <c r="J315" s="1"/>
      <c r="K315" s="1"/>
      <c r="L315" s="1"/>
      <c r="M315" s="1"/>
      <c r="N315" s="1"/>
      <c r="O315" s="1"/>
      <c r="P315" s="1"/>
      <c r="Q315" s="1"/>
    </row>
    <row r="316" spans="1:17" ht="16.5">
      <c r="A316" s="1"/>
      <c r="B316" s="1"/>
      <c r="C316" s="1"/>
      <c r="D316" s="1"/>
      <c r="E316" s="1"/>
      <c r="F316" s="1"/>
      <c r="G316" s="1"/>
      <c r="H316" s="1"/>
      <c r="I316" s="1"/>
      <c r="J316" s="1"/>
      <c r="K316" s="1"/>
      <c r="L316" s="1"/>
      <c r="M316" s="1"/>
      <c r="N316" s="1"/>
      <c r="O316" s="1"/>
      <c r="P316" s="1"/>
      <c r="Q316" s="1"/>
    </row>
    <row r="317" spans="1:17" ht="16.5">
      <c r="A317" s="1"/>
      <c r="B317" s="1"/>
      <c r="C317" s="1"/>
      <c r="D317" s="1"/>
      <c r="E317" s="1"/>
      <c r="F317" s="1"/>
      <c r="G317" s="1"/>
      <c r="H317" s="1"/>
      <c r="I317" s="1"/>
      <c r="J317" s="1"/>
      <c r="K317" s="1"/>
      <c r="L317" s="1"/>
      <c r="M317" s="1"/>
      <c r="N317" s="1"/>
      <c r="O317" s="1"/>
      <c r="P317" s="1"/>
      <c r="Q317" s="1"/>
    </row>
    <row r="318" spans="1:17" ht="16.5">
      <c r="A318" s="1"/>
      <c r="B318" s="1"/>
      <c r="C318" s="1"/>
      <c r="D318" s="1"/>
      <c r="E318" s="1"/>
      <c r="F318" s="1"/>
      <c r="G318" s="1"/>
      <c r="H318" s="1"/>
      <c r="I318" s="1"/>
      <c r="J318" s="1"/>
      <c r="K318" s="1"/>
      <c r="L318" s="1"/>
      <c r="M318" s="1"/>
      <c r="N318" s="1"/>
      <c r="O318" s="1"/>
      <c r="P318" s="1"/>
      <c r="Q318" s="1"/>
    </row>
    <row r="319" spans="1:17" ht="16.5">
      <c r="A319" s="1"/>
      <c r="B319" s="1"/>
      <c r="C319" s="1"/>
      <c r="D319" s="1"/>
      <c r="E319" s="1"/>
      <c r="F319" s="1"/>
      <c r="G319" s="1"/>
      <c r="H319" s="1"/>
      <c r="I319" s="1"/>
      <c r="J319" s="1"/>
      <c r="K319" s="1"/>
      <c r="L319" s="1"/>
      <c r="M319" s="1"/>
      <c r="N319" s="1"/>
      <c r="O319" s="1"/>
      <c r="P319" s="1"/>
      <c r="Q319" s="1"/>
    </row>
    <row r="320" spans="1:17" ht="16.5">
      <c r="A320" s="1"/>
      <c r="B320" s="1"/>
      <c r="C320" s="1"/>
      <c r="D320" s="1"/>
      <c r="E320" s="1"/>
      <c r="F320" s="1"/>
      <c r="G320" s="1"/>
      <c r="H320" s="1"/>
      <c r="I320" s="1"/>
      <c r="J320" s="1"/>
      <c r="K320" s="1"/>
      <c r="L320" s="1"/>
      <c r="M320" s="1"/>
      <c r="N320" s="1"/>
      <c r="O320" s="1"/>
      <c r="P320" s="1"/>
      <c r="Q320" s="1"/>
    </row>
    <row r="321" spans="1:17" ht="16.5">
      <c r="A321" s="1"/>
      <c r="B321" s="1"/>
      <c r="C321" s="1"/>
      <c r="D321" s="1"/>
      <c r="E321" s="1"/>
      <c r="F321" s="1"/>
      <c r="G321" s="1"/>
      <c r="H321" s="1"/>
      <c r="I321" s="1"/>
      <c r="J321" s="1"/>
      <c r="K321" s="1"/>
      <c r="L321" s="1"/>
      <c r="M321" s="1"/>
      <c r="N321" s="1"/>
      <c r="O321" s="1"/>
      <c r="P321" s="1"/>
      <c r="Q321" s="1"/>
    </row>
    <row r="322" spans="1:17" ht="16.5">
      <c r="A322" s="1"/>
      <c r="B322" s="1"/>
      <c r="C322" s="1"/>
      <c r="D322" s="1"/>
      <c r="E322" s="1"/>
      <c r="F322" s="1"/>
      <c r="G322" s="1"/>
      <c r="H322" s="1"/>
      <c r="I322" s="1"/>
      <c r="J322" s="1"/>
      <c r="K322" s="1"/>
      <c r="L322" s="1"/>
      <c r="M322" s="1"/>
      <c r="N322" s="1"/>
      <c r="O322" s="1"/>
      <c r="P322" s="1"/>
      <c r="Q322" s="1"/>
    </row>
    <row r="323" spans="1:17" ht="16.5">
      <c r="A323" s="1"/>
      <c r="B323" s="1"/>
      <c r="C323" s="1"/>
      <c r="D323" s="1"/>
      <c r="E323" s="1"/>
      <c r="F323" s="1"/>
      <c r="G323" s="1"/>
      <c r="H323" s="1"/>
      <c r="I323" s="1"/>
      <c r="J323" s="1"/>
      <c r="K323" s="1"/>
      <c r="L323" s="1"/>
      <c r="M323" s="1"/>
      <c r="N323" s="1"/>
      <c r="O323" s="1"/>
      <c r="P323" s="1"/>
      <c r="Q323" s="1"/>
    </row>
    <row r="324" spans="1:17" ht="16.5">
      <c r="A324" s="1"/>
      <c r="B324" s="1"/>
      <c r="C324" s="1"/>
      <c r="D324" s="1"/>
      <c r="E324" s="1"/>
      <c r="F324" s="1"/>
      <c r="G324" s="1"/>
      <c r="H324" s="1"/>
      <c r="I324" s="1"/>
      <c r="J324" s="1"/>
      <c r="K324" s="1"/>
      <c r="L324" s="1"/>
      <c r="M324" s="1"/>
      <c r="N324" s="1"/>
      <c r="O324" s="1"/>
      <c r="P324" s="1"/>
      <c r="Q324" s="1"/>
    </row>
    <row r="325" spans="1:17" ht="16.5">
      <c r="A325" s="1"/>
      <c r="B325" s="1"/>
      <c r="C325" s="1"/>
      <c r="D325" s="1"/>
      <c r="E325" s="1"/>
      <c r="F325" s="1"/>
      <c r="G325" s="1"/>
      <c r="H325" s="1"/>
      <c r="I325" s="1"/>
      <c r="J325" s="1"/>
      <c r="K325" s="1"/>
      <c r="L325" s="1"/>
      <c r="M325" s="1"/>
      <c r="N325" s="1"/>
      <c r="O325" s="1"/>
      <c r="P325" s="1"/>
      <c r="Q325" s="1"/>
    </row>
    <row r="326" spans="1:17" ht="16.5">
      <c r="A326" s="1"/>
      <c r="B326" s="1"/>
      <c r="C326" s="1"/>
      <c r="D326" s="1"/>
      <c r="E326" s="1"/>
      <c r="F326" s="1"/>
      <c r="G326" s="1"/>
      <c r="H326" s="1"/>
      <c r="I326" s="1"/>
      <c r="J326" s="1"/>
      <c r="K326" s="1"/>
      <c r="L326" s="1"/>
      <c r="M326" s="1"/>
      <c r="N326" s="1"/>
      <c r="O326" s="1"/>
      <c r="P326" s="1"/>
      <c r="Q326" s="1"/>
    </row>
    <row r="327" spans="1:17" ht="16.5">
      <c r="A327" s="1"/>
      <c r="B327" s="1"/>
      <c r="C327" s="1"/>
      <c r="D327" s="1"/>
      <c r="E327" s="1"/>
      <c r="F327" s="1"/>
      <c r="G327" s="1"/>
      <c r="H327" s="1"/>
      <c r="I327" s="1"/>
      <c r="J327" s="1"/>
      <c r="K327" s="1"/>
      <c r="L327" s="1"/>
      <c r="M327" s="1"/>
      <c r="N327" s="1"/>
      <c r="O327" s="1"/>
      <c r="P327" s="1"/>
      <c r="Q327" s="1"/>
    </row>
    <row r="328" spans="1:17" ht="16.5">
      <c r="A328" s="1"/>
      <c r="B328" s="1"/>
      <c r="C328" s="1"/>
      <c r="D328" s="1"/>
      <c r="E328" s="1"/>
      <c r="F328" s="1"/>
      <c r="G328" s="1"/>
      <c r="H328" s="1"/>
      <c r="I328" s="1"/>
      <c r="J328" s="1"/>
      <c r="K328" s="1"/>
      <c r="L328" s="1"/>
      <c r="M328" s="1"/>
      <c r="N328" s="1"/>
      <c r="O328" s="1"/>
      <c r="P328" s="1"/>
      <c r="Q328" s="1"/>
    </row>
    <row r="329" spans="1:17" ht="16.5">
      <c r="A329" s="1"/>
      <c r="B329" s="1"/>
      <c r="C329" s="1"/>
      <c r="D329" s="1"/>
      <c r="E329" s="1"/>
      <c r="F329" s="1"/>
      <c r="G329" s="1"/>
      <c r="H329" s="1"/>
      <c r="I329" s="1"/>
      <c r="J329" s="1"/>
      <c r="K329" s="1"/>
      <c r="L329" s="1"/>
      <c r="M329" s="1"/>
      <c r="N329" s="1"/>
      <c r="O329" s="1"/>
      <c r="P329" s="1"/>
      <c r="Q329" s="1"/>
    </row>
    <row r="330" spans="1:17" ht="16.5">
      <c r="A330" s="1"/>
      <c r="B330" s="1"/>
      <c r="C330" s="1"/>
      <c r="D330" s="1"/>
      <c r="E330" s="1"/>
      <c r="F330" s="1"/>
      <c r="G330" s="1"/>
      <c r="H330" s="1"/>
      <c r="I330" s="1"/>
      <c r="J330" s="1"/>
      <c r="K330" s="1"/>
      <c r="L330" s="1"/>
      <c r="M330" s="1"/>
      <c r="N330" s="1"/>
      <c r="O330" s="1"/>
      <c r="P330" s="1"/>
      <c r="Q330" s="1"/>
    </row>
    <row r="331" spans="1:17" ht="16.5">
      <c r="A331" s="1"/>
      <c r="B331" s="1"/>
      <c r="C331" s="1"/>
      <c r="D331" s="1"/>
      <c r="E331" s="1"/>
      <c r="F331" s="1"/>
      <c r="G331" s="1"/>
      <c r="H331" s="1"/>
      <c r="I331" s="1"/>
      <c r="J331" s="1"/>
      <c r="K331" s="1"/>
      <c r="L331" s="1"/>
      <c r="M331" s="1"/>
      <c r="N331" s="1"/>
      <c r="O331" s="1"/>
      <c r="P331" s="1"/>
      <c r="Q331" s="1"/>
    </row>
    <row r="332" spans="1:17" ht="16.5">
      <c r="A332" s="1"/>
      <c r="B332" s="1"/>
      <c r="C332" s="1"/>
      <c r="D332" s="1"/>
      <c r="E332" s="1"/>
      <c r="F332" s="1"/>
      <c r="G332" s="1"/>
      <c r="H332" s="1"/>
      <c r="I332" s="1"/>
      <c r="J332" s="1"/>
      <c r="K332" s="1"/>
      <c r="L332" s="1"/>
      <c r="M332" s="1"/>
      <c r="N332" s="1"/>
      <c r="O332" s="1"/>
      <c r="P332" s="1"/>
      <c r="Q332" s="1"/>
    </row>
    <row r="333" spans="1:17" ht="16.5">
      <c r="A333" s="1"/>
      <c r="B333" s="1"/>
      <c r="C333" s="1"/>
      <c r="D333" s="1"/>
      <c r="E333" s="1"/>
      <c r="F333" s="1"/>
      <c r="G333" s="1"/>
      <c r="H333" s="1"/>
      <c r="I333" s="1"/>
      <c r="J333" s="1"/>
      <c r="K333" s="1"/>
      <c r="L333" s="1"/>
      <c r="M333" s="1"/>
      <c r="N333" s="1"/>
      <c r="O333" s="1"/>
      <c r="P333" s="1"/>
      <c r="Q333" s="1"/>
    </row>
    <row r="334" spans="1:17" ht="16.5">
      <c r="A334" s="1"/>
      <c r="B334" s="1"/>
      <c r="C334" s="1"/>
      <c r="D334" s="1"/>
      <c r="E334" s="1"/>
      <c r="F334" s="1"/>
      <c r="G334" s="1"/>
      <c r="H334" s="1"/>
      <c r="I334" s="1"/>
      <c r="J334" s="1"/>
      <c r="K334" s="1"/>
      <c r="L334" s="1"/>
      <c r="M334" s="1"/>
      <c r="N334" s="1"/>
      <c r="O334" s="1"/>
      <c r="P334" s="1"/>
      <c r="Q334" s="1"/>
    </row>
    <row r="335" spans="1:17" ht="16.5">
      <c r="A335" s="1"/>
      <c r="B335" s="1"/>
      <c r="C335" s="1"/>
      <c r="D335" s="1"/>
      <c r="E335" s="1"/>
      <c r="F335" s="1"/>
      <c r="G335" s="1"/>
      <c r="H335" s="1"/>
      <c r="I335" s="1"/>
      <c r="J335" s="1"/>
      <c r="K335" s="1"/>
      <c r="L335" s="1"/>
      <c r="M335" s="1"/>
      <c r="N335" s="1"/>
      <c r="O335" s="1"/>
      <c r="P335" s="1"/>
      <c r="Q335" s="1"/>
    </row>
    <row r="336" spans="1:17" ht="16.5">
      <c r="A336" s="1"/>
      <c r="B336" s="1"/>
      <c r="C336" s="1"/>
      <c r="D336" s="1"/>
      <c r="E336" s="1"/>
      <c r="F336" s="1"/>
      <c r="G336" s="1"/>
      <c r="H336" s="1"/>
      <c r="I336" s="1"/>
      <c r="J336" s="1"/>
      <c r="K336" s="1"/>
      <c r="L336" s="1"/>
      <c r="M336" s="1"/>
      <c r="N336" s="1"/>
      <c r="O336" s="1"/>
      <c r="P336" s="1"/>
      <c r="Q336" s="1"/>
    </row>
    <row r="337" spans="1:17" ht="16.5">
      <c r="A337" s="1"/>
      <c r="B337" s="1"/>
      <c r="C337" s="1"/>
      <c r="D337" s="1"/>
      <c r="E337" s="1"/>
      <c r="F337" s="1"/>
      <c r="G337" s="1"/>
      <c r="H337" s="1"/>
      <c r="I337" s="1"/>
      <c r="J337" s="1"/>
      <c r="K337" s="1"/>
      <c r="L337" s="1"/>
      <c r="M337" s="1"/>
      <c r="N337" s="1"/>
      <c r="O337" s="1"/>
      <c r="P337" s="1"/>
      <c r="Q337" s="1"/>
    </row>
    <row r="338" spans="1:17" ht="16.5">
      <c r="A338" s="1"/>
      <c r="B338" s="1"/>
      <c r="C338" s="1"/>
      <c r="D338" s="1"/>
      <c r="E338" s="1"/>
      <c r="F338" s="1"/>
      <c r="G338" s="1"/>
      <c r="H338" s="1"/>
      <c r="I338" s="1"/>
      <c r="J338" s="1"/>
      <c r="K338" s="1"/>
      <c r="L338" s="1"/>
      <c r="M338" s="1"/>
      <c r="N338" s="1"/>
      <c r="O338" s="1"/>
      <c r="P338" s="1"/>
      <c r="Q338" s="1"/>
    </row>
    <row r="339" spans="1:17" ht="16.5">
      <c r="A339" s="1"/>
      <c r="B339" s="1"/>
      <c r="C339" s="1"/>
      <c r="D339" s="1"/>
      <c r="E339" s="1"/>
      <c r="F339" s="1"/>
      <c r="G339" s="1"/>
      <c r="H339" s="1"/>
      <c r="I339" s="1"/>
      <c r="J339" s="1"/>
      <c r="K339" s="1"/>
      <c r="L339" s="1"/>
      <c r="M339" s="1"/>
      <c r="N339" s="1"/>
      <c r="O339" s="1"/>
      <c r="P339" s="1"/>
      <c r="Q339" s="1"/>
    </row>
    <row r="340" spans="1:17" ht="16.5">
      <c r="A340" s="1"/>
      <c r="B340" s="1"/>
      <c r="C340" s="1"/>
      <c r="D340" s="1"/>
      <c r="E340" s="1"/>
      <c r="F340" s="1"/>
      <c r="G340" s="1"/>
      <c r="H340" s="1"/>
      <c r="I340" s="1"/>
      <c r="J340" s="1"/>
      <c r="K340" s="1"/>
      <c r="L340" s="1"/>
      <c r="M340" s="1"/>
      <c r="N340" s="1"/>
      <c r="O340" s="1"/>
      <c r="P340" s="1"/>
      <c r="Q340" s="1"/>
    </row>
    <row r="341" spans="1:17" ht="16.5">
      <c r="A341" s="1"/>
      <c r="B341" s="1"/>
      <c r="C341" s="1"/>
      <c r="D341" s="1"/>
      <c r="E341" s="1"/>
      <c r="F341" s="1"/>
      <c r="G341" s="1"/>
      <c r="H341" s="1"/>
      <c r="I341" s="1"/>
      <c r="J341" s="1"/>
      <c r="K341" s="1"/>
      <c r="L341" s="1"/>
      <c r="M341" s="1"/>
      <c r="N341" s="1"/>
      <c r="O341" s="1"/>
      <c r="P341" s="1"/>
      <c r="Q341" s="1"/>
    </row>
    <row r="342" spans="1:17" ht="16.5">
      <c r="A342" s="1"/>
      <c r="B342" s="1"/>
      <c r="C342" s="1"/>
      <c r="D342" s="1"/>
      <c r="E342" s="1"/>
      <c r="F342" s="1"/>
      <c r="G342" s="1"/>
      <c r="H342" s="1"/>
      <c r="I342" s="1"/>
      <c r="J342" s="1"/>
      <c r="K342" s="1"/>
      <c r="L342" s="1"/>
      <c r="M342" s="1"/>
      <c r="N342" s="1"/>
      <c r="O342" s="1"/>
      <c r="P342" s="1"/>
      <c r="Q342" s="1"/>
    </row>
    <row r="343" spans="1:17" ht="16.5">
      <c r="A343" s="1"/>
      <c r="B343" s="1"/>
      <c r="C343" s="1"/>
      <c r="D343" s="1"/>
      <c r="E343" s="1"/>
      <c r="F343" s="1"/>
      <c r="G343" s="1"/>
      <c r="H343" s="1"/>
      <c r="I343" s="1"/>
      <c r="J343" s="1"/>
      <c r="K343" s="1"/>
      <c r="L343" s="1"/>
      <c r="M343" s="1"/>
      <c r="N343" s="1"/>
      <c r="O343" s="1"/>
      <c r="P343" s="1"/>
      <c r="Q343" s="1"/>
    </row>
    <row r="344" spans="1:17" ht="16.5">
      <c r="A344" s="1"/>
      <c r="B344" s="1"/>
      <c r="C344" s="1"/>
      <c r="D344" s="1"/>
      <c r="E344" s="1"/>
      <c r="F344" s="1"/>
      <c r="G344" s="1"/>
      <c r="H344" s="1"/>
      <c r="I344" s="1"/>
      <c r="J344" s="1"/>
      <c r="K344" s="1"/>
      <c r="L344" s="1"/>
      <c r="M344" s="1"/>
      <c r="N344" s="1"/>
      <c r="O344" s="1"/>
      <c r="P344" s="1"/>
      <c r="Q344" s="1"/>
    </row>
    <row r="345" spans="1:17" ht="16.5">
      <c r="A345" s="1"/>
      <c r="B345" s="1"/>
      <c r="C345" s="1"/>
      <c r="D345" s="1"/>
      <c r="E345" s="1"/>
      <c r="F345" s="1"/>
      <c r="G345" s="1"/>
      <c r="H345" s="1"/>
      <c r="I345" s="1"/>
      <c r="J345" s="1"/>
      <c r="K345" s="1"/>
      <c r="L345" s="1"/>
      <c r="M345" s="1"/>
      <c r="N345" s="1"/>
      <c r="O345" s="1"/>
      <c r="P345" s="1"/>
      <c r="Q345" s="1"/>
    </row>
    <row r="346" spans="1:17" ht="16.5">
      <c r="A346" s="1"/>
      <c r="B346" s="1"/>
      <c r="C346" s="1"/>
      <c r="D346" s="1"/>
      <c r="E346" s="1"/>
      <c r="F346" s="1"/>
      <c r="G346" s="1"/>
      <c r="H346" s="1"/>
      <c r="I346" s="1"/>
      <c r="J346" s="1"/>
      <c r="K346" s="1"/>
      <c r="L346" s="1"/>
      <c r="M346" s="1"/>
      <c r="N346" s="1"/>
      <c r="O346" s="1"/>
      <c r="P346" s="1"/>
      <c r="Q346" s="1"/>
    </row>
    <row r="347" spans="1:17" ht="16.5">
      <c r="A347" s="1"/>
      <c r="B347" s="1"/>
      <c r="C347" s="1"/>
      <c r="D347" s="1"/>
      <c r="E347" s="1"/>
      <c r="F347" s="1"/>
      <c r="G347" s="1"/>
      <c r="H347" s="1"/>
      <c r="I347" s="1"/>
      <c r="J347" s="1"/>
      <c r="K347" s="1"/>
      <c r="L347" s="1"/>
      <c r="M347" s="1"/>
      <c r="N347" s="1"/>
      <c r="O347" s="1"/>
      <c r="P347" s="1"/>
      <c r="Q347" s="1"/>
    </row>
    <row r="348" spans="1:17" ht="16.5">
      <c r="A348" s="1"/>
      <c r="B348" s="1"/>
      <c r="C348" s="1"/>
      <c r="D348" s="1"/>
      <c r="E348" s="1"/>
      <c r="F348" s="1"/>
      <c r="G348" s="1"/>
      <c r="H348" s="1"/>
      <c r="I348" s="1"/>
      <c r="J348" s="1"/>
      <c r="K348" s="1"/>
      <c r="L348" s="1"/>
      <c r="M348" s="1"/>
      <c r="N348" s="1"/>
      <c r="O348" s="1"/>
      <c r="P348" s="1"/>
      <c r="Q348" s="1"/>
    </row>
    <row r="349" spans="1:17" ht="16.5">
      <c r="A349" s="1"/>
      <c r="B349" s="1"/>
      <c r="C349" s="1"/>
      <c r="D349" s="1"/>
      <c r="E349" s="1"/>
      <c r="F349" s="1"/>
      <c r="G349" s="1"/>
      <c r="H349" s="1"/>
      <c r="I349" s="1"/>
      <c r="J349" s="1"/>
      <c r="K349" s="1"/>
      <c r="L349" s="1"/>
      <c r="M349" s="1"/>
      <c r="N349" s="1"/>
      <c r="O349" s="1"/>
      <c r="P349" s="1"/>
      <c r="Q349" s="1"/>
    </row>
    <row r="350" spans="1:17" ht="16.5">
      <c r="A350" s="1"/>
      <c r="B350" s="1"/>
      <c r="C350" s="1"/>
      <c r="D350" s="1"/>
      <c r="E350" s="1"/>
      <c r="F350" s="1"/>
      <c r="G350" s="1"/>
      <c r="H350" s="1"/>
      <c r="I350" s="1"/>
      <c r="J350" s="1"/>
      <c r="K350" s="1"/>
      <c r="L350" s="1"/>
      <c r="M350" s="1"/>
      <c r="N350" s="1"/>
      <c r="O350" s="1"/>
      <c r="P350" s="1"/>
      <c r="Q350" s="1"/>
    </row>
    <row r="351" spans="1:17" ht="16.5">
      <c r="A351" s="1"/>
      <c r="B351" s="1"/>
      <c r="C351" s="1"/>
      <c r="D351" s="1"/>
      <c r="E351" s="1"/>
      <c r="F351" s="1"/>
      <c r="G351" s="1"/>
      <c r="H351" s="1"/>
      <c r="I351" s="1"/>
      <c r="J351" s="1"/>
      <c r="K351" s="1"/>
      <c r="L351" s="1"/>
      <c r="M351" s="1"/>
      <c r="N351" s="1"/>
      <c r="O351" s="1"/>
      <c r="P351" s="1"/>
      <c r="Q351" s="1"/>
    </row>
    <row r="352" spans="1:17" ht="16.5">
      <c r="A352" s="1"/>
      <c r="B352" s="1"/>
      <c r="C352" s="1"/>
      <c r="D352" s="1"/>
      <c r="E352" s="1"/>
      <c r="F352" s="1"/>
      <c r="G352" s="1"/>
      <c r="H352" s="1"/>
      <c r="I352" s="1"/>
      <c r="J352" s="1"/>
      <c r="K352" s="1"/>
      <c r="L352" s="1"/>
      <c r="M352" s="1"/>
      <c r="N352" s="1"/>
      <c r="O352" s="1"/>
      <c r="P352" s="1"/>
      <c r="Q352" s="1"/>
    </row>
    <row r="353" spans="1:17" ht="16.5">
      <c r="A353" s="1"/>
      <c r="B353" s="1"/>
      <c r="C353" s="1"/>
      <c r="D353" s="1"/>
      <c r="E353" s="1"/>
      <c r="F353" s="1"/>
      <c r="G353" s="1"/>
      <c r="H353" s="1"/>
      <c r="I353" s="1"/>
      <c r="J353" s="1"/>
      <c r="K353" s="1"/>
      <c r="L353" s="1"/>
      <c r="M353" s="1"/>
      <c r="N353" s="1"/>
      <c r="O353" s="1"/>
      <c r="P353" s="1"/>
      <c r="Q353" s="1"/>
    </row>
    <row r="354" spans="1:17" ht="16.5">
      <c r="A354" s="1"/>
      <c r="B354" s="1"/>
      <c r="C354" s="1"/>
      <c r="D354" s="1"/>
      <c r="E354" s="1"/>
      <c r="F354" s="1"/>
      <c r="G354" s="1"/>
      <c r="H354" s="1"/>
      <c r="I354" s="1"/>
      <c r="J354" s="1"/>
      <c r="K354" s="1"/>
      <c r="L354" s="1"/>
      <c r="M354" s="1"/>
      <c r="N354" s="1"/>
      <c r="O354" s="1"/>
      <c r="P354" s="1"/>
      <c r="Q354" s="1"/>
    </row>
    <row r="355" spans="1:17" ht="16.5">
      <c r="A355" s="1"/>
      <c r="B355" s="1"/>
      <c r="C355" s="1"/>
      <c r="D355" s="1"/>
      <c r="E355" s="1"/>
      <c r="F355" s="1"/>
      <c r="G355" s="1"/>
      <c r="H355" s="1"/>
      <c r="I355" s="1"/>
      <c r="J355" s="1"/>
      <c r="K355" s="1"/>
      <c r="L355" s="1"/>
      <c r="M355" s="1"/>
      <c r="N355" s="1"/>
      <c r="O355" s="1"/>
      <c r="P355" s="1"/>
      <c r="Q355" s="1"/>
    </row>
    <row r="356" spans="1:17" ht="16.5">
      <c r="A356" s="1"/>
      <c r="B356" s="1"/>
      <c r="C356" s="1"/>
      <c r="D356" s="1"/>
      <c r="E356" s="1"/>
      <c r="F356" s="1"/>
      <c r="G356" s="1"/>
      <c r="H356" s="1"/>
      <c r="I356" s="1"/>
      <c r="J356" s="1"/>
      <c r="K356" s="1"/>
      <c r="L356" s="1"/>
      <c r="M356" s="1"/>
      <c r="N356" s="1"/>
      <c r="O356" s="1"/>
      <c r="P356" s="1"/>
      <c r="Q356" s="1"/>
    </row>
    <row r="357" spans="1:17" ht="16.5">
      <c r="A357" s="1"/>
      <c r="B357" s="1"/>
      <c r="C357" s="1"/>
      <c r="D357" s="1"/>
      <c r="E357" s="1"/>
      <c r="F357" s="1"/>
      <c r="G357" s="1"/>
      <c r="H357" s="1"/>
      <c r="I357" s="1"/>
      <c r="J357" s="1"/>
      <c r="K357" s="1"/>
      <c r="L357" s="1"/>
      <c r="M357" s="1"/>
      <c r="N357" s="1"/>
      <c r="O357" s="1"/>
      <c r="P357" s="1"/>
      <c r="Q357" s="1"/>
    </row>
    <row r="358" spans="1:17" ht="16.5">
      <c r="A358" s="1"/>
      <c r="B358" s="1"/>
      <c r="C358" s="1"/>
      <c r="D358" s="1"/>
      <c r="E358" s="1"/>
      <c r="F358" s="1"/>
      <c r="G358" s="1"/>
      <c r="H358" s="1"/>
      <c r="I358" s="1"/>
      <c r="J358" s="1"/>
      <c r="K358" s="1"/>
      <c r="L358" s="1"/>
      <c r="M358" s="1"/>
      <c r="N358" s="1"/>
      <c r="O358" s="1"/>
      <c r="P358" s="1"/>
      <c r="Q358" s="1"/>
    </row>
    <row r="359" spans="1:17" ht="16.5">
      <c r="A359" s="1"/>
      <c r="B359" s="1"/>
      <c r="C359" s="1"/>
      <c r="D359" s="1"/>
      <c r="E359" s="1"/>
      <c r="F359" s="1"/>
      <c r="G359" s="1"/>
      <c r="H359" s="1"/>
      <c r="I359" s="1"/>
      <c r="J359" s="1"/>
      <c r="K359" s="1"/>
      <c r="L359" s="1"/>
      <c r="M359" s="1"/>
      <c r="N359" s="1"/>
      <c r="O359" s="1"/>
      <c r="P359" s="1"/>
      <c r="Q359" s="1"/>
    </row>
    <row r="360" spans="1:17" ht="16.5">
      <c r="A360" s="1"/>
      <c r="B360" s="1"/>
      <c r="C360" s="1"/>
      <c r="D360" s="1"/>
      <c r="E360" s="1"/>
      <c r="F360" s="1"/>
      <c r="G360" s="1"/>
      <c r="H360" s="1"/>
      <c r="I360" s="1"/>
      <c r="J360" s="1"/>
      <c r="K360" s="1"/>
      <c r="L360" s="1"/>
      <c r="M360" s="1"/>
      <c r="N360" s="1"/>
      <c r="O360" s="1"/>
      <c r="P360" s="1"/>
      <c r="Q360" s="1"/>
    </row>
    <row r="361" spans="1:17" ht="16.5">
      <c r="A361" s="1"/>
      <c r="B361" s="1"/>
      <c r="C361" s="1"/>
      <c r="D361" s="1"/>
      <c r="E361" s="1"/>
      <c r="F361" s="1"/>
      <c r="G361" s="1"/>
      <c r="H361" s="1"/>
      <c r="I361" s="1"/>
      <c r="J361" s="1"/>
      <c r="K361" s="1"/>
      <c r="L361" s="1"/>
      <c r="M361" s="1"/>
      <c r="N361" s="1"/>
      <c r="O361" s="1"/>
      <c r="P361" s="1"/>
      <c r="Q361" s="1"/>
    </row>
    <row r="362" spans="1:17" ht="16.5">
      <c r="A362" s="1"/>
      <c r="B362" s="1"/>
      <c r="C362" s="1"/>
      <c r="D362" s="1"/>
      <c r="E362" s="1"/>
      <c r="F362" s="1"/>
      <c r="G362" s="1"/>
      <c r="H362" s="1"/>
      <c r="I362" s="1"/>
      <c r="J362" s="1"/>
      <c r="K362" s="1"/>
      <c r="L362" s="1"/>
      <c r="M362" s="1"/>
      <c r="N362" s="1"/>
      <c r="O362" s="1"/>
      <c r="P362" s="1"/>
      <c r="Q362" s="1"/>
    </row>
    <row r="363" spans="1:17" ht="16.5">
      <c r="A363" s="1"/>
      <c r="B363" s="1"/>
      <c r="C363" s="1"/>
      <c r="D363" s="1"/>
      <c r="E363" s="1"/>
      <c r="F363" s="1"/>
      <c r="G363" s="1"/>
      <c r="H363" s="1"/>
      <c r="I363" s="1"/>
      <c r="J363" s="1"/>
      <c r="K363" s="1"/>
      <c r="L363" s="1"/>
      <c r="M363" s="1"/>
      <c r="N363" s="1"/>
      <c r="O363" s="1"/>
      <c r="P363" s="1"/>
      <c r="Q363" s="1"/>
    </row>
    <row r="364" spans="1:17" ht="16.5">
      <c r="A364" s="1"/>
      <c r="B364" s="1"/>
      <c r="C364" s="1"/>
      <c r="D364" s="1"/>
      <c r="E364" s="1"/>
      <c r="F364" s="1"/>
      <c r="G364" s="1"/>
      <c r="H364" s="1"/>
      <c r="I364" s="1"/>
      <c r="J364" s="1"/>
      <c r="K364" s="1"/>
      <c r="L364" s="1"/>
      <c r="M364" s="1"/>
      <c r="N364" s="1"/>
      <c r="O364" s="1"/>
      <c r="P364" s="1"/>
      <c r="Q364" s="1"/>
    </row>
    <row r="365" spans="1:17" ht="16.5">
      <c r="A365" s="1"/>
      <c r="B365" s="1"/>
      <c r="C365" s="1"/>
      <c r="D365" s="1"/>
      <c r="E365" s="1"/>
      <c r="F365" s="1"/>
      <c r="G365" s="1"/>
      <c r="H365" s="1"/>
      <c r="I365" s="1"/>
      <c r="J365" s="1"/>
      <c r="K365" s="1"/>
      <c r="L365" s="1"/>
      <c r="M365" s="1"/>
      <c r="N365" s="1"/>
      <c r="O365" s="1"/>
      <c r="P365" s="1"/>
      <c r="Q365" s="1"/>
    </row>
    <row r="366" spans="1:17" ht="16.5">
      <c r="A366" s="1"/>
      <c r="B366" s="1"/>
      <c r="C366" s="1"/>
      <c r="D366" s="1"/>
      <c r="E366" s="1"/>
      <c r="F366" s="1"/>
      <c r="G366" s="1"/>
      <c r="H366" s="1"/>
      <c r="I366" s="1"/>
      <c r="J366" s="1"/>
      <c r="K366" s="1"/>
      <c r="L366" s="1"/>
      <c r="M366" s="1"/>
      <c r="N366" s="1"/>
      <c r="O366" s="1"/>
      <c r="P366" s="1"/>
      <c r="Q366" s="1"/>
    </row>
    <row r="367" spans="1:17" ht="16.5">
      <c r="A367" s="1"/>
      <c r="B367" s="1"/>
      <c r="C367" s="1"/>
      <c r="D367" s="1"/>
      <c r="E367" s="1"/>
      <c r="F367" s="1"/>
      <c r="G367" s="1"/>
      <c r="H367" s="1"/>
      <c r="I367" s="1"/>
      <c r="J367" s="1"/>
      <c r="K367" s="1"/>
      <c r="L367" s="1"/>
      <c r="M367" s="1"/>
      <c r="N367" s="1"/>
      <c r="O367" s="1"/>
      <c r="P367" s="1"/>
      <c r="Q367" s="1"/>
    </row>
    <row r="368" spans="1:17" ht="16.5">
      <c r="A368" s="1"/>
      <c r="B368" s="1"/>
      <c r="C368" s="1"/>
      <c r="D368" s="1"/>
      <c r="E368" s="1"/>
      <c r="F368" s="1"/>
      <c r="G368" s="1"/>
      <c r="H368" s="1"/>
      <c r="I368" s="1"/>
      <c r="J368" s="1"/>
      <c r="K368" s="1"/>
      <c r="L368" s="1"/>
      <c r="M368" s="1"/>
      <c r="N368" s="1"/>
      <c r="O368" s="1"/>
      <c r="P368" s="1"/>
      <c r="Q368" s="1"/>
    </row>
    <row r="369" spans="1:17" ht="16.5">
      <c r="A369" s="1"/>
      <c r="B369" s="1"/>
      <c r="C369" s="1"/>
      <c r="D369" s="1"/>
      <c r="E369" s="1"/>
      <c r="F369" s="1"/>
      <c r="G369" s="1"/>
      <c r="H369" s="1"/>
      <c r="I369" s="1"/>
      <c r="J369" s="1"/>
      <c r="K369" s="1"/>
      <c r="L369" s="1"/>
      <c r="M369" s="1"/>
      <c r="N369" s="1"/>
      <c r="O369" s="1"/>
      <c r="P369" s="1"/>
      <c r="Q369" s="1"/>
    </row>
    <row r="370" spans="1:17" ht="16.5">
      <c r="A370" s="1"/>
      <c r="B370" s="1"/>
      <c r="C370" s="1"/>
      <c r="D370" s="1"/>
      <c r="E370" s="1"/>
      <c r="F370" s="1"/>
      <c r="G370" s="1"/>
      <c r="H370" s="1"/>
      <c r="I370" s="1"/>
      <c r="J370" s="1"/>
      <c r="K370" s="1"/>
      <c r="L370" s="1"/>
      <c r="M370" s="1"/>
      <c r="N370" s="1"/>
      <c r="O370" s="1"/>
      <c r="P370" s="1"/>
      <c r="Q370" s="1"/>
    </row>
    <row r="371" spans="1:17" ht="16.5">
      <c r="A371" s="1"/>
      <c r="B371" s="1"/>
      <c r="C371" s="1"/>
      <c r="D371" s="1"/>
      <c r="E371" s="1"/>
      <c r="F371" s="1"/>
      <c r="G371" s="1"/>
      <c r="H371" s="1"/>
      <c r="I371" s="1"/>
      <c r="J371" s="1"/>
      <c r="K371" s="1"/>
      <c r="L371" s="1"/>
      <c r="M371" s="1"/>
      <c r="N371" s="1"/>
      <c r="O371" s="1"/>
      <c r="P371" s="1"/>
      <c r="Q371" s="1"/>
    </row>
    <row r="372" spans="1:17" ht="16.5">
      <c r="A372" s="1"/>
      <c r="B372" s="1"/>
      <c r="C372" s="1"/>
      <c r="D372" s="1"/>
      <c r="E372" s="1"/>
      <c r="F372" s="1"/>
      <c r="G372" s="1"/>
      <c r="H372" s="1"/>
      <c r="I372" s="1"/>
      <c r="J372" s="1"/>
      <c r="K372" s="1"/>
      <c r="L372" s="1"/>
      <c r="M372" s="1"/>
      <c r="N372" s="1"/>
      <c r="O372" s="1"/>
      <c r="P372" s="1"/>
      <c r="Q372" s="1"/>
    </row>
    <row r="373" spans="1:17" ht="16.5">
      <c r="A373" s="1"/>
      <c r="B373" s="1"/>
      <c r="C373" s="1"/>
      <c r="D373" s="1"/>
      <c r="E373" s="1"/>
      <c r="F373" s="1"/>
      <c r="G373" s="1"/>
      <c r="H373" s="1"/>
      <c r="I373" s="1"/>
      <c r="J373" s="1"/>
      <c r="K373" s="1"/>
      <c r="L373" s="1"/>
      <c r="M373" s="1"/>
      <c r="N373" s="1"/>
      <c r="O373" s="1"/>
      <c r="P373" s="1"/>
      <c r="Q373" s="1"/>
    </row>
    <row r="374" spans="1:17" ht="16.5">
      <c r="A374" s="1"/>
      <c r="B374" s="1"/>
      <c r="C374" s="1"/>
      <c r="D374" s="1"/>
      <c r="E374" s="1"/>
      <c r="F374" s="1"/>
      <c r="G374" s="1"/>
      <c r="H374" s="1"/>
      <c r="I374" s="1"/>
      <c r="J374" s="1"/>
      <c r="K374" s="1"/>
      <c r="L374" s="1"/>
      <c r="M374" s="1"/>
      <c r="N374" s="1"/>
      <c r="O374" s="1"/>
      <c r="P374" s="1"/>
      <c r="Q374" s="1"/>
    </row>
    <row r="375" spans="1:17" ht="16.5">
      <c r="A375" s="1"/>
      <c r="B375" s="1"/>
      <c r="C375" s="1"/>
      <c r="D375" s="1"/>
      <c r="E375" s="1"/>
      <c r="F375" s="1"/>
      <c r="G375" s="1"/>
      <c r="H375" s="1"/>
      <c r="I375" s="1"/>
      <c r="J375" s="1"/>
      <c r="K375" s="1"/>
      <c r="L375" s="1"/>
      <c r="M375" s="1"/>
      <c r="N375" s="1"/>
      <c r="O375" s="1"/>
      <c r="P375" s="1"/>
      <c r="Q375" s="1"/>
    </row>
    <row r="376" spans="1:17" ht="16.5">
      <c r="A376" s="1"/>
      <c r="B376" s="1"/>
      <c r="C376" s="1"/>
      <c r="D376" s="1"/>
      <c r="E376" s="1"/>
      <c r="F376" s="1"/>
      <c r="G376" s="1"/>
      <c r="H376" s="1"/>
      <c r="I376" s="1"/>
      <c r="J376" s="1"/>
      <c r="K376" s="1"/>
      <c r="L376" s="1"/>
      <c r="M376" s="1"/>
      <c r="N376" s="1"/>
      <c r="O376" s="1"/>
      <c r="P376" s="1"/>
      <c r="Q376" s="1"/>
    </row>
    <row r="377" spans="1:17" ht="16.5">
      <c r="A377" s="1"/>
      <c r="B377" s="1"/>
      <c r="C377" s="1"/>
      <c r="D377" s="1"/>
      <c r="E377" s="1"/>
      <c r="F377" s="1"/>
      <c r="G377" s="1"/>
      <c r="H377" s="1"/>
      <c r="I377" s="1"/>
      <c r="J377" s="1"/>
      <c r="K377" s="1"/>
      <c r="L377" s="1"/>
      <c r="M377" s="1"/>
      <c r="N377" s="1"/>
      <c r="O377" s="1"/>
      <c r="P377" s="1"/>
      <c r="Q377" s="1"/>
    </row>
    <row r="378" spans="1:17" ht="16.5">
      <c r="A378" s="1"/>
      <c r="B378" s="1"/>
      <c r="C378" s="1"/>
      <c r="D378" s="1"/>
      <c r="E378" s="1"/>
      <c r="F378" s="1"/>
      <c r="G378" s="1"/>
      <c r="H378" s="1"/>
      <c r="I378" s="1"/>
      <c r="J378" s="1"/>
      <c r="K378" s="1"/>
      <c r="L378" s="1"/>
      <c r="M378" s="1"/>
      <c r="N378" s="1"/>
      <c r="O378" s="1"/>
      <c r="P378" s="1"/>
      <c r="Q378" s="1"/>
    </row>
    <row r="379" spans="1:17" ht="16.5">
      <c r="A379" s="1"/>
      <c r="B379" s="1"/>
      <c r="C379" s="1"/>
      <c r="D379" s="1"/>
      <c r="E379" s="1"/>
      <c r="F379" s="1"/>
      <c r="G379" s="1"/>
      <c r="H379" s="1"/>
      <c r="I379" s="1"/>
      <c r="J379" s="1"/>
      <c r="K379" s="1"/>
      <c r="L379" s="1"/>
      <c r="M379" s="1"/>
      <c r="N379" s="1"/>
      <c r="O379" s="1"/>
      <c r="P379" s="1"/>
      <c r="Q379" s="1"/>
    </row>
    <row r="380" spans="1:17" ht="16.5">
      <c r="A380" s="1"/>
      <c r="B380" s="1"/>
      <c r="C380" s="1"/>
      <c r="D380" s="1"/>
      <c r="E380" s="1"/>
      <c r="F380" s="1"/>
      <c r="G380" s="1"/>
      <c r="H380" s="1"/>
      <c r="I380" s="1"/>
      <c r="J380" s="1"/>
      <c r="K380" s="1"/>
      <c r="L380" s="1"/>
      <c r="M380" s="1"/>
      <c r="N380" s="1"/>
      <c r="O380" s="1"/>
      <c r="P380" s="1"/>
      <c r="Q380" s="1"/>
    </row>
    <row r="381" spans="1:17" ht="16.5">
      <c r="A381" s="1"/>
      <c r="B381" s="1"/>
      <c r="C381" s="1"/>
      <c r="D381" s="1"/>
      <c r="E381" s="1"/>
      <c r="F381" s="1"/>
      <c r="G381" s="1"/>
      <c r="H381" s="1"/>
      <c r="I381" s="1"/>
      <c r="J381" s="1"/>
      <c r="K381" s="1"/>
      <c r="L381" s="1"/>
      <c r="M381" s="1"/>
      <c r="N381" s="1"/>
      <c r="O381" s="1"/>
      <c r="P381" s="1"/>
      <c r="Q381" s="1"/>
    </row>
    <row r="382" spans="1:17" ht="16.5">
      <c r="A382" s="1"/>
      <c r="B382" s="1"/>
      <c r="C382" s="1"/>
      <c r="D382" s="1"/>
      <c r="E382" s="1"/>
      <c r="F382" s="1"/>
      <c r="G382" s="1"/>
      <c r="H382" s="1"/>
      <c r="I382" s="1"/>
      <c r="J382" s="1"/>
      <c r="K382" s="1"/>
      <c r="L382" s="1"/>
      <c r="M382" s="1"/>
      <c r="N382" s="1"/>
      <c r="O382" s="1"/>
      <c r="P382" s="1"/>
      <c r="Q382" s="1"/>
    </row>
    <row r="383" spans="1:17" ht="16.5">
      <c r="A383" s="1"/>
      <c r="B383" s="1"/>
      <c r="C383" s="1"/>
      <c r="D383" s="1"/>
      <c r="E383" s="1"/>
      <c r="F383" s="1"/>
      <c r="G383" s="1"/>
      <c r="H383" s="1"/>
      <c r="I383" s="1"/>
      <c r="J383" s="1"/>
      <c r="K383" s="1"/>
      <c r="L383" s="1"/>
      <c r="M383" s="1"/>
      <c r="N383" s="1"/>
      <c r="O383" s="1"/>
      <c r="P383" s="1"/>
      <c r="Q383" s="1"/>
    </row>
    <row r="384" spans="1:17" ht="16.5">
      <c r="A384" s="1"/>
      <c r="B384" s="1"/>
      <c r="C384" s="1"/>
      <c r="D384" s="1"/>
      <c r="E384" s="1"/>
      <c r="F384" s="1"/>
      <c r="G384" s="1"/>
      <c r="H384" s="1"/>
      <c r="I384" s="1"/>
      <c r="J384" s="1"/>
      <c r="K384" s="1"/>
      <c r="L384" s="1"/>
      <c r="M384" s="1"/>
      <c r="N384" s="1"/>
      <c r="O384" s="1"/>
      <c r="P384" s="1"/>
      <c r="Q384" s="1"/>
    </row>
    <row r="385" spans="1:17" ht="16.5">
      <c r="A385" s="1"/>
      <c r="B385" s="1"/>
      <c r="C385" s="1"/>
      <c r="D385" s="1"/>
      <c r="E385" s="1"/>
      <c r="F385" s="1"/>
      <c r="G385" s="1"/>
      <c r="H385" s="1"/>
      <c r="I385" s="1"/>
      <c r="J385" s="1"/>
      <c r="K385" s="1"/>
      <c r="L385" s="1"/>
      <c r="M385" s="1"/>
      <c r="N385" s="1"/>
      <c r="O385" s="1"/>
      <c r="P385" s="1"/>
      <c r="Q385" s="1"/>
    </row>
    <row r="386" spans="1:17" ht="16.5">
      <c r="A386" s="1"/>
      <c r="B386" s="1"/>
      <c r="C386" s="1"/>
      <c r="D386" s="1"/>
      <c r="E386" s="1"/>
      <c r="F386" s="1"/>
      <c r="G386" s="1"/>
      <c r="H386" s="1"/>
      <c r="I386" s="1"/>
      <c r="J386" s="1"/>
      <c r="K386" s="1"/>
      <c r="L386" s="1"/>
      <c r="M386" s="1"/>
      <c r="N386" s="1"/>
      <c r="O386" s="1"/>
      <c r="P386" s="1"/>
      <c r="Q386" s="1"/>
    </row>
    <row r="387" spans="1:17" ht="16.5">
      <c r="A387" s="1"/>
      <c r="B387" s="1"/>
      <c r="C387" s="1"/>
      <c r="D387" s="1"/>
      <c r="E387" s="1"/>
      <c r="F387" s="1"/>
      <c r="G387" s="1"/>
      <c r="H387" s="1"/>
      <c r="I387" s="1"/>
      <c r="J387" s="1"/>
      <c r="K387" s="1"/>
      <c r="L387" s="1"/>
      <c r="M387" s="1"/>
      <c r="N387" s="1"/>
      <c r="O387" s="1"/>
      <c r="P387" s="1"/>
      <c r="Q387" s="1"/>
    </row>
    <row r="388" spans="1:17" ht="16.5">
      <c r="A388" s="1"/>
      <c r="B388" s="1"/>
      <c r="C388" s="1"/>
      <c r="D388" s="1"/>
      <c r="E388" s="1"/>
      <c r="F388" s="1"/>
      <c r="G388" s="1"/>
      <c r="H388" s="1"/>
      <c r="I388" s="1"/>
      <c r="J388" s="1"/>
      <c r="K388" s="1"/>
      <c r="L388" s="1"/>
      <c r="M388" s="1"/>
      <c r="N388" s="1"/>
      <c r="O388" s="1"/>
      <c r="P388" s="1"/>
      <c r="Q388" s="1"/>
    </row>
    <row r="389" spans="1:17" ht="16.5">
      <c r="A389" s="1"/>
      <c r="B389" s="1"/>
      <c r="C389" s="1"/>
      <c r="D389" s="1"/>
      <c r="E389" s="1"/>
      <c r="F389" s="1"/>
      <c r="G389" s="1"/>
      <c r="H389" s="1"/>
      <c r="I389" s="1"/>
      <c r="J389" s="1"/>
      <c r="K389" s="1"/>
      <c r="L389" s="1"/>
      <c r="M389" s="1"/>
      <c r="N389" s="1"/>
      <c r="O389" s="1"/>
      <c r="P389" s="1"/>
      <c r="Q389" s="1"/>
    </row>
    <row r="390" spans="1:17" ht="16.5">
      <c r="A390" s="1"/>
      <c r="B390" s="1"/>
      <c r="C390" s="1"/>
      <c r="D390" s="1"/>
      <c r="E390" s="1"/>
      <c r="F390" s="1"/>
      <c r="G390" s="1"/>
      <c r="H390" s="1"/>
      <c r="I390" s="1"/>
      <c r="J390" s="1"/>
      <c r="K390" s="1"/>
      <c r="L390" s="1"/>
      <c r="M390" s="1"/>
      <c r="N390" s="1"/>
      <c r="O390" s="1"/>
      <c r="P390" s="1"/>
      <c r="Q390" s="1"/>
    </row>
    <row r="391" spans="1:17" ht="16.5">
      <c r="A391" s="1"/>
      <c r="B391" s="1"/>
      <c r="C391" s="1"/>
      <c r="D391" s="1"/>
      <c r="E391" s="1"/>
      <c r="F391" s="1"/>
      <c r="G391" s="1"/>
      <c r="H391" s="1"/>
      <c r="I391" s="1"/>
      <c r="J391" s="1"/>
      <c r="K391" s="1"/>
      <c r="L391" s="1"/>
      <c r="M391" s="1"/>
      <c r="N391" s="1"/>
      <c r="O391" s="1"/>
      <c r="P391" s="1"/>
      <c r="Q391" s="1"/>
    </row>
    <row r="392" spans="1:17" ht="16.5">
      <c r="A392" s="1"/>
      <c r="B392" s="1"/>
      <c r="C392" s="1"/>
      <c r="D392" s="1"/>
      <c r="E392" s="1"/>
      <c r="F392" s="1"/>
      <c r="G392" s="1"/>
      <c r="H392" s="1"/>
      <c r="I392" s="1"/>
      <c r="J392" s="1"/>
      <c r="K392" s="1"/>
      <c r="L392" s="1"/>
      <c r="M392" s="1"/>
      <c r="N392" s="1"/>
      <c r="O392" s="1"/>
      <c r="P392" s="1"/>
      <c r="Q392" s="1"/>
    </row>
    <row r="393" spans="1:17" ht="16.5">
      <c r="A393" s="1"/>
      <c r="B393" s="1"/>
      <c r="C393" s="1"/>
      <c r="D393" s="1"/>
      <c r="E393" s="1"/>
      <c r="F393" s="1"/>
      <c r="G393" s="1"/>
      <c r="H393" s="1"/>
      <c r="I393" s="1"/>
      <c r="J393" s="1"/>
      <c r="K393" s="1"/>
      <c r="L393" s="1"/>
      <c r="M393" s="1"/>
      <c r="N393" s="1"/>
      <c r="O393" s="1"/>
      <c r="P393" s="1"/>
      <c r="Q393" s="1"/>
    </row>
    <row r="394" spans="1:17" ht="16.5">
      <c r="A394" s="1"/>
      <c r="B394" s="1"/>
      <c r="C394" s="1"/>
      <c r="D394" s="1"/>
      <c r="E394" s="1"/>
      <c r="F394" s="1"/>
      <c r="G394" s="1"/>
      <c r="H394" s="1"/>
      <c r="I394" s="1"/>
      <c r="J394" s="1"/>
      <c r="K394" s="1"/>
      <c r="L394" s="1"/>
      <c r="M394" s="1"/>
      <c r="N394" s="1"/>
      <c r="O394" s="1"/>
      <c r="P394" s="1"/>
      <c r="Q394" s="1"/>
    </row>
    <row r="395" spans="1:17" ht="16.5">
      <c r="A395" s="1"/>
      <c r="B395" s="1"/>
      <c r="C395" s="1"/>
      <c r="D395" s="1"/>
      <c r="E395" s="1"/>
      <c r="F395" s="1"/>
      <c r="G395" s="1"/>
      <c r="H395" s="1"/>
      <c r="I395" s="1"/>
      <c r="J395" s="1"/>
      <c r="K395" s="1"/>
      <c r="L395" s="1"/>
      <c r="M395" s="1"/>
      <c r="N395" s="1"/>
      <c r="O395" s="1"/>
      <c r="P395" s="1"/>
      <c r="Q395" s="1"/>
    </row>
    <row r="396" spans="1:17" ht="16.5">
      <c r="A396" s="1"/>
      <c r="B396" s="1"/>
      <c r="C396" s="1"/>
      <c r="D396" s="1"/>
      <c r="E396" s="1"/>
      <c r="F396" s="1"/>
      <c r="G396" s="1"/>
      <c r="H396" s="1"/>
      <c r="I396" s="1"/>
      <c r="J396" s="1"/>
      <c r="K396" s="1"/>
      <c r="L396" s="1"/>
      <c r="M396" s="1"/>
      <c r="N396" s="1"/>
      <c r="O396" s="1"/>
      <c r="P396" s="1"/>
      <c r="Q396" s="1"/>
    </row>
    <row r="397" spans="1:17" ht="16.5">
      <c r="A397" s="1"/>
      <c r="B397" s="1"/>
      <c r="C397" s="1"/>
      <c r="D397" s="1"/>
      <c r="E397" s="1"/>
      <c r="F397" s="1"/>
      <c r="G397" s="1"/>
      <c r="H397" s="1"/>
      <c r="I397" s="1"/>
      <c r="J397" s="1"/>
      <c r="K397" s="1"/>
      <c r="L397" s="1"/>
      <c r="M397" s="1"/>
      <c r="N397" s="1"/>
      <c r="O397" s="1"/>
      <c r="P397" s="1"/>
      <c r="Q397" s="1"/>
    </row>
    <row r="398" spans="1:17" ht="16.5">
      <c r="A398" s="1"/>
      <c r="B398" s="1"/>
      <c r="C398" s="1"/>
      <c r="D398" s="1"/>
      <c r="E398" s="1"/>
      <c r="F398" s="1"/>
      <c r="G398" s="1"/>
      <c r="H398" s="1"/>
      <c r="I398" s="1"/>
      <c r="J398" s="1"/>
      <c r="K398" s="1"/>
      <c r="L398" s="1"/>
      <c r="M398" s="1"/>
      <c r="N398" s="1"/>
      <c r="O398" s="1"/>
      <c r="P398" s="1"/>
      <c r="Q398" s="1"/>
    </row>
    <row r="399" spans="1:17" ht="16.5">
      <c r="A399" s="1"/>
      <c r="B399" s="1"/>
      <c r="C399" s="1"/>
      <c r="D399" s="1"/>
      <c r="E399" s="1"/>
      <c r="F399" s="1"/>
      <c r="G399" s="1"/>
      <c r="H399" s="1"/>
      <c r="I399" s="1"/>
      <c r="J399" s="1"/>
      <c r="K399" s="1"/>
      <c r="L399" s="1"/>
      <c r="M399" s="1"/>
      <c r="N399" s="1"/>
      <c r="O399" s="1"/>
      <c r="P399" s="1"/>
      <c r="Q399" s="1"/>
    </row>
    <row r="400" spans="1:17" ht="16.5">
      <c r="A400" s="1"/>
      <c r="B400" s="1"/>
      <c r="C400" s="1"/>
      <c r="D400" s="1"/>
      <c r="E400" s="1"/>
      <c r="F400" s="1"/>
      <c r="G400" s="1"/>
      <c r="H400" s="1"/>
      <c r="I400" s="1"/>
      <c r="J400" s="1"/>
      <c r="K400" s="1"/>
      <c r="L400" s="1"/>
      <c r="M400" s="1"/>
      <c r="N400" s="1"/>
      <c r="O400" s="1"/>
      <c r="P400" s="1"/>
      <c r="Q400" s="1"/>
    </row>
    <row r="401" spans="1:17" ht="16.5">
      <c r="A401" s="1"/>
      <c r="B401" s="1"/>
      <c r="C401" s="1"/>
      <c r="D401" s="1"/>
      <c r="E401" s="1"/>
      <c r="F401" s="1"/>
      <c r="G401" s="1"/>
      <c r="H401" s="1"/>
      <c r="I401" s="1"/>
      <c r="J401" s="1"/>
      <c r="K401" s="1"/>
      <c r="L401" s="1"/>
      <c r="M401" s="1"/>
      <c r="N401" s="1"/>
      <c r="O401" s="1"/>
      <c r="P401" s="1"/>
      <c r="Q401" s="1"/>
    </row>
    <row r="402" spans="1:17" ht="16.5">
      <c r="A402" s="1"/>
      <c r="B402" s="1"/>
      <c r="C402" s="1"/>
      <c r="D402" s="1"/>
      <c r="E402" s="1"/>
      <c r="F402" s="1"/>
      <c r="G402" s="1"/>
      <c r="H402" s="1"/>
      <c r="I402" s="1"/>
      <c r="J402" s="1"/>
      <c r="K402" s="1"/>
      <c r="L402" s="1"/>
      <c r="M402" s="1"/>
      <c r="N402" s="1"/>
      <c r="O402" s="1"/>
      <c r="P402" s="1"/>
      <c r="Q402" s="1"/>
    </row>
    <row r="403" spans="1:17" ht="16.5">
      <c r="A403" s="1"/>
      <c r="B403" s="1"/>
      <c r="C403" s="1"/>
      <c r="D403" s="1"/>
      <c r="E403" s="1"/>
      <c r="F403" s="1"/>
      <c r="G403" s="1"/>
      <c r="H403" s="1"/>
      <c r="I403" s="1"/>
      <c r="J403" s="1"/>
      <c r="K403" s="1"/>
      <c r="L403" s="1"/>
      <c r="M403" s="1"/>
      <c r="N403" s="1"/>
      <c r="O403" s="1"/>
      <c r="P403" s="1"/>
      <c r="Q403" s="1"/>
    </row>
    <row r="404" spans="1:17" ht="16.5">
      <c r="A404" s="1"/>
      <c r="B404" s="1"/>
      <c r="C404" s="1"/>
      <c r="D404" s="1"/>
      <c r="E404" s="1"/>
      <c r="F404" s="1"/>
      <c r="G404" s="1"/>
      <c r="H404" s="1"/>
      <c r="I404" s="1"/>
      <c r="J404" s="1"/>
      <c r="K404" s="1"/>
      <c r="L404" s="1"/>
      <c r="M404" s="1"/>
      <c r="N404" s="1"/>
      <c r="O404" s="1"/>
      <c r="P404" s="1"/>
      <c r="Q404" s="1"/>
    </row>
    <row r="405" spans="1:17" ht="16.5">
      <c r="A405" s="1"/>
      <c r="B405" s="1"/>
      <c r="C405" s="1"/>
      <c r="D405" s="1"/>
      <c r="E405" s="1"/>
      <c r="F405" s="1"/>
      <c r="G405" s="1"/>
      <c r="H405" s="1"/>
      <c r="I405" s="1"/>
      <c r="J405" s="1"/>
      <c r="K405" s="1"/>
      <c r="L405" s="1"/>
      <c r="M405" s="1"/>
      <c r="N405" s="1"/>
      <c r="O405" s="1"/>
      <c r="P405" s="1"/>
      <c r="Q405" s="1"/>
    </row>
    <row r="406" spans="1:17" ht="16.5">
      <c r="A406" s="1"/>
      <c r="B406" s="1"/>
      <c r="C406" s="1"/>
      <c r="D406" s="1"/>
      <c r="E406" s="1"/>
      <c r="F406" s="1"/>
      <c r="G406" s="1"/>
      <c r="H406" s="1"/>
      <c r="I406" s="1"/>
      <c r="J406" s="1"/>
      <c r="K406" s="1"/>
      <c r="L406" s="1"/>
      <c r="M406" s="1"/>
      <c r="N406" s="1"/>
      <c r="O406" s="1"/>
      <c r="P406" s="1"/>
      <c r="Q406" s="1"/>
    </row>
    <row r="407" spans="1:17" ht="16.5">
      <c r="A407" s="1"/>
      <c r="B407" s="1"/>
      <c r="C407" s="1"/>
      <c r="D407" s="1"/>
      <c r="E407" s="1"/>
      <c r="F407" s="1"/>
      <c r="G407" s="1"/>
      <c r="H407" s="1"/>
      <c r="I407" s="1"/>
      <c r="J407" s="1"/>
      <c r="K407" s="1"/>
      <c r="L407" s="1"/>
      <c r="M407" s="1"/>
      <c r="N407" s="1"/>
      <c r="O407" s="1"/>
      <c r="P407" s="1"/>
      <c r="Q407" s="1"/>
    </row>
    <row r="408" spans="1:17" ht="16.5">
      <c r="A408" s="1"/>
      <c r="B408" s="1"/>
      <c r="C408" s="1"/>
      <c r="D408" s="1"/>
      <c r="E408" s="1"/>
      <c r="F408" s="1"/>
      <c r="G408" s="1"/>
      <c r="H408" s="1"/>
      <c r="I408" s="1"/>
      <c r="J408" s="1"/>
      <c r="K408" s="1"/>
      <c r="L408" s="1"/>
      <c r="M408" s="1"/>
      <c r="N408" s="1"/>
      <c r="O408" s="1"/>
      <c r="P408" s="1"/>
      <c r="Q408" s="1"/>
    </row>
    <row r="409" spans="1:17" ht="16.5">
      <c r="A409" s="1"/>
      <c r="B409" s="1"/>
      <c r="C409" s="1"/>
      <c r="D409" s="1"/>
      <c r="E409" s="1"/>
      <c r="F409" s="1"/>
      <c r="G409" s="1"/>
      <c r="H409" s="1"/>
      <c r="I409" s="1"/>
      <c r="J409" s="1"/>
      <c r="K409" s="1"/>
      <c r="L409" s="1"/>
      <c r="M409" s="1"/>
      <c r="N409" s="1"/>
      <c r="O409" s="1"/>
      <c r="P409" s="1"/>
      <c r="Q409" s="1"/>
    </row>
    <row r="410" spans="1:17" ht="16.5">
      <c r="A410" s="1"/>
      <c r="B410" s="1"/>
      <c r="C410" s="1"/>
      <c r="D410" s="1"/>
      <c r="E410" s="1"/>
      <c r="F410" s="1"/>
      <c r="G410" s="1"/>
      <c r="H410" s="1"/>
      <c r="I410" s="1"/>
      <c r="J410" s="1"/>
      <c r="K410" s="1"/>
      <c r="L410" s="1"/>
      <c r="M410" s="1"/>
      <c r="N410" s="1"/>
      <c r="O410" s="1"/>
      <c r="P410" s="1"/>
      <c r="Q410" s="1"/>
    </row>
    <row r="411" spans="1:17" ht="16.5">
      <c r="A411" s="1"/>
      <c r="B411" s="1"/>
      <c r="C411" s="1"/>
      <c r="D411" s="1"/>
      <c r="E411" s="1"/>
      <c r="F411" s="1"/>
      <c r="G411" s="1"/>
      <c r="H411" s="1"/>
      <c r="I411" s="1"/>
      <c r="J411" s="1"/>
      <c r="K411" s="1"/>
      <c r="L411" s="1"/>
      <c r="M411" s="1"/>
      <c r="N411" s="1"/>
      <c r="O411" s="1"/>
      <c r="P411" s="1"/>
      <c r="Q411" s="1"/>
    </row>
    <row r="412" spans="1:17" ht="16.5">
      <c r="A412" s="1"/>
      <c r="B412" s="1"/>
      <c r="C412" s="1"/>
      <c r="D412" s="1"/>
      <c r="E412" s="1"/>
      <c r="F412" s="1"/>
      <c r="G412" s="1"/>
      <c r="H412" s="1"/>
      <c r="I412" s="1"/>
      <c r="J412" s="1"/>
      <c r="K412" s="1"/>
      <c r="L412" s="1"/>
      <c r="M412" s="1"/>
      <c r="N412" s="1"/>
      <c r="O412" s="1"/>
      <c r="P412" s="1"/>
      <c r="Q412" s="1"/>
    </row>
    <row r="413" spans="1:17" ht="16.5">
      <c r="A413" s="1"/>
      <c r="B413" s="1"/>
      <c r="C413" s="1"/>
      <c r="D413" s="1"/>
      <c r="E413" s="1"/>
      <c r="F413" s="1"/>
      <c r="G413" s="1"/>
      <c r="H413" s="1"/>
      <c r="I413" s="1"/>
      <c r="J413" s="1"/>
      <c r="K413" s="1"/>
      <c r="L413" s="1"/>
      <c r="M413" s="1"/>
      <c r="N413" s="1"/>
      <c r="O413" s="1"/>
      <c r="P413" s="1"/>
      <c r="Q413" s="1"/>
    </row>
    <row r="414" spans="1:17" ht="16.5">
      <c r="A414" s="1"/>
      <c r="B414" s="1"/>
      <c r="C414" s="1"/>
      <c r="D414" s="1"/>
      <c r="E414" s="1"/>
      <c r="F414" s="1"/>
      <c r="G414" s="1"/>
      <c r="H414" s="1"/>
      <c r="I414" s="1"/>
      <c r="J414" s="1"/>
      <c r="K414" s="1"/>
      <c r="L414" s="1"/>
      <c r="M414" s="1"/>
      <c r="N414" s="1"/>
      <c r="O414" s="1"/>
      <c r="P414" s="1"/>
      <c r="Q414" s="1"/>
    </row>
    <row r="415" spans="1:17" ht="16.5">
      <c r="A415" s="1"/>
      <c r="B415" s="1"/>
      <c r="C415" s="1"/>
      <c r="D415" s="1"/>
      <c r="E415" s="1"/>
      <c r="F415" s="1"/>
      <c r="G415" s="1"/>
      <c r="H415" s="1"/>
      <c r="I415" s="1"/>
      <c r="J415" s="1"/>
      <c r="K415" s="1"/>
      <c r="L415" s="1"/>
      <c r="M415" s="1"/>
      <c r="N415" s="1"/>
      <c r="O415" s="1"/>
      <c r="P415" s="1"/>
      <c r="Q415" s="1"/>
    </row>
    <row r="416" spans="1:17" ht="16.5">
      <c r="A416" s="1"/>
      <c r="B416" s="1"/>
      <c r="C416" s="1"/>
      <c r="D416" s="1"/>
      <c r="E416" s="1"/>
      <c r="F416" s="1"/>
      <c r="G416" s="1"/>
      <c r="H416" s="1"/>
      <c r="I416" s="1"/>
      <c r="J416" s="1"/>
      <c r="K416" s="1"/>
      <c r="L416" s="1"/>
      <c r="M416" s="1"/>
      <c r="N416" s="1"/>
      <c r="O416" s="1"/>
      <c r="P416" s="1"/>
      <c r="Q416" s="1"/>
    </row>
    <row r="417" spans="1:17" ht="16.5">
      <c r="A417" s="1"/>
      <c r="B417" s="1"/>
      <c r="C417" s="1"/>
      <c r="D417" s="1"/>
      <c r="E417" s="1"/>
      <c r="F417" s="1"/>
      <c r="G417" s="1"/>
      <c r="H417" s="1"/>
      <c r="I417" s="1"/>
      <c r="J417" s="1"/>
      <c r="K417" s="1"/>
      <c r="L417" s="1"/>
      <c r="M417" s="1"/>
      <c r="N417" s="1"/>
      <c r="O417" s="1"/>
      <c r="P417" s="1"/>
      <c r="Q417" s="1"/>
    </row>
    <row r="418" spans="1:17" ht="16.5">
      <c r="A418" s="1"/>
      <c r="B418" s="1"/>
      <c r="C418" s="1"/>
      <c r="D418" s="1"/>
      <c r="E418" s="1"/>
      <c r="F418" s="1"/>
      <c r="G418" s="1"/>
      <c r="H418" s="1"/>
      <c r="I418" s="1"/>
      <c r="J418" s="1"/>
      <c r="K418" s="1"/>
      <c r="L418" s="1"/>
      <c r="M418" s="1"/>
      <c r="N418" s="1"/>
      <c r="O418" s="1"/>
      <c r="P418" s="1"/>
      <c r="Q418" s="1"/>
    </row>
    <row r="419" spans="1:17" ht="16.5">
      <c r="A419" s="1"/>
      <c r="B419" s="1"/>
      <c r="C419" s="1"/>
      <c r="D419" s="1"/>
      <c r="E419" s="1"/>
      <c r="F419" s="1"/>
      <c r="G419" s="1"/>
      <c r="H419" s="1"/>
      <c r="I419" s="1"/>
      <c r="J419" s="1"/>
      <c r="K419" s="1"/>
      <c r="L419" s="1"/>
      <c r="M419" s="1"/>
      <c r="N419" s="1"/>
      <c r="O419" s="1"/>
      <c r="P419" s="1"/>
      <c r="Q419" s="1"/>
    </row>
    <row r="420" spans="1:17" ht="16.5">
      <c r="A420" s="1"/>
      <c r="B420" s="1"/>
      <c r="C420" s="1"/>
      <c r="D420" s="1"/>
      <c r="E420" s="1"/>
      <c r="F420" s="1"/>
      <c r="G420" s="1"/>
      <c r="H420" s="1"/>
      <c r="I420" s="1"/>
      <c r="J420" s="1"/>
      <c r="K420" s="1"/>
      <c r="L420" s="1"/>
      <c r="M420" s="1"/>
      <c r="N420" s="1"/>
      <c r="O420" s="1"/>
      <c r="P420" s="1"/>
      <c r="Q420" s="1"/>
    </row>
    <row r="421" spans="1:17" ht="16.5">
      <c r="A421" s="1"/>
      <c r="B421" s="1"/>
      <c r="C421" s="1"/>
      <c r="D421" s="1"/>
      <c r="E421" s="1"/>
      <c r="F421" s="1"/>
      <c r="G421" s="1"/>
      <c r="H421" s="1"/>
      <c r="I421" s="1"/>
      <c r="J421" s="1"/>
      <c r="K421" s="1"/>
      <c r="L421" s="1"/>
      <c r="M421" s="1"/>
      <c r="N421" s="1"/>
      <c r="O421" s="1"/>
      <c r="P421" s="1"/>
      <c r="Q421" s="1"/>
    </row>
    <row r="422" spans="1:17" ht="16.5">
      <c r="A422" s="1"/>
      <c r="B422" s="1"/>
      <c r="C422" s="1"/>
      <c r="D422" s="1"/>
      <c r="E422" s="1"/>
      <c r="F422" s="1"/>
      <c r="G422" s="1"/>
      <c r="H422" s="1"/>
      <c r="I422" s="1"/>
      <c r="J422" s="1"/>
      <c r="K422" s="1"/>
      <c r="L422" s="1"/>
      <c r="M422" s="1"/>
      <c r="N422" s="1"/>
      <c r="O422" s="1"/>
      <c r="P422" s="1"/>
      <c r="Q422" s="1"/>
    </row>
    <row r="423" spans="1:17" ht="16.5">
      <c r="A423" s="1"/>
      <c r="B423" s="1"/>
      <c r="C423" s="1"/>
      <c r="D423" s="1"/>
      <c r="E423" s="1"/>
      <c r="F423" s="1"/>
      <c r="G423" s="1"/>
      <c r="H423" s="1"/>
      <c r="I423" s="1"/>
      <c r="J423" s="1"/>
      <c r="K423" s="1"/>
      <c r="L423" s="1"/>
      <c r="M423" s="1"/>
      <c r="N423" s="1"/>
      <c r="O423" s="1"/>
      <c r="P423" s="1"/>
      <c r="Q423" s="1"/>
    </row>
    <row r="424" spans="1:17" ht="16.5">
      <c r="A424" s="1"/>
      <c r="B424" s="1"/>
      <c r="C424" s="1"/>
      <c r="D424" s="1"/>
      <c r="E424" s="1"/>
      <c r="F424" s="1"/>
      <c r="G424" s="1"/>
      <c r="H424" s="1"/>
      <c r="I424" s="1"/>
      <c r="J424" s="1"/>
      <c r="K424" s="1"/>
      <c r="L424" s="1"/>
      <c r="M424" s="1"/>
      <c r="N424" s="1"/>
      <c r="O424" s="1"/>
      <c r="P424" s="1"/>
      <c r="Q424" s="1"/>
    </row>
  </sheetData>
  <mergeCells count="7">
    <mergeCell ref="A1:G1"/>
    <mergeCell ref="B3:D3"/>
    <mergeCell ref="A17:G17"/>
    <mergeCell ref="A3:A4"/>
    <mergeCell ref="E3:E4"/>
    <mergeCell ref="F3:F4"/>
    <mergeCell ref="G3:G4"/>
  </mergeCells>
  <pageMargins left="0.69930555555555596" right="0.69930555555555596" top="0.75" bottom="0.75" header="0.3" footer="0.3"/>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9" tint="-0.249977111117893"/>
  </sheetPr>
  <dimension ref="A1:N449"/>
  <sheetViews>
    <sheetView workbookViewId="0">
      <selection activeCell="C29" sqref="C29"/>
    </sheetView>
  </sheetViews>
  <sheetFormatPr defaultColWidth="9.140625" defaultRowHeight="15"/>
  <cols>
    <col min="1" max="1" width="3.85546875" customWidth="1"/>
    <col min="2" max="2" width="24.7109375" customWidth="1"/>
    <col min="3" max="4" width="11.7109375" customWidth="1"/>
    <col min="5" max="5" width="17.42578125" customWidth="1"/>
    <col min="10" max="10" width="10.140625" customWidth="1"/>
  </cols>
  <sheetData>
    <row r="1" spans="1:14" ht="14.25" customHeight="1">
      <c r="A1" s="27"/>
      <c r="B1" s="27"/>
      <c r="C1" s="27"/>
      <c r="D1" s="27"/>
      <c r="E1" s="1"/>
      <c r="F1" s="1"/>
      <c r="G1" s="1"/>
      <c r="H1" s="1"/>
      <c r="I1" s="1"/>
      <c r="J1" s="1"/>
      <c r="K1" s="1"/>
      <c r="L1" s="1"/>
      <c r="M1" s="1"/>
      <c r="N1" s="1"/>
    </row>
    <row r="2" spans="1:14" ht="14.25" customHeight="1">
      <c r="A2" s="27"/>
      <c r="B2" s="27"/>
      <c r="C2" s="27"/>
      <c r="D2" s="27"/>
      <c r="E2" s="1"/>
      <c r="F2" s="1"/>
      <c r="G2" s="1"/>
      <c r="H2" s="1"/>
      <c r="I2" s="1"/>
      <c r="J2" s="1"/>
      <c r="K2" s="1"/>
      <c r="L2" s="1"/>
      <c r="M2" s="1"/>
      <c r="N2" s="1"/>
    </row>
    <row r="3" spans="1:14" ht="14.25" customHeight="1">
      <c r="A3" s="1242" t="s">
        <v>0</v>
      </c>
      <c r="B3" s="1395" t="s">
        <v>1</v>
      </c>
      <c r="C3" s="1478" t="s">
        <v>172</v>
      </c>
      <c r="D3" s="1457"/>
      <c r="E3" s="1205" t="s">
        <v>719</v>
      </c>
      <c r="F3" s="1"/>
      <c r="G3" s="1"/>
      <c r="H3" s="1"/>
      <c r="I3" s="1"/>
      <c r="J3" s="1"/>
      <c r="K3" s="1"/>
      <c r="L3" s="1"/>
      <c r="M3" s="1"/>
      <c r="N3" s="1"/>
    </row>
    <row r="4" spans="1:14" ht="41.25" customHeight="1">
      <c r="A4" s="1394"/>
      <c r="B4" s="1388"/>
      <c r="C4" s="244" t="s">
        <v>720</v>
      </c>
      <c r="D4" s="300" t="s">
        <v>562</v>
      </c>
      <c r="E4" s="1479"/>
      <c r="F4" s="1"/>
      <c r="G4" s="1"/>
      <c r="H4" s="1"/>
      <c r="I4" s="1"/>
      <c r="J4" s="1"/>
      <c r="K4" s="1"/>
      <c r="L4" s="1"/>
      <c r="M4" s="1"/>
      <c r="N4" s="1"/>
    </row>
    <row r="5" spans="1:14" ht="13.5" customHeight="1">
      <c r="A5" s="301">
        <v>1</v>
      </c>
      <c r="B5" s="42" t="s">
        <v>6</v>
      </c>
      <c r="C5" s="302">
        <f>'Proporsi Jenis Pekerjaan'!S6</f>
        <v>290779</v>
      </c>
      <c r="D5" s="302">
        <v>251380</v>
      </c>
      <c r="E5" s="303">
        <f t="shared" ref="E5:E24" si="0">C5/D5*100</f>
        <v>115.673084573156</v>
      </c>
      <c r="F5" s="1"/>
      <c r="G5" s="304"/>
      <c r="H5" s="1" t="s">
        <v>721</v>
      </c>
      <c r="I5" s="1"/>
      <c r="J5" s="1"/>
      <c r="K5" s="1"/>
      <c r="L5" s="1"/>
      <c r="M5" s="1"/>
      <c r="N5" s="1"/>
    </row>
    <row r="6" spans="1:14" ht="13.5" customHeight="1">
      <c r="A6" s="305">
        <v>2</v>
      </c>
      <c r="B6" s="47" t="s">
        <v>7</v>
      </c>
      <c r="C6" s="306">
        <f>'Proporsi Jenis Pekerjaan'!S7</f>
        <v>219447</v>
      </c>
      <c r="D6" s="306">
        <v>226964</v>
      </c>
      <c r="E6" s="307">
        <f t="shared" si="0"/>
        <v>96.688021007736893</v>
      </c>
      <c r="F6" s="1"/>
      <c r="G6" s="304"/>
      <c r="H6" s="1"/>
      <c r="I6" s="1"/>
      <c r="J6" s="1"/>
      <c r="K6" s="1"/>
      <c r="L6" s="1"/>
      <c r="M6" s="1"/>
      <c r="N6" s="1"/>
    </row>
    <row r="7" spans="1:14" ht="13.5" customHeight="1">
      <c r="A7" s="308">
        <v>3</v>
      </c>
      <c r="B7" s="52" t="s">
        <v>8</v>
      </c>
      <c r="C7" s="302">
        <f>'Proporsi Jenis Pekerjaan'!S8</f>
        <v>131959</v>
      </c>
      <c r="D7" s="302">
        <v>123399</v>
      </c>
      <c r="E7" s="303">
        <f t="shared" si="0"/>
        <v>106.936847138145</v>
      </c>
      <c r="F7" s="1"/>
      <c r="G7" s="304"/>
      <c r="H7" s="1"/>
      <c r="I7" s="1"/>
      <c r="J7" s="1"/>
      <c r="K7" s="1"/>
      <c r="L7" s="1"/>
      <c r="M7" s="1"/>
      <c r="N7" s="1"/>
    </row>
    <row r="8" spans="1:14" ht="13.5" customHeight="1">
      <c r="A8" s="305">
        <v>4</v>
      </c>
      <c r="B8" s="47" t="s">
        <v>9</v>
      </c>
      <c r="C8" s="306">
        <f>'Proporsi Jenis Pekerjaan'!S9</f>
        <v>215129</v>
      </c>
      <c r="D8" s="306">
        <v>205564</v>
      </c>
      <c r="E8" s="307">
        <f t="shared" si="0"/>
        <v>104.653052090833</v>
      </c>
      <c r="F8" s="1"/>
      <c r="G8" s="304"/>
      <c r="H8" s="1"/>
      <c r="I8" s="1"/>
      <c r="J8" s="1"/>
      <c r="K8" s="1"/>
      <c r="L8" s="1"/>
      <c r="M8" s="1"/>
      <c r="N8" s="1"/>
    </row>
    <row r="9" spans="1:14" ht="13.5" customHeight="1">
      <c r="A9" s="308">
        <v>5</v>
      </c>
      <c r="B9" s="52" t="s">
        <v>10</v>
      </c>
      <c r="C9" s="302">
        <f>'Proporsi Jenis Pekerjaan'!S10</f>
        <v>241477</v>
      </c>
      <c r="D9" s="302">
        <v>217933</v>
      </c>
      <c r="E9" s="303">
        <f t="shared" si="0"/>
        <v>110.80332028651</v>
      </c>
      <c r="F9" s="1"/>
      <c r="G9" s="304"/>
      <c r="H9" s="1"/>
      <c r="I9" s="1"/>
      <c r="J9" s="1"/>
      <c r="K9" s="1"/>
      <c r="L9" s="1"/>
      <c r="M9" s="1"/>
      <c r="N9" s="1"/>
    </row>
    <row r="10" spans="1:14" ht="13.5" customHeight="1">
      <c r="A10" s="305">
        <v>6</v>
      </c>
      <c r="B10" s="47" t="s">
        <v>11</v>
      </c>
      <c r="C10" s="306">
        <f>'Proporsi Jenis Pekerjaan'!S11</f>
        <v>277990</v>
      </c>
      <c r="D10" s="306">
        <v>286682</v>
      </c>
      <c r="E10" s="307">
        <f t="shared" si="0"/>
        <v>96.968069149789699</v>
      </c>
      <c r="F10" s="1"/>
      <c r="G10" s="304"/>
      <c r="H10" s="1"/>
      <c r="I10" s="1"/>
      <c r="J10" s="1"/>
      <c r="K10" s="1"/>
      <c r="L10" s="1"/>
      <c r="M10" s="1"/>
      <c r="N10" s="1"/>
    </row>
    <row r="11" spans="1:14" ht="13.5" customHeight="1">
      <c r="A11" s="308">
        <v>7</v>
      </c>
      <c r="B11" s="52" t="s">
        <v>12</v>
      </c>
      <c r="C11" s="302">
        <f>'Proporsi Jenis Pekerjaan'!S12</f>
        <v>231243</v>
      </c>
      <c r="D11" s="302">
        <v>221277</v>
      </c>
      <c r="E11" s="303">
        <f t="shared" si="0"/>
        <v>104.50385715641499</v>
      </c>
      <c r="F11" s="1"/>
      <c r="G11" s="304"/>
      <c r="H11" s="1"/>
      <c r="I11" s="1"/>
      <c r="J11" s="1"/>
      <c r="K11" s="1"/>
      <c r="L11" s="1"/>
      <c r="M11" s="1"/>
      <c r="N11" s="1"/>
    </row>
    <row r="12" spans="1:14" ht="13.5" customHeight="1">
      <c r="A12" s="305">
        <v>8</v>
      </c>
      <c r="B12" s="47" t="s">
        <v>13</v>
      </c>
      <c r="C12" s="306">
        <f>'Proporsi Jenis Pekerjaan'!S13</f>
        <v>161785</v>
      </c>
      <c r="D12" s="306">
        <v>161286</v>
      </c>
      <c r="E12" s="307">
        <f t="shared" si="0"/>
        <v>100.309388291606</v>
      </c>
      <c r="F12" s="1"/>
      <c r="G12" s="304"/>
      <c r="H12" s="1"/>
      <c r="I12" s="1"/>
      <c r="J12" s="1"/>
      <c r="K12" s="1"/>
      <c r="L12" s="1"/>
      <c r="M12" s="1"/>
      <c r="N12" s="1"/>
    </row>
    <row r="13" spans="1:14" ht="13.5" customHeight="1">
      <c r="A13" s="308">
        <v>9</v>
      </c>
      <c r="B13" s="52" t="s">
        <v>14</v>
      </c>
      <c r="C13" s="302">
        <f>'Proporsi Jenis Pekerjaan'!S14</f>
        <v>49799</v>
      </c>
      <c r="D13" s="302">
        <v>55904</v>
      </c>
      <c r="E13" s="303">
        <f t="shared" si="0"/>
        <v>89.079493417286798</v>
      </c>
      <c r="F13" s="1"/>
      <c r="G13" s="304"/>
      <c r="H13" s="1"/>
      <c r="I13" s="1"/>
      <c r="J13" s="1"/>
      <c r="K13" s="1"/>
      <c r="L13" s="1"/>
      <c r="M13" s="1"/>
      <c r="N13" s="1"/>
    </row>
    <row r="14" spans="1:14" ht="13.5" customHeight="1">
      <c r="A14" s="305">
        <v>10</v>
      </c>
      <c r="B14" s="47" t="s">
        <v>15</v>
      </c>
      <c r="C14" s="306">
        <f>'Proporsi Jenis Pekerjaan'!S15</f>
        <v>135081</v>
      </c>
      <c r="D14" s="306">
        <v>127247</v>
      </c>
      <c r="E14" s="307">
        <f t="shared" si="0"/>
        <v>106.156530212893</v>
      </c>
      <c r="F14" s="1"/>
      <c r="G14" s="304"/>
      <c r="H14" s="1"/>
      <c r="I14" s="1"/>
      <c r="J14" s="1"/>
      <c r="K14" s="1"/>
      <c r="L14" s="1"/>
      <c r="M14" s="1"/>
      <c r="N14" s="1"/>
    </row>
    <row r="15" spans="1:14" ht="13.5" customHeight="1">
      <c r="A15" s="308">
        <v>11</v>
      </c>
      <c r="B15" s="52" t="s">
        <v>16</v>
      </c>
      <c r="C15" s="302">
        <f>'Proporsi Jenis Pekerjaan'!S16</f>
        <v>95559</v>
      </c>
      <c r="D15" s="302">
        <v>109190</v>
      </c>
      <c r="E15" s="303">
        <f t="shared" si="0"/>
        <v>87.516256067405394</v>
      </c>
      <c r="F15" s="1"/>
      <c r="G15" s="304"/>
      <c r="H15" s="1"/>
      <c r="I15" s="1"/>
      <c r="J15" s="1"/>
      <c r="K15" s="1"/>
      <c r="L15" s="1"/>
      <c r="M15" s="1"/>
      <c r="N15" s="1"/>
    </row>
    <row r="16" spans="1:14" ht="13.5" customHeight="1">
      <c r="A16" s="305">
        <v>12</v>
      </c>
      <c r="B16" s="47" t="s">
        <v>17</v>
      </c>
      <c r="C16" s="306">
        <f>'Proporsi Jenis Pekerjaan'!S17</f>
        <v>235540</v>
      </c>
      <c r="D16" s="306">
        <v>209934</v>
      </c>
      <c r="E16" s="307">
        <f t="shared" si="0"/>
        <v>112.197166728591</v>
      </c>
      <c r="F16" s="1"/>
      <c r="G16" s="304"/>
      <c r="H16" s="1"/>
      <c r="I16" s="1"/>
      <c r="J16" s="1"/>
      <c r="K16" s="1"/>
      <c r="L16" s="1"/>
      <c r="M16" s="1"/>
      <c r="N16" s="1"/>
    </row>
    <row r="17" spans="1:14" ht="13.5" customHeight="1">
      <c r="A17" s="308">
        <v>13</v>
      </c>
      <c r="B17" s="52" t="s">
        <v>18</v>
      </c>
      <c r="C17" s="302">
        <f>'Proporsi Jenis Pekerjaan'!S18</f>
        <v>493419</v>
      </c>
      <c r="D17" s="302">
        <v>438571</v>
      </c>
      <c r="E17" s="303">
        <f t="shared" si="0"/>
        <v>112.50607085283799</v>
      </c>
      <c r="F17" s="1"/>
      <c r="G17" s="304"/>
      <c r="H17" s="1"/>
      <c r="I17" s="1"/>
      <c r="J17" s="1"/>
      <c r="K17" s="1"/>
      <c r="L17" s="1"/>
      <c r="M17" s="1"/>
      <c r="N17" s="1"/>
    </row>
    <row r="18" spans="1:14" ht="13.5" customHeight="1">
      <c r="A18" s="305">
        <v>14</v>
      </c>
      <c r="B18" s="47" t="s">
        <v>19</v>
      </c>
      <c r="C18" s="306">
        <f>'Proporsi Jenis Pekerjaan'!S19</f>
        <v>43335</v>
      </c>
      <c r="D18" s="306">
        <v>40101</v>
      </c>
      <c r="E18" s="307">
        <f t="shared" si="0"/>
        <v>108.0646367921</v>
      </c>
      <c r="F18" s="1"/>
      <c r="G18" s="304"/>
      <c r="H18" s="1"/>
      <c r="I18" s="1"/>
      <c r="J18" s="1"/>
      <c r="K18" s="1"/>
      <c r="L18" s="1"/>
      <c r="M18" s="1"/>
      <c r="N18" s="1"/>
    </row>
    <row r="19" spans="1:14" ht="13.5" customHeight="1">
      <c r="A19" s="308">
        <v>15</v>
      </c>
      <c r="B19" s="52" t="s">
        <v>20</v>
      </c>
      <c r="C19" s="302">
        <f>'Proporsi Jenis Pekerjaan'!S20</f>
        <v>37430</v>
      </c>
      <c r="D19" s="302">
        <v>36134</v>
      </c>
      <c r="E19" s="303">
        <f t="shared" si="0"/>
        <v>103.58664969281</v>
      </c>
      <c r="F19" s="1"/>
      <c r="G19" s="304"/>
      <c r="H19" s="1"/>
      <c r="I19" s="1"/>
      <c r="J19" s="1"/>
      <c r="K19" s="1"/>
      <c r="L19" s="1"/>
      <c r="M19" s="1"/>
      <c r="N19" s="1"/>
    </row>
    <row r="20" spans="1:14" ht="13.5" customHeight="1">
      <c r="A20" s="305">
        <v>16</v>
      </c>
      <c r="B20" s="47" t="s">
        <v>21</v>
      </c>
      <c r="C20" s="306">
        <f>'Proporsi Jenis Pekerjaan'!S21</f>
        <v>33125</v>
      </c>
      <c r="D20" s="306">
        <v>27745</v>
      </c>
      <c r="E20" s="307">
        <f t="shared" si="0"/>
        <v>119.39088123986301</v>
      </c>
      <c r="F20" s="1"/>
      <c r="G20" s="304"/>
      <c r="H20" s="1"/>
      <c r="I20" s="1"/>
      <c r="J20" s="1"/>
      <c r="K20" s="1"/>
      <c r="L20" s="1"/>
      <c r="M20" s="1"/>
      <c r="N20" s="1"/>
    </row>
    <row r="21" spans="1:14" ht="13.5" customHeight="1">
      <c r="A21" s="308">
        <v>17</v>
      </c>
      <c r="B21" s="52" t="s">
        <v>22</v>
      </c>
      <c r="C21" s="302">
        <f>'Proporsi Jenis Pekerjaan'!S22</f>
        <v>74584</v>
      </c>
      <c r="D21" s="302">
        <v>62476</v>
      </c>
      <c r="E21" s="303">
        <f t="shared" si="0"/>
        <v>119.380242012933</v>
      </c>
      <c r="F21" s="1"/>
      <c r="G21" s="304"/>
      <c r="H21" s="1"/>
      <c r="I21" s="1"/>
      <c r="J21" s="1"/>
      <c r="K21" s="1"/>
      <c r="L21" s="1"/>
      <c r="M21" s="1"/>
      <c r="N21" s="1"/>
    </row>
    <row r="22" spans="1:14" ht="13.5" customHeight="1">
      <c r="A22" s="305">
        <v>18</v>
      </c>
      <c r="B22" s="47" t="s">
        <v>23</v>
      </c>
      <c r="C22" s="306">
        <f>'Proporsi Jenis Pekerjaan'!S23</f>
        <v>79466</v>
      </c>
      <c r="D22" s="306">
        <v>74085</v>
      </c>
      <c r="E22" s="307">
        <f t="shared" si="0"/>
        <v>107.263278666397</v>
      </c>
      <c r="F22" s="1"/>
      <c r="G22" s="304"/>
      <c r="H22" s="1"/>
      <c r="I22" s="1"/>
      <c r="J22" s="1"/>
      <c r="K22" s="1"/>
      <c r="L22" s="1"/>
      <c r="M22" s="1"/>
      <c r="N22" s="1"/>
    </row>
    <row r="23" spans="1:14" ht="13.5" customHeight="1">
      <c r="A23" s="309">
        <v>19</v>
      </c>
      <c r="B23" s="55" t="s">
        <v>24</v>
      </c>
      <c r="C23" s="310">
        <f>'Proporsi Jenis Pekerjaan'!S24</f>
        <v>52432</v>
      </c>
      <c r="D23" s="310">
        <v>48881</v>
      </c>
      <c r="E23" s="311">
        <f t="shared" si="0"/>
        <v>107.26458133016899</v>
      </c>
      <c r="F23" s="1"/>
      <c r="G23" s="304"/>
      <c r="H23" s="1"/>
      <c r="I23" s="1"/>
      <c r="J23" s="1"/>
      <c r="K23" s="1"/>
      <c r="L23" s="1"/>
      <c r="M23" s="1"/>
      <c r="N23" s="1"/>
    </row>
    <row r="24" spans="1:14" ht="13.5" customHeight="1">
      <c r="A24" s="312"/>
      <c r="B24" s="313" t="s">
        <v>25</v>
      </c>
      <c r="C24" s="314">
        <f>SUM(C5:C23)</f>
        <v>3099579</v>
      </c>
      <c r="D24" s="314">
        <f>SUM(D5:D23)</f>
        <v>2924753</v>
      </c>
      <c r="E24" s="315">
        <f t="shared" si="0"/>
        <v>105.97746202841699</v>
      </c>
      <c r="F24" s="316"/>
      <c r="G24" s="316"/>
      <c r="H24" s="316"/>
      <c r="I24" s="316"/>
      <c r="J24" s="319"/>
      <c r="K24" s="1"/>
      <c r="L24" s="319"/>
      <c r="M24" s="1"/>
      <c r="N24" s="1"/>
    </row>
    <row r="25" spans="1:14" ht="6.75" customHeight="1">
      <c r="A25" s="317"/>
      <c r="B25" s="317"/>
      <c r="C25" s="317"/>
      <c r="D25" s="317"/>
      <c r="E25" s="1"/>
      <c r="F25" s="1"/>
      <c r="G25" s="1"/>
      <c r="H25" s="1"/>
      <c r="I25" s="1"/>
      <c r="J25" s="1"/>
      <c r="K25" s="1"/>
      <c r="L25" s="1"/>
      <c r="M25" s="1"/>
      <c r="N25" s="1"/>
    </row>
    <row r="26" spans="1:14" ht="10.5" customHeight="1">
      <c r="A26" s="1376" t="s">
        <v>722</v>
      </c>
      <c r="B26" s="1416"/>
      <c r="C26" s="1416"/>
      <c r="D26" s="1416"/>
      <c r="E26" s="1416"/>
      <c r="F26" s="1"/>
      <c r="G26" s="1"/>
      <c r="H26" s="1"/>
      <c r="I26" s="1"/>
      <c r="J26" s="1"/>
      <c r="K26" s="1"/>
      <c r="L26" s="1"/>
      <c r="M26" s="1"/>
      <c r="N26" s="1"/>
    </row>
    <row r="27" spans="1:14" ht="16.5">
      <c r="A27" s="1"/>
      <c r="B27" s="1"/>
      <c r="C27" s="1"/>
      <c r="D27" s="1"/>
      <c r="E27" s="1"/>
      <c r="F27" s="1"/>
      <c r="G27" s="1"/>
      <c r="H27" s="1"/>
      <c r="I27" s="1"/>
      <c r="J27" s="1"/>
      <c r="K27" s="1"/>
      <c r="L27" s="1"/>
      <c r="M27" s="1"/>
      <c r="N27" s="1"/>
    </row>
    <row r="28" spans="1:14" ht="16.5">
      <c r="A28" s="1"/>
      <c r="B28" s="1"/>
      <c r="C28" s="1"/>
      <c r="D28" s="1"/>
      <c r="E28" s="1"/>
      <c r="F28" s="1"/>
      <c r="G28" s="1"/>
      <c r="H28" s="1"/>
      <c r="I28" s="1"/>
      <c r="J28" s="1"/>
      <c r="K28" s="1"/>
      <c r="L28" s="1"/>
      <c r="M28" s="1"/>
      <c r="N28" s="1"/>
    </row>
    <row r="29" spans="1:14" ht="16.5">
      <c r="A29" s="1"/>
      <c r="B29" s="1"/>
      <c r="C29" s="1"/>
      <c r="D29" s="1"/>
      <c r="E29" s="1"/>
      <c r="F29" s="1"/>
      <c r="G29" s="1"/>
      <c r="H29" s="1"/>
      <c r="I29" s="1"/>
      <c r="J29" s="1"/>
      <c r="K29" s="1"/>
      <c r="L29" s="1"/>
      <c r="M29" s="1"/>
      <c r="N29" s="1"/>
    </row>
    <row r="30" spans="1:14" ht="16.5">
      <c r="A30" s="1"/>
      <c r="B30" s="1"/>
      <c r="C30" s="1"/>
      <c r="D30" s="1"/>
      <c r="E30" s="1"/>
      <c r="F30" s="1"/>
      <c r="G30" s="1"/>
      <c r="H30" s="1"/>
      <c r="I30" s="1"/>
      <c r="J30" s="1"/>
      <c r="K30" s="1"/>
      <c r="L30" s="1"/>
      <c r="M30" s="1"/>
      <c r="N30" s="1"/>
    </row>
    <row r="31" spans="1:14" ht="16.5">
      <c r="A31" s="1"/>
      <c r="B31" s="1"/>
      <c r="C31" s="1"/>
      <c r="D31" s="1"/>
      <c r="E31" s="1"/>
      <c r="F31" s="1"/>
      <c r="G31" s="1"/>
      <c r="H31" s="1"/>
      <c r="I31" s="1"/>
      <c r="J31" s="1"/>
      <c r="K31" s="1"/>
      <c r="L31" s="1"/>
      <c r="M31" s="1"/>
      <c r="N31" s="1"/>
    </row>
    <row r="32" spans="1:14" ht="16.5">
      <c r="A32" s="1"/>
      <c r="B32" s="1"/>
      <c r="C32" s="1"/>
      <c r="D32" s="1"/>
      <c r="E32" s="1"/>
      <c r="F32" s="1"/>
      <c r="G32" s="1"/>
      <c r="H32" s="1"/>
      <c r="I32" s="1"/>
      <c r="J32" s="1"/>
      <c r="K32" s="1"/>
      <c r="L32" s="1"/>
      <c r="M32" s="1"/>
      <c r="N32" s="1"/>
    </row>
    <row r="33" spans="1:14" ht="16.5">
      <c r="A33" s="1"/>
      <c r="B33" s="1"/>
      <c r="C33" s="1"/>
      <c r="D33" s="1"/>
      <c r="E33" s="1"/>
      <c r="F33" s="1"/>
      <c r="G33" s="1"/>
      <c r="H33" s="1"/>
      <c r="I33" s="1"/>
      <c r="J33" s="1"/>
      <c r="K33" s="1"/>
      <c r="L33" s="1"/>
      <c r="M33" s="1"/>
      <c r="N33" s="1"/>
    </row>
    <row r="34" spans="1:14" ht="16.5">
      <c r="A34" s="1"/>
      <c r="B34" s="1"/>
      <c r="C34" s="1"/>
      <c r="D34" s="1"/>
      <c r="E34" s="1"/>
      <c r="F34" s="1"/>
      <c r="G34" s="1"/>
      <c r="H34" s="1"/>
      <c r="I34" s="1"/>
      <c r="J34" s="1"/>
      <c r="K34" s="1"/>
      <c r="L34" s="1"/>
      <c r="M34" s="1"/>
      <c r="N34" s="1"/>
    </row>
    <row r="35" spans="1:14" ht="16.5">
      <c r="A35" s="1"/>
      <c r="B35" s="1"/>
      <c r="C35" s="1"/>
      <c r="D35" s="1"/>
      <c r="E35" s="1"/>
      <c r="F35" s="1"/>
      <c r="G35" s="1"/>
      <c r="H35" s="1"/>
      <c r="I35" s="1"/>
      <c r="J35" s="1"/>
      <c r="K35" s="1"/>
      <c r="L35" s="1"/>
      <c r="M35" s="1"/>
      <c r="N35" s="1"/>
    </row>
    <row r="36" spans="1:14" ht="16.5">
      <c r="A36" s="1"/>
      <c r="B36" s="1"/>
      <c r="C36" s="1"/>
      <c r="D36" s="1"/>
      <c r="E36" s="1"/>
      <c r="F36" s="1"/>
      <c r="G36" s="1"/>
      <c r="H36" s="1"/>
      <c r="I36" s="1"/>
      <c r="J36" s="1"/>
      <c r="K36" s="1"/>
      <c r="L36" s="1"/>
      <c r="M36" s="1"/>
      <c r="N36" s="1"/>
    </row>
    <row r="37" spans="1:14" ht="16.5">
      <c r="A37" s="1"/>
      <c r="B37" s="1"/>
      <c r="C37" s="1"/>
      <c r="D37" s="1"/>
      <c r="E37" s="1"/>
      <c r="F37" s="1"/>
      <c r="G37" s="1"/>
      <c r="H37" s="1"/>
      <c r="I37" s="1"/>
      <c r="J37" s="1"/>
      <c r="K37" s="1"/>
      <c r="L37" s="1"/>
      <c r="M37" s="1"/>
      <c r="N37" s="1"/>
    </row>
    <row r="38" spans="1:14" ht="16.5">
      <c r="A38" s="1"/>
      <c r="B38" s="1"/>
      <c r="C38" s="1"/>
      <c r="D38" s="1"/>
      <c r="E38" s="1"/>
      <c r="F38" s="1"/>
      <c r="G38" s="1"/>
      <c r="H38" s="1"/>
      <c r="I38" s="1"/>
      <c r="J38" s="1"/>
      <c r="K38" s="1"/>
      <c r="L38" s="1"/>
      <c r="M38" s="1"/>
      <c r="N38" s="1"/>
    </row>
    <row r="39" spans="1:14" ht="16.5">
      <c r="A39" s="1"/>
      <c r="B39" s="1"/>
      <c r="C39" s="1"/>
      <c r="D39" s="1"/>
      <c r="E39" s="1"/>
      <c r="F39" s="1"/>
      <c r="G39" s="1"/>
      <c r="H39" s="1"/>
      <c r="I39" s="1"/>
      <c r="J39" s="1"/>
      <c r="K39" s="1"/>
      <c r="L39" s="1"/>
      <c r="M39" s="1"/>
      <c r="N39" s="1"/>
    </row>
    <row r="40" spans="1:14" ht="16.5">
      <c r="A40" s="1"/>
      <c r="B40" s="1"/>
      <c r="C40" s="1"/>
      <c r="D40" s="1"/>
      <c r="E40" s="1"/>
      <c r="F40" s="1"/>
      <c r="G40" s="1"/>
      <c r="H40" s="1"/>
      <c r="I40" s="1"/>
      <c r="J40" s="1"/>
      <c r="K40" s="1"/>
      <c r="L40" s="1"/>
      <c r="M40" s="1"/>
      <c r="N40" s="1"/>
    </row>
    <row r="41" spans="1:14" ht="16.5">
      <c r="A41" s="1"/>
      <c r="B41" s="1"/>
      <c r="C41" s="1"/>
      <c r="D41" s="1"/>
      <c r="E41" s="1"/>
      <c r="F41" s="1"/>
      <c r="G41" s="1"/>
      <c r="H41" s="1"/>
      <c r="I41" s="1"/>
      <c r="J41" s="1"/>
      <c r="K41" s="1"/>
      <c r="L41" s="1"/>
      <c r="M41" s="1"/>
      <c r="N41" s="1"/>
    </row>
    <row r="42" spans="1:14" ht="16.5">
      <c r="A42" s="1"/>
      <c r="B42" s="1"/>
      <c r="C42" s="1"/>
      <c r="D42" s="1"/>
      <c r="E42" s="1"/>
      <c r="F42" s="1"/>
      <c r="G42" s="1"/>
      <c r="H42" s="1"/>
      <c r="I42" s="1"/>
      <c r="J42" s="1"/>
      <c r="K42" s="1"/>
      <c r="L42" s="1"/>
      <c r="M42" s="1"/>
      <c r="N42" s="1"/>
    </row>
    <row r="43" spans="1:14" ht="16.5">
      <c r="A43" s="1"/>
      <c r="B43" s="1"/>
      <c r="C43" s="1"/>
      <c r="D43" s="1"/>
      <c r="E43" s="1"/>
      <c r="F43" s="1"/>
      <c r="G43" s="1"/>
      <c r="H43" s="1"/>
      <c r="I43" s="1"/>
      <c r="J43" s="1"/>
      <c r="K43" s="1"/>
      <c r="L43" s="1"/>
      <c r="M43" s="1"/>
      <c r="N43" s="1"/>
    </row>
    <row r="44" spans="1:14" ht="16.5">
      <c r="A44" s="1"/>
      <c r="B44" s="1"/>
      <c r="C44" s="1"/>
      <c r="D44" s="1"/>
      <c r="E44" s="1"/>
      <c r="F44" s="1"/>
      <c r="G44" s="1"/>
      <c r="H44" s="1"/>
      <c r="I44" s="1"/>
      <c r="J44" s="1"/>
      <c r="K44" s="1"/>
      <c r="L44" s="1"/>
      <c r="M44" s="1"/>
      <c r="N44" s="1"/>
    </row>
    <row r="45" spans="1:14" ht="16.5">
      <c r="A45" s="1"/>
      <c r="B45" s="1"/>
      <c r="C45" s="1"/>
      <c r="D45" s="1"/>
      <c r="E45" s="1"/>
      <c r="F45" s="1"/>
      <c r="G45" s="1"/>
      <c r="H45" s="1"/>
      <c r="I45" s="1"/>
      <c r="J45" s="1"/>
      <c r="K45" s="1"/>
      <c r="L45" s="1"/>
      <c r="M45" s="1"/>
      <c r="N45" s="1"/>
    </row>
    <row r="46" spans="1:14" ht="16.5">
      <c r="A46" s="1"/>
      <c r="B46" s="1"/>
      <c r="C46" s="1"/>
      <c r="D46" s="1"/>
      <c r="E46" s="1"/>
      <c r="F46" s="1"/>
      <c r="G46" s="1"/>
      <c r="H46" s="1"/>
      <c r="I46" s="1"/>
      <c r="J46" s="1"/>
      <c r="K46" s="1"/>
      <c r="L46" s="1"/>
      <c r="M46" s="1"/>
      <c r="N46" s="1"/>
    </row>
    <row r="47" spans="1:14" ht="16.5">
      <c r="A47" s="1"/>
      <c r="B47" s="1"/>
      <c r="C47" s="1"/>
      <c r="D47" s="1"/>
      <c r="E47" s="1"/>
      <c r="F47" s="1"/>
      <c r="G47" s="1"/>
      <c r="H47" s="1"/>
      <c r="I47" s="1"/>
      <c r="J47" s="1"/>
      <c r="K47" s="1"/>
      <c r="L47" s="1"/>
      <c r="M47" s="1"/>
      <c r="N47" s="1"/>
    </row>
    <row r="48" spans="1:14" ht="16.5">
      <c r="A48" s="1"/>
      <c r="B48" s="1"/>
      <c r="C48" s="1"/>
      <c r="D48" s="1"/>
      <c r="E48" s="1"/>
      <c r="F48" s="1"/>
      <c r="G48" s="1"/>
      <c r="H48" s="1"/>
      <c r="I48" s="1"/>
      <c r="J48" s="1"/>
      <c r="K48" s="1"/>
      <c r="L48" s="1"/>
      <c r="M48" s="1"/>
      <c r="N48" s="1"/>
    </row>
    <row r="49" spans="1:14" ht="16.5">
      <c r="A49" s="1"/>
      <c r="B49" s="1"/>
      <c r="C49" s="1"/>
      <c r="D49" s="1"/>
      <c r="E49" s="1"/>
      <c r="F49" s="1"/>
      <c r="G49" s="1"/>
      <c r="H49" s="1"/>
      <c r="I49" s="1"/>
      <c r="J49" s="1"/>
      <c r="K49" s="1"/>
      <c r="L49" s="1"/>
      <c r="M49" s="1"/>
      <c r="N49" s="1"/>
    </row>
    <row r="50" spans="1:14" ht="16.5">
      <c r="A50" s="1"/>
      <c r="B50" s="1"/>
      <c r="C50" s="1"/>
      <c r="D50" s="1"/>
      <c r="E50" s="1"/>
      <c r="F50" s="1"/>
      <c r="G50" s="1"/>
      <c r="H50" s="1"/>
      <c r="I50" s="1"/>
      <c r="J50" s="1"/>
      <c r="K50" s="1"/>
      <c r="L50" s="1"/>
      <c r="M50" s="1"/>
      <c r="N50" s="1"/>
    </row>
    <row r="51" spans="1:14" ht="16.5">
      <c r="A51" s="1"/>
      <c r="B51" s="1"/>
      <c r="C51" s="1"/>
      <c r="D51" s="1"/>
      <c r="E51" s="1"/>
      <c r="F51" s="1"/>
      <c r="G51" s="1"/>
      <c r="H51" s="1"/>
      <c r="I51" s="1"/>
      <c r="J51" s="1"/>
      <c r="K51" s="1"/>
      <c r="L51" s="1"/>
      <c r="M51" s="1"/>
      <c r="N51" s="1"/>
    </row>
    <row r="52" spans="1:14" ht="16.5">
      <c r="A52" s="1"/>
      <c r="B52" s="1"/>
      <c r="C52" s="1"/>
      <c r="D52" s="1"/>
      <c r="E52" s="1"/>
      <c r="F52" s="1"/>
      <c r="G52" s="1"/>
      <c r="H52" s="1"/>
      <c r="I52" s="1"/>
      <c r="J52" s="1"/>
      <c r="K52" s="1"/>
      <c r="L52" s="1"/>
      <c r="M52" s="1"/>
      <c r="N52" s="1"/>
    </row>
    <row r="53" spans="1:14" ht="16.5">
      <c r="A53" s="1"/>
      <c r="B53" s="1"/>
      <c r="C53" s="1"/>
      <c r="D53" s="1"/>
      <c r="E53" s="1"/>
      <c r="F53" s="1"/>
      <c r="G53" s="1"/>
      <c r="H53" s="1"/>
      <c r="I53" s="1"/>
      <c r="J53" s="1"/>
      <c r="K53" s="1"/>
      <c r="L53" s="1"/>
      <c r="M53" s="1"/>
      <c r="N53" s="1"/>
    </row>
    <row r="54" spans="1:14" ht="16.5">
      <c r="A54" s="1"/>
      <c r="B54" s="1"/>
      <c r="C54" s="1"/>
      <c r="D54" s="1"/>
      <c r="E54" s="1"/>
      <c r="F54" s="1"/>
      <c r="G54" s="1"/>
      <c r="H54" s="1"/>
      <c r="I54" s="1"/>
      <c r="J54" s="1"/>
      <c r="K54" s="1"/>
      <c r="L54" s="1"/>
      <c r="M54" s="1"/>
      <c r="N54" s="1"/>
    </row>
    <row r="55" spans="1:14" ht="16.5">
      <c r="A55" s="1"/>
      <c r="B55" s="1"/>
      <c r="C55" s="1"/>
      <c r="D55" s="1"/>
      <c r="E55" s="1"/>
      <c r="F55" s="1"/>
      <c r="G55" s="1"/>
      <c r="H55" s="1"/>
      <c r="I55" s="1"/>
      <c r="J55" s="1"/>
      <c r="K55" s="1"/>
      <c r="L55" s="1"/>
      <c r="M55" s="1"/>
      <c r="N55" s="1"/>
    </row>
    <row r="56" spans="1:14" ht="16.5">
      <c r="A56" s="1"/>
      <c r="B56" s="1"/>
      <c r="C56" s="1"/>
      <c r="D56" s="1"/>
      <c r="E56" s="1"/>
      <c r="F56" s="1"/>
      <c r="G56" s="1"/>
      <c r="H56" s="1"/>
      <c r="I56" s="1"/>
      <c r="J56" s="1"/>
      <c r="K56" s="1"/>
      <c r="L56" s="1"/>
      <c r="M56" s="1"/>
      <c r="N56" s="1"/>
    </row>
    <row r="57" spans="1:14" ht="16.5">
      <c r="A57" s="1"/>
      <c r="B57" s="1"/>
      <c r="C57" s="1"/>
      <c r="D57" s="1"/>
      <c r="E57" s="1"/>
      <c r="F57" s="1"/>
      <c r="G57" s="1"/>
      <c r="H57" s="1"/>
      <c r="I57" s="1"/>
      <c r="J57" s="1"/>
      <c r="K57" s="1"/>
      <c r="L57" s="1"/>
      <c r="M57" s="1"/>
      <c r="N57" s="1"/>
    </row>
    <row r="58" spans="1:14" ht="16.5">
      <c r="A58" s="1"/>
      <c r="B58" s="1"/>
      <c r="C58" s="1"/>
      <c r="D58" s="1"/>
      <c r="E58" s="1"/>
      <c r="F58" s="1"/>
      <c r="G58" s="1"/>
      <c r="H58" s="1"/>
      <c r="I58" s="1"/>
      <c r="J58" s="1"/>
      <c r="K58" s="1"/>
      <c r="L58" s="1"/>
      <c r="M58" s="1"/>
      <c r="N58" s="1"/>
    </row>
    <row r="59" spans="1:14" ht="16.5">
      <c r="A59" s="1"/>
      <c r="B59" s="1"/>
      <c r="C59" s="1"/>
      <c r="D59" s="1"/>
      <c r="E59" s="1"/>
      <c r="F59" s="1"/>
      <c r="G59" s="1"/>
      <c r="H59" s="1"/>
      <c r="I59" s="1"/>
      <c r="J59" s="1"/>
      <c r="K59" s="1"/>
      <c r="L59" s="1"/>
      <c r="M59" s="1"/>
      <c r="N59" s="1"/>
    </row>
    <row r="60" spans="1:14" ht="16.5">
      <c r="A60" s="1"/>
      <c r="B60" s="1"/>
      <c r="C60" s="1"/>
      <c r="D60" s="1"/>
      <c r="E60" s="1"/>
      <c r="F60" s="1"/>
      <c r="G60" s="1"/>
      <c r="H60" s="1"/>
      <c r="I60" s="1"/>
      <c r="J60" s="1"/>
      <c r="K60" s="1"/>
      <c r="L60" s="1"/>
      <c r="M60" s="1"/>
      <c r="N60" s="1"/>
    </row>
    <row r="61" spans="1:14" ht="16.5">
      <c r="A61" s="1"/>
      <c r="B61" s="1"/>
      <c r="C61" s="1"/>
      <c r="D61" s="1"/>
      <c r="E61" s="1"/>
      <c r="F61" s="1"/>
      <c r="G61" s="1"/>
      <c r="H61" s="1"/>
      <c r="I61" s="1"/>
      <c r="J61" s="1"/>
      <c r="K61" s="1"/>
      <c r="L61" s="1"/>
      <c r="M61" s="1"/>
      <c r="N61" s="1"/>
    </row>
    <row r="62" spans="1:14" ht="16.5">
      <c r="A62" s="1"/>
      <c r="B62" s="1"/>
      <c r="C62" s="1"/>
      <c r="D62" s="1"/>
      <c r="E62" s="1"/>
      <c r="F62" s="1"/>
      <c r="G62" s="1"/>
      <c r="H62" s="1"/>
      <c r="I62" s="1"/>
      <c r="J62" s="1"/>
      <c r="K62" s="1"/>
      <c r="L62" s="1"/>
      <c r="M62" s="1"/>
      <c r="N62" s="1"/>
    </row>
    <row r="63" spans="1:14" ht="16.5">
      <c r="A63" s="1"/>
      <c r="B63" s="1"/>
      <c r="C63" s="1"/>
      <c r="D63" s="1"/>
      <c r="E63" s="1"/>
      <c r="F63" s="1"/>
      <c r="G63" s="1"/>
      <c r="H63" s="1"/>
      <c r="I63" s="1"/>
      <c r="J63" s="1"/>
      <c r="K63" s="1"/>
      <c r="L63" s="1"/>
      <c r="M63" s="1"/>
      <c r="N63" s="1"/>
    </row>
    <row r="64" spans="1:14" ht="16.5">
      <c r="A64" s="1"/>
      <c r="B64" s="1"/>
      <c r="C64" s="1"/>
      <c r="D64" s="1"/>
      <c r="E64" s="1"/>
      <c r="F64" s="1"/>
      <c r="G64" s="1"/>
      <c r="H64" s="1"/>
      <c r="I64" s="1"/>
      <c r="J64" s="1"/>
      <c r="K64" s="1"/>
      <c r="L64" s="1"/>
      <c r="M64" s="1"/>
      <c r="N64" s="1"/>
    </row>
    <row r="65" spans="1:14" ht="16.5">
      <c r="A65" s="1"/>
      <c r="B65" s="1"/>
      <c r="C65" s="1"/>
      <c r="D65" s="1"/>
      <c r="E65" s="1"/>
      <c r="F65" s="1"/>
      <c r="G65" s="1"/>
      <c r="H65" s="1"/>
      <c r="I65" s="1"/>
      <c r="J65" s="1"/>
      <c r="K65" s="1"/>
      <c r="L65" s="1"/>
      <c r="M65" s="1"/>
      <c r="N65" s="1"/>
    </row>
    <row r="66" spans="1:14" ht="16.5">
      <c r="A66" s="1"/>
      <c r="B66" s="1"/>
      <c r="C66" s="1"/>
      <c r="D66" s="1"/>
      <c r="E66" s="1"/>
      <c r="F66" s="1"/>
      <c r="G66" s="1"/>
      <c r="H66" s="1"/>
      <c r="I66" s="1"/>
      <c r="J66" s="1"/>
      <c r="K66" s="1"/>
      <c r="L66" s="1"/>
      <c r="M66" s="1"/>
      <c r="N66" s="1"/>
    </row>
    <row r="67" spans="1:14" ht="16.5">
      <c r="A67" s="1"/>
      <c r="B67" s="1"/>
      <c r="C67" s="1"/>
      <c r="D67" s="1"/>
      <c r="E67" s="1"/>
      <c r="F67" s="1"/>
      <c r="G67" s="1"/>
      <c r="H67" s="1"/>
      <c r="I67" s="1"/>
      <c r="J67" s="1"/>
      <c r="K67" s="1"/>
      <c r="L67" s="1"/>
      <c r="M67" s="1"/>
      <c r="N67" s="1"/>
    </row>
    <row r="68" spans="1:14" ht="16.5">
      <c r="A68" s="1"/>
      <c r="B68" s="1"/>
      <c r="C68" s="1"/>
      <c r="D68" s="1"/>
      <c r="E68" s="1"/>
      <c r="F68" s="1"/>
      <c r="G68" s="1"/>
      <c r="H68" s="1"/>
      <c r="I68" s="1"/>
      <c r="J68" s="1"/>
      <c r="K68" s="1"/>
      <c r="L68" s="1"/>
      <c r="M68" s="1"/>
      <c r="N68" s="1"/>
    </row>
    <row r="69" spans="1:14" ht="16.5">
      <c r="A69" s="1"/>
      <c r="B69" s="1"/>
      <c r="C69" s="1"/>
      <c r="D69" s="1"/>
      <c r="E69" s="1"/>
      <c r="F69" s="1"/>
      <c r="G69" s="1"/>
      <c r="H69" s="1"/>
      <c r="I69" s="1"/>
      <c r="J69" s="1"/>
      <c r="K69" s="1"/>
      <c r="L69" s="1"/>
      <c r="M69" s="1"/>
      <c r="N69" s="1"/>
    </row>
    <row r="70" spans="1:14" ht="16.5">
      <c r="A70" s="1"/>
      <c r="B70" s="1"/>
      <c r="C70" s="1"/>
      <c r="D70" s="1"/>
      <c r="E70" s="1"/>
      <c r="F70" s="1"/>
      <c r="G70" s="1"/>
      <c r="H70" s="1"/>
      <c r="I70" s="1"/>
      <c r="J70" s="1"/>
      <c r="K70" s="1"/>
      <c r="L70" s="1"/>
      <c r="M70" s="1"/>
      <c r="N70" s="1"/>
    </row>
    <row r="71" spans="1:14" ht="16.5">
      <c r="A71" s="1"/>
      <c r="B71" s="1"/>
      <c r="C71" s="1"/>
      <c r="D71" s="1"/>
      <c r="E71" s="1"/>
      <c r="F71" s="1"/>
      <c r="G71" s="1"/>
      <c r="H71" s="1"/>
      <c r="I71" s="1"/>
      <c r="J71" s="1"/>
      <c r="K71" s="1"/>
      <c r="L71" s="1"/>
      <c r="M71" s="1"/>
      <c r="N71" s="1"/>
    </row>
    <row r="72" spans="1:14" ht="16.5">
      <c r="A72" s="1"/>
      <c r="B72" s="1"/>
      <c r="C72" s="1"/>
      <c r="D72" s="1"/>
      <c r="E72" s="1"/>
      <c r="F72" s="1"/>
      <c r="G72" s="1"/>
      <c r="H72" s="1"/>
      <c r="I72" s="1"/>
      <c r="J72" s="1"/>
      <c r="K72" s="1"/>
      <c r="L72" s="1"/>
      <c r="M72" s="1"/>
      <c r="N72" s="1"/>
    </row>
    <row r="73" spans="1:14" ht="16.5">
      <c r="A73" s="1"/>
      <c r="B73" s="1"/>
      <c r="C73" s="1"/>
      <c r="D73" s="1"/>
      <c r="E73" s="1"/>
      <c r="F73" s="1"/>
      <c r="G73" s="1"/>
      <c r="H73" s="1"/>
      <c r="I73" s="1"/>
      <c r="J73" s="1"/>
      <c r="K73" s="1"/>
      <c r="L73" s="1"/>
      <c r="M73" s="1"/>
      <c r="N73" s="1"/>
    </row>
    <row r="74" spans="1:14" ht="16.5">
      <c r="A74" s="1"/>
      <c r="B74" s="1"/>
      <c r="C74" s="1"/>
      <c r="D74" s="1"/>
      <c r="E74" s="1"/>
      <c r="F74" s="1"/>
      <c r="G74" s="1"/>
      <c r="H74" s="1"/>
      <c r="I74" s="1"/>
      <c r="J74" s="1"/>
      <c r="K74" s="1"/>
      <c r="L74" s="1"/>
      <c r="M74" s="1"/>
      <c r="N74" s="1"/>
    </row>
    <row r="75" spans="1:14" ht="16.5">
      <c r="A75" s="1"/>
      <c r="B75" s="1"/>
      <c r="C75" s="1"/>
      <c r="D75" s="1"/>
      <c r="E75" s="1"/>
      <c r="F75" s="1"/>
      <c r="G75" s="1"/>
      <c r="H75" s="1"/>
      <c r="I75" s="1"/>
      <c r="J75" s="1"/>
      <c r="K75" s="1"/>
      <c r="L75" s="1"/>
      <c r="M75" s="1"/>
      <c r="N75" s="1"/>
    </row>
    <row r="76" spans="1:14" ht="16.5">
      <c r="A76" s="1"/>
      <c r="B76" s="1"/>
      <c r="C76" s="1"/>
      <c r="D76" s="1"/>
      <c r="E76" s="1"/>
      <c r="F76" s="1"/>
      <c r="G76" s="1"/>
      <c r="H76" s="1"/>
      <c r="I76" s="1"/>
      <c r="J76" s="1"/>
      <c r="K76" s="1"/>
      <c r="L76" s="1"/>
      <c r="M76" s="1"/>
      <c r="N76" s="1"/>
    </row>
    <row r="77" spans="1:14" ht="16.5">
      <c r="A77" s="1"/>
      <c r="B77" s="1"/>
      <c r="C77" s="1"/>
      <c r="D77" s="1"/>
      <c r="E77" s="1"/>
      <c r="F77" s="1"/>
      <c r="G77" s="1"/>
      <c r="H77" s="1"/>
      <c r="I77" s="1"/>
      <c r="J77" s="1"/>
      <c r="K77" s="1"/>
      <c r="L77" s="1"/>
      <c r="M77" s="1"/>
      <c r="N77" s="1"/>
    </row>
    <row r="78" spans="1:14" ht="16.5">
      <c r="A78" s="1"/>
      <c r="B78" s="1"/>
      <c r="C78" s="1"/>
      <c r="D78" s="1"/>
      <c r="E78" s="1"/>
      <c r="F78" s="1"/>
      <c r="G78" s="1"/>
      <c r="H78" s="1"/>
      <c r="I78" s="1"/>
      <c r="J78" s="1"/>
      <c r="K78" s="1"/>
      <c r="L78" s="1"/>
      <c r="M78" s="1"/>
      <c r="N78" s="1"/>
    </row>
    <row r="79" spans="1:14" ht="16.5">
      <c r="A79" s="1"/>
      <c r="B79" s="1"/>
      <c r="C79" s="1"/>
      <c r="D79" s="1"/>
      <c r="E79" s="1"/>
      <c r="F79" s="1"/>
      <c r="G79" s="1"/>
      <c r="H79" s="1"/>
      <c r="I79" s="1"/>
      <c r="J79" s="1"/>
      <c r="K79" s="1"/>
      <c r="L79" s="1"/>
      <c r="M79" s="1"/>
      <c r="N79" s="1"/>
    </row>
    <row r="80" spans="1:14" ht="16.5">
      <c r="A80" s="1"/>
      <c r="B80" s="1"/>
      <c r="C80" s="1"/>
      <c r="D80" s="1"/>
      <c r="E80" s="1"/>
      <c r="F80" s="1"/>
      <c r="G80" s="1"/>
      <c r="H80" s="1"/>
      <c r="I80" s="1"/>
      <c r="J80" s="1"/>
      <c r="K80" s="1"/>
      <c r="L80" s="1"/>
      <c r="M80" s="1"/>
      <c r="N80" s="1"/>
    </row>
    <row r="81" spans="1:14" ht="16.5">
      <c r="A81" s="1"/>
      <c r="B81" s="1"/>
      <c r="C81" s="1"/>
      <c r="D81" s="1"/>
      <c r="E81" s="1"/>
      <c r="F81" s="1"/>
      <c r="G81" s="1"/>
      <c r="H81" s="1"/>
      <c r="I81" s="1"/>
      <c r="J81" s="1"/>
      <c r="K81" s="1"/>
      <c r="L81" s="1"/>
      <c r="M81" s="1"/>
      <c r="N81" s="1"/>
    </row>
    <row r="82" spans="1:14" ht="16.5">
      <c r="A82" s="1"/>
      <c r="B82" s="1"/>
      <c r="C82" s="1"/>
      <c r="D82" s="1"/>
      <c r="E82" s="1"/>
      <c r="F82" s="1"/>
      <c r="G82" s="1"/>
      <c r="H82" s="1"/>
      <c r="I82" s="1"/>
      <c r="J82" s="1"/>
      <c r="K82" s="1"/>
      <c r="L82" s="1"/>
      <c r="M82" s="1"/>
      <c r="N82" s="1"/>
    </row>
    <row r="83" spans="1:14" ht="16.5">
      <c r="A83" s="1"/>
      <c r="B83" s="1"/>
      <c r="C83" s="1"/>
      <c r="D83" s="1"/>
      <c r="E83" s="1"/>
      <c r="F83" s="1"/>
      <c r="G83" s="1"/>
      <c r="H83" s="1"/>
      <c r="I83" s="1"/>
      <c r="J83" s="1"/>
      <c r="K83" s="1"/>
      <c r="L83" s="1"/>
      <c r="M83" s="1"/>
      <c r="N83" s="1"/>
    </row>
    <row r="84" spans="1:14" ht="16.5">
      <c r="A84" s="1"/>
      <c r="B84" s="1"/>
      <c r="C84" s="1"/>
      <c r="D84" s="1"/>
      <c r="E84" s="1"/>
      <c r="F84" s="1"/>
      <c r="G84" s="1"/>
      <c r="H84" s="1"/>
      <c r="I84" s="1"/>
      <c r="J84" s="1"/>
      <c r="K84" s="1"/>
      <c r="L84" s="1"/>
      <c r="M84" s="1"/>
      <c r="N84" s="1"/>
    </row>
    <row r="85" spans="1:14" ht="16.5">
      <c r="A85" s="1"/>
      <c r="B85" s="1"/>
      <c r="C85" s="1"/>
      <c r="D85" s="1"/>
      <c r="E85" s="1"/>
      <c r="F85" s="1"/>
      <c r="G85" s="1"/>
      <c r="H85" s="1"/>
      <c r="I85" s="1"/>
      <c r="J85" s="1"/>
      <c r="K85" s="1"/>
      <c r="L85" s="1"/>
      <c r="M85" s="1"/>
      <c r="N85" s="1"/>
    </row>
    <row r="86" spans="1:14" ht="16.5">
      <c r="A86" s="1"/>
      <c r="B86" s="1"/>
      <c r="C86" s="1"/>
      <c r="D86" s="1"/>
      <c r="E86" s="1"/>
      <c r="F86" s="1"/>
      <c r="G86" s="1"/>
      <c r="H86" s="1"/>
      <c r="I86" s="1"/>
      <c r="J86" s="1"/>
      <c r="K86" s="1"/>
      <c r="L86" s="1"/>
      <c r="M86" s="1"/>
      <c r="N86" s="1"/>
    </row>
    <row r="87" spans="1:14" ht="16.5">
      <c r="A87" s="1"/>
      <c r="B87" s="1"/>
      <c r="C87" s="1"/>
      <c r="D87" s="1"/>
      <c r="E87" s="1"/>
      <c r="F87" s="1"/>
      <c r="G87" s="1"/>
      <c r="H87" s="1"/>
      <c r="I87" s="1"/>
      <c r="J87" s="1"/>
      <c r="K87" s="1"/>
      <c r="L87" s="1"/>
      <c r="M87" s="1"/>
      <c r="N87" s="1"/>
    </row>
    <row r="88" spans="1:14" ht="16.5">
      <c r="A88" s="1"/>
      <c r="B88" s="1"/>
      <c r="C88" s="1"/>
      <c r="D88" s="1"/>
      <c r="E88" s="1"/>
      <c r="F88" s="1"/>
      <c r="G88" s="1"/>
      <c r="H88" s="1"/>
      <c r="I88" s="1"/>
      <c r="J88" s="1"/>
      <c r="K88" s="1"/>
      <c r="L88" s="1"/>
      <c r="M88" s="1"/>
      <c r="N88" s="1"/>
    </row>
    <row r="89" spans="1:14" ht="16.5">
      <c r="A89" s="1"/>
      <c r="B89" s="1"/>
      <c r="C89" s="1"/>
      <c r="D89" s="1"/>
      <c r="E89" s="1"/>
      <c r="F89" s="1"/>
      <c r="G89" s="1"/>
      <c r="H89" s="1"/>
      <c r="I89" s="1"/>
      <c r="J89" s="1"/>
      <c r="K89" s="1"/>
      <c r="L89" s="1"/>
      <c r="M89" s="1"/>
      <c r="N89" s="1"/>
    </row>
    <row r="90" spans="1:14" ht="16.5">
      <c r="A90" s="1"/>
      <c r="B90" s="1"/>
      <c r="C90" s="1"/>
      <c r="D90" s="1"/>
      <c r="E90" s="1"/>
      <c r="F90" s="1"/>
      <c r="G90" s="1"/>
      <c r="H90" s="1"/>
      <c r="I90" s="1"/>
      <c r="J90" s="1"/>
      <c r="K90" s="1"/>
      <c r="L90" s="1"/>
      <c r="M90" s="1"/>
      <c r="N90" s="1"/>
    </row>
    <row r="91" spans="1:14" ht="16.5">
      <c r="A91" s="1"/>
      <c r="B91" s="1"/>
      <c r="C91" s="1"/>
      <c r="D91" s="1"/>
      <c r="E91" s="1"/>
      <c r="F91" s="1"/>
      <c r="G91" s="1"/>
      <c r="H91" s="1"/>
      <c r="I91" s="1"/>
      <c r="J91" s="1"/>
      <c r="K91" s="1"/>
      <c r="L91" s="1"/>
      <c r="M91" s="1"/>
      <c r="N91" s="1"/>
    </row>
    <row r="92" spans="1:14" ht="16.5">
      <c r="A92" s="1"/>
      <c r="B92" s="1"/>
      <c r="C92" s="1"/>
      <c r="D92" s="1"/>
      <c r="E92" s="1"/>
      <c r="F92" s="1"/>
      <c r="G92" s="1"/>
      <c r="H92" s="1"/>
      <c r="I92" s="1"/>
      <c r="J92" s="1"/>
      <c r="K92" s="1"/>
      <c r="L92" s="1"/>
      <c r="M92" s="1"/>
      <c r="N92" s="1"/>
    </row>
    <row r="93" spans="1:14" ht="16.5">
      <c r="A93" s="1"/>
      <c r="B93" s="1"/>
      <c r="C93" s="1"/>
      <c r="D93" s="1"/>
      <c r="E93" s="1"/>
      <c r="F93" s="1"/>
      <c r="G93" s="1"/>
      <c r="H93" s="1"/>
      <c r="I93" s="1"/>
      <c r="J93" s="1"/>
      <c r="K93" s="1"/>
      <c r="L93" s="1"/>
      <c r="M93" s="1"/>
      <c r="N93" s="1"/>
    </row>
    <row r="94" spans="1:14" ht="16.5">
      <c r="A94" s="1"/>
      <c r="B94" s="1"/>
      <c r="C94" s="1"/>
      <c r="D94" s="1"/>
      <c r="E94" s="1"/>
      <c r="F94" s="1"/>
      <c r="G94" s="1"/>
      <c r="H94" s="1"/>
      <c r="I94" s="1"/>
      <c r="J94" s="1"/>
      <c r="K94" s="1"/>
      <c r="L94" s="1"/>
      <c r="M94" s="1"/>
      <c r="N94" s="1"/>
    </row>
    <row r="95" spans="1:14" ht="16.5">
      <c r="A95" s="1"/>
      <c r="B95" s="1"/>
      <c r="C95" s="1"/>
      <c r="D95" s="1"/>
      <c r="E95" s="1"/>
      <c r="F95" s="1"/>
      <c r="G95" s="1"/>
      <c r="H95" s="1"/>
      <c r="I95" s="1"/>
      <c r="J95" s="1"/>
      <c r="K95" s="1"/>
      <c r="L95" s="1"/>
      <c r="M95" s="1"/>
      <c r="N95" s="1"/>
    </row>
    <row r="96" spans="1:14" ht="16.5">
      <c r="A96" s="1"/>
      <c r="B96" s="1"/>
      <c r="C96" s="1"/>
      <c r="D96" s="1"/>
      <c r="E96" s="1"/>
      <c r="F96" s="1"/>
      <c r="G96" s="1"/>
      <c r="H96" s="1"/>
      <c r="I96" s="1"/>
      <c r="J96" s="1"/>
      <c r="K96" s="1"/>
      <c r="L96" s="1"/>
      <c r="M96" s="1"/>
      <c r="N96" s="1"/>
    </row>
    <row r="97" spans="1:14" ht="16.5">
      <c r="A97" s="1"/>
      <c r="B97" s="1"/>
      <c r="C97" s="1"/>
      <c r="D97" s="1"/>
      <c r="E97" s="1"/>
      <c r="F97" s="1"/>
      <c r="G97" s="1"/>
      <c r="H97" s="1"/>
      <c r="I97" s="1"/>
      <c r="J97" s="1"/>
      <c r="K97" s="1"/>
      <c r="L97" s="1"/>
      <c r="M97" s="1"/>
      <c r="N97" s="1"/>
    </row>
    <row r="98" spans="1:14" ht="16.5">
      <c r="A98" s="1"/>
      <c r="B98" s="1"/>
      <c r="C98" s="1"/>
      <c r="D98" s="1"/>
      <c r="E98" s="1"/>
      <c r="F98" s="1"/>
      <c r="G98" s="1"/>
      <c r="H98" s="1"/>
      <c r="I98" s="1"/>
      <c r="J98" s="1"/>
      <c r="K98" s="1"/>
      <c r="L98" s="1"/>
      <c r="M98" s="1"/>
      <c r="N98" s="1"/>
    </row>
    <row r="99" spans="1:14" ht="16.5">
      <c r="A99" s="1"/>
      <c r="B99" s="1"/>
      <c r="C99" s="1"/>
      <c r="D99" s="1"/>
      <c r="E99" s="1"/>
      <c r="F99" s="1"/>
      <c r="G99" s="1"/>
      <c r="H99" s="1"/>
      <c r="I99" s="1"/>
      <c r="J99" s="1"/>
      <c r="K99" s="1"/>
      <c r="L99" s="1"/>
      <c r="M99" s="1"/>
      <c r="N99" s="1"/>
    </row>
    <row r="100" spans="1:14" ht="16.5">
      <c r="A100" s="1"/>
      <c r="B100" s="1"/>
      <c r="C100" s="1"/>
      <c r="D100" s="1"/>
      <c r="E100" s="1"/>
      <c r="F100" s="1"/>
      <c r="G100" s="1"/>
      <c r="H100" s="1"/>
      <c r="I100" s="1"/>
      <c r="J100" s="1"/>
      <c r="K100" s="1"/>
      <c r="L100" s="1"/>
      <c r="M100" s="1"/>
      <c r="N100" s="1"/>
    </row>
    <row r="101" spans="1:14" ht="16.5">
      <c r="A101" s="1"/>
      <c r="B101" s="1"/>
      <c r="C101" s="1"/>
      <c r="D101" s="1"/>
      <c r="E101" s="1"/>
      <c r="F101" s="1"/>
      <c r="G101" s="1"/>
      <c r="H101" s="1"/>
      <c r="I101" s="1"/>
      <c r="J101" s="1"/>
      <c r="K101" s="1"/>
      <c r="L101" s="1"/>
      <c r="M101" s="1"/>
      <c r="N101" s="1"/>
    </row>
    <row r="102" spans="1:14" ht="16.5">
      <c r="A102" s="1"/>
      <c r="B102" s="1"/>
      <c r="C102" s="1"/>
      <c r="D102" s="1"/>
      <c r="E102" s="1"/>
      <c r="F102" s="1"/>
      <c r="G102" s="1"/>
      <c r="H102" s="1"/>
      <c r="I102" s="1"/>
      <c r="J102" s="1"/>
      <c r="K102" s="1"/>
      <c r="L102" s="1"/>
      <c r="M102" s="1"/>
      <c r="N102" s="1"/>
    </row>
    <row r="103" spans="1:14" ht="16.5">
      <c r="A103" s="1"/>
      <c r="B103" s="1"/>
      <c r="C103" s="1"/>
      <c r="D103" s="1"/>
      <c r="E103" s="1"/>
      <c r="F103" s="1"/>
      <c r="G103" s="1"/>
      <c r="H103" s="1"/>
      <c r="I103" s="1"/>
      <c r="J103" s="1"/>
      <c r="K103" s="1"/>
      <c r="L103" s="1"/>
      <c r="M103" s="1"/>
      <c r="N103" s="1"/>
    </row>
    <row r="104" spans="1:14" ht="16.5">
      <c r="A104" s="1"/>
      <c r="B104" s="1"/>
      <c r="C104" s="1"/>
      <c r="D104" s="1"/>
      <c r="E104" s="1"/>
      <c r="F104" s="1"/>
      <c r="G104" s="1"/>
      <c r="H104" s="1"/>
      <c r="I104" s="1"/>
      <c r="J104" s="1"/>
      <c r="K104" s="1"/>
      <c r="L104" s="1"/>
      <c r="M104" s="1"/>
      <c r="N104" s="1"/>
    </row>
    <row r="105" spans="1:14" ht="16.5">
      <c r="A105" s="1"/>
      <c r="B105" s="1"/>
      <c r="C105" s="1"/>
      <c r="D105" s="1"/>
      <c r="E105" s="1"/>
      <c r="F105" s="1"/>
      <c r="G105" s="1"/>
      <c r="H105" s="1"/>
      <c r="I105" s="1"/>
      <c r="J105" s="1"/>
      <c r="K105" s="1"/>
      <c r="L105" s="1"/>
      <c r="M105" s="1"/>
      <c r="N105" s="1"/>
    </row>
    <row r="106" spans="1:14" ht="16.5">
      <c r="A106" s="1"/>
      <c r="B106" s="1"/>
      <c r="C106" s="1"/>
      <c r="D106" s="1"/>
      <c r="E106" s="1"/>
      <c r="F106" s="1"/>
      <c r="G106" s="1"/>
      <c r="H106" s="1"/>
      <c r="I106" s="1"/>
      <c r="J106" s="1"/>
      <c r="K106" s="1"/>
      <c r="L106" s="1"/>
      <c r="M106" s="1"/>
      <c r="N106" s="1"/>
    </row>
    <row r="107" spans="1:14" ht="16.5">
      <c r="A107" s="1"/>
      <c r="B107" s="1"/>
      <c r="C107" s="1"/>
      <c r="D107" s="1"/>
      <c r="E107" s="1"/>
      <c r="F107" s="1"/>
      <c r="G107" s="1"/>
      <c r="H107" s="1"/>
      <c r="I107" s="1"/>
      <c r="J107" s="1"/>
      <c r="K107" s="1"/>
      <c r="L107" s="1"/>
      <c r="M107" s="1"/>
      <c r="N107" s="1"/>
    </row>
    <row r="108" spans="1:14" ht="16.5">
      <c r="A108" s="1"/>
      <c r="B108" s="1"/>
      <c r="C108" s="1"/>
      <c r="D108" s="1"/>
      <c r="E108" s="1"/>
      <c r="F108" s="1"/>
      <c r="G108" s="1"/>
      <c r="H108" s="1"/>
      <c r="I108" s="1"/>
      <c r="J108" s="1"/>
      <c r="K108" s="1"/>
      <c r="L108" s="1"/>
      <c r="M108" s="1"/>
      <c r="N108" s="1"/>
    </row>
    <row r="109" spans="1:14" ht="16.5">
      <c r="A109" s="1"/>
      <c r="B109" s="1"/>
      <c r="C109" s="1"/>
      <c r="D109" s="1"/>
      <c r="E109" s="1"/>
      <c r="F109" s="1"/>
      <c r="G109" s="1"/>
      <c r="H109" s="1"/>
      <c r="I109" s="1"/>
      <c r="J109" s="1"/>
      <c r="K109" s="1"/>
      <c r="L109" s="1"/>
      <c r="M109" s="1"/>
      <c r="N109" s="1"/>
    </row>
    <row r="110" spans="1:14" ht="16.5">
      <c r="A110" s="1"/>
      <c r="B110" s="1"/>
      <c r="C110" s="1"/>
      <c r="D110" s="1"/>
      <c r="E110" s="1"/>
      <c r="F110" s="1"/>
      <c r="G110" s="1"/>
      <c r="H110" s="1"/>
      <c r="I110" s="1"/>
      <c r="J110" s="1"/>
      <c r="K110" s="1"/>
      <c r="L110" s="1"/>
      <c r="M110" s="1"/>
      <c r="N110" s="1"/>
    </row>
    <row r="111" spans="1:14" ht="16.5">
      <c r="A111" s="1"/>
      <c r="B111" s="1"/>
      <c r="C111" s="1"/>
      <c r="D111" s="1"/>
      <c r="E111" s="1"/>
      <c r="F111" s="1"/>
      <c r="G111" s="1"/>
      <c r="H111" s="1"/>
      <c r="I111" s="1"/>
      <c r="J111" s="1"/>
      <c r="K111" s="1"/>
      <c r="L111" s="1"/>
      <c r="M111" s="1"/>
      <c r="N111" s="1"/>
    </row>
    <row r="112" spans="1:14" ht="16.5">
      <c r="A112" s="1"/>
      <c r="B112" s="1"/>
      <c r="C112" s="1"/>
      <c r="D112" s="1"/>
      <c r="E112" s="1"/>
      <c r="F112" s="1"/>
      <c r="G112" s="1"/>
      <c r="H112" s="1"/>
      <c r="I112" s="1"/>
      <c r="J112" s="1"/>
      <c r="K112" s="1"/>
      <c r="L112" s="1"/>
      <c r="M112" s="1"/>
      <c r="N112" s="1"/>
    </row>
    <row r="113" spans="1:14" ht="16.5">
      <c r="A113" s="1"/>
      <c r="B113" s="1"/>
      <c r="C113" s="1"/>
      <c r="D113" s="1"/>
      <c r="E113" s="1"/>
      <c r="F113" s="1"/>
      <c r="G113" s="1"/>
      <c r="H113" s="1"/>
      <c r="I113" s="1"/>
      <c r="J113" s="1"/>
      <c r="K113" s="1"/>
      <c r="L113" s="1"/>
      <c r="M113" s="1"/>
      <c r="N113" s="1"/>
    </row>
    <row r="114" spans="1:14" ht="16.5">
      <c r="A114" s="1"/>
      <c r="B114" s="1"/>
      <c r="C114" s="1"/>
      <c r="D114" s="1"/>
      <c r="E114" s="1"/>
      <c r="F114" s="1"/>
      <c r="G114" s="1"/>
      <c r="H114" s="1"/>
      <c r="I114" s="1"/>
      <c r="J114" s="1"/>
      <c r="K114" s="1"/>
      <c r="L114" s="1"/>
      <c r="M114" s="1"/>
      <c r="N114" s="1"/>
    </row>
    <row r="115" spans="1:14" ht="16.5">
      <c r="A115" s="1"/>
      <c r="B115" s="1"/>
      <c r="C115" s="1"/>
      <c r="D115" s="1"/>
      <c r="E115" s="1"/>
      <c r="F115" s="1"/>
      <c r="G115" s="1"/>
      <c r="H115" s="1"/>
      <c r="I115" s="1"/>
      <c r="J115" s="1"/>
      <c r="K115" s="1"/>
      <c r="L115" s="1"/>
      <c r="M115" s="1"/>
      <c r="N115" s="1"/>
    </row>
    <row r="116" spans="1:14" ht="16.5">
      <c r="A116" s="1"/>
      <c r="B116" s="1"/>
      <c r="C116" s="1"/>
      <c r="D116" s="1"/>
      <c r="E116" s="1"/>
      <c r="F116" s="1"/>
      <c r="G116" s="1"/>
      <c r="H116" s="1"/>
      <c r="I116" s="1"/>
      <c r="J116" s="1"/>
      <c r="K116" s="1"/>
      <c r="L116" s="1"/>
      <c r="M116" s="1"/>
      <c r="N116" s="1"/>
    </row>
    <row r="117" spans="1:14" ht="16.5">
      <c r="A117" s="1"/>
      <c r="B117" s="1"/>
      <c r="C117" s="1"/>
      <c r="D117" s="1"/>
      <c r="E117" s="1"/>
      <c r="F117" s="1"/>
      <c r="G117" s="1"/>
      <c r="H117" s="1"/>
      <c r="I117" s="1"/>
      <c r="J117" s="1"/>
      <c r="K117" s="1"/>
      <c r="L117" s="1"/>
      <c r="M117" s="1"/>
      <c r="N117" s="1"/>
    </row>
    <row r="118" spans="1:14" ht="16.5">
      <c r="A118" s="1"/>
      <c r="B118" s="1"/>
      <c r="C118" s="1"/>
      <c r="D118" s="1"/>
      <c r="E118" s="1"/>
      <c r="F118" s="1"/>
      <c r="G118" s="1"/>
      <c r="H118" s="1"/>
      <c r="I118" s="1"/>
      <c r="J118" s="1"/>
      <c r="K118" s="1"/>
      <c r="L118" s="1"/>
      <c r="M118" s="1"/>
      <c r="N118" s="1"/>
    </row>
    <row r="119" spans="1:14" ht="16.5">
      <c r="A119" s="1"/>
      <c r="B119" s="1"/>
      <c r="C119" s="1"/>
      <c r="D119" s="1"/>
      <c r="E119" s="1"/>
      <c r="F119" s="1"/>
      <c r="G119" s="1"/>
      <c r="H119" s="1"/>
      <c r="I119" s="1"/>
      <c r="J119" s="1"/>
      <c r="K119" s="1"/>
      <c r="L119" s="1"/>
      <c r="M119" s="1"/>
      <c r="N119" s="1"/>
    </row>
    <row r="120" spans="1:14" ht="16.5">
      <c r="A120" s="1"/>
      <c r="B120" s="1"/>
      <c r="C120" s="1"/>
      <c r="D120" s="1"/>
      <c r="E120" s="1"/>
      <c r="F120" s="1"/>
      <c r="G120" s="1"/>
      <c r="H120" s="1"/>
      <c r="I120" s="1"/>
      <c r="J120" s="1"/>
      <c r="K120" s="1"/>
      <c r="L120" s="1"/>
      <c r="M120" s="1"/>
      <c r="N120" s="1"/>
    </row>
    <row r="121" spans="1:14" ht="16.5">
      <c r="A121" s="1"/>
      <c r="B121" s="1"/>
      <c r="C121" s="1"/>
      <c r="D121" s="1"/>
      <c r="E121" s="1"/>
      <c r="F121" s="1"/>
      <c r="G121" s="1"/>
      <c r="H121" s="1"/>
      <c r="I121" s="1"/>
      <c r="J121" s="1"/>
      <c r="K121" s="1"/>
      <c r="L121" s="1"/>
      <c r="M121" s="1"/>
      <c r="N121" s="1"/>
    </row>
    <row r="122" spans="1:14" ht="16.5">
      <c r="A122" s="1"/>
      <c r="B122" s="1"/>
      <c r="C122" s="1"/>
      <c r="D122" s="1"/>
      <c r="E122" s="1"/>
      <c r="F122" s="1"/>
      <c r="G122" s="1"/>
      <c r="H122" s="1"/>
      <c r="I122" s="1"/>
      <c r="J122" s="1"/>
      <c r="K122" s="1"/>
      <c r="L122" s="1"/>
      <c r="M122" s="1"/>
      <c r="N122" s="1"/>
    </row>
    <row r="123" spans="1:14" ht="16.5">
      <c r="A123" s="1"/>
      <c r="B123" s="1"/>
      <c r="C123" s="1"/>
      <c r="D123" s="1"/>
      <c r="E123" s="1"/>
      <c r="F123" s="1"/>
      <c r="G123" s="1"/>
      <c r="H123" s="1"/>
      <c r="I123" s="1"/>
      <c r="J123" s="1"/>
      <c r="K123" s="1"/>
      <c r="L123" s="1"/>
      <c r="M123" s="1"/>
      <c r="N123" s="1"/>
    </row>
    <row r="124" spans="1:14" ht="16.5">
      <c r="A124" s="1"/>
      <c r="B124" s="1"/>
      <c r="C124" s="1"/>
      <c r="D124" s="1"/>
      <c r="E124" s="1"/>
      <c r="F124" s="1"/>
      <c r="G124" s="1"/>
      <c r="H124" s="1"/>
      <c r="I124" s="1"/>
      <c r="J124" s="1"/>
      <c r="K124" s="1"/>
      <c r="L124" s="1"/>
      <c r="M124" s="1"/>
      <c r="N124" s="1"/>
    </row>
    <row r="125" spans="1:14" ht="16.5">
      <c r="A125" s="1"/>
      <c r="B125" s="1"/>
      <c r="C125" s="1"/>
      <c r="D125" s="1"/>
      <c r="E125" s="1"/>
      <c r="F125" s="1"/>
      <c r="G125" s="1"/>
      <c r="H125" s="1"/>
      <c r="I125" s="1"/>
      <c r="J125" s="1"/>
      <c r="K125" s="1"/>
      <c r="L125" s="1"/>
      <c r="M125" s="1"/>
      <c r="N125" s="1"/>
    </row>
    <row r="126" spans="1:14" ht="16.5">
      <c r="A126" s="1"/>
      <c r="B126" s="1"/>
      <c r="C126" s="1"/>
      <c r="D126" s="1"/>
      <c r="E126" s="1"/>
      <c r="F126" s="1"/>
      <c r="G126" s="1"/>
      <c r="H126" s="1"/>
      <c r="I126" s="1"/>
      <c r="J126" s="1"/>
      <c r="K126" s="1"/>
      <c r="L126" s="1"/>
      <c r="M126" s="1"/>
      <c r="N126" s="1"/>
    </row>
    <row r="127" spans="1:14" ht="16.5">
      <c r="A127" s="1"/>
      <c r="B127" s="1"/>
      <c r="C127" s="1"/>
      <c r="D127" s="1"/>
      <c r="E127" s="1"/>
      <c r="F127" s="1"/>
      <c r="G127" s="1"/>
      <c r="H127" s="1"/>
      <c r="I127" s="1"/>
      <c r="J127" s="1"/>
      <c r="K127" s="1"/>
      <c r="L127" s="1"/>
      <c r="M127" s="1"/>
      <c r="N127" s="1"/>
    </row>
    <row r="128" spans="1:14" ht="16.5">
      <c r="A128" s="1"/>
      <c r="B128" s="1"/>
      <c r="C128" s="1"/>
      <c r="D128" s="1"/>
      <c r="E128" s="1"/>
      <c r="F128" s="1"/>
      <c r="G128" s="1"/>
      <c r="H128" s="1"/>
      <c r="I128" s="1"/>
      <c r="J128" s="1"/>
      <c r="K128" s="1"/>
      <c r="L128" s="1"/>
      <c r="M128" s="1"/>
      <c r="N128" s="1"/>
    </row>
    <row r="129" spans="1:14" ht="16.5">
      <c r="A129" s="1"/>
      <c r="B129" s="1"/>
      <c r="C129" s="1"/>
      <c r="D129" s="1"/>
      <c r="E129" s="1"/>
      <c r="F129" s="1"/>
      <c r="G129" s="1"/>
      <c r="H129" s="1"/>
      <c r="I129" s="1"/>
      <c r="J129" s="1"/>
      <c r="K129" s="1"/>
      <c r="L129" s="1"/>
      <c r="M129" s="1"/>
      <c r="N129" s="1"/>
    </row>
    <row r="130" spans="1:14" ht="16.5">
      <c r="A130" s="1"/>
      <c r="B130" s="1"/>
      <c r="C130" s="1"/>
      <c r="D130" s="1"/>
      <c r="E130" s="1"/>
      <c r="F130" s="1"/>
      <c r="G130" s="1"/>
      <c r="H130" s="1"/>
      <c r="I130" s="1"/>
      <c r="J130" s="1"/>
      <c r="K130" s="1"/>
      <c r="L130" s="1"/>
      <c r="M130" s="1"/>
      <c r="N130" s="1"/>
    </row>
    <row r="131" spans="1:14" ht="16.5">
      <c r="A131" s="1"/>
      <c r="B131" s="1"/>
      <c r="C131" s="1"/>
      <c r="D131" s="1"/>
      <c r="E131" s="1"/>
      <c r="F131" s="1"/>
      <c r="G131" s="1"/>
      <c r="H131" s="1"/>
      <c r="I131" s="1"/>
      <c r="J131" s="1"/>
      <c r="K131" s="1"/>
      <c r="L131" s="1"/>
      <c r="M131" s="1"/>
      <c r="N131" s="1"/>
    </row>
    <row r="132" spans="1:14" ht="16.5">
      <c r="A132" s="1"/>
      <c r="B132" s="1"/>
      <c r="C132" s="1"/>
      <c r="D132" s="1"/>
      <c r="E132" s="1"/>
      <c r="F132" s="1"/>
      <c r="G132" s="1"/>
      <c r="H132" s="1"/>
      <c r="I132" s="1"/>
      <c r="J132" s="1"/>
      <c r="K132" s="1"/>
      <c r="L132" s="1"/>
      <c r="M132" s="1"/>
      <c r="N132" s="1"/>
    </row>
    <row r="133" spans="1:14" ht="16.5">
      <c r="A133" s="1"/>
      <c r="B133" s="1"/>
      <c r="C133" s="1"/>
      <c r="D133" s="1"/>
      <c r="E133" s="1"/>
      <c r="F133" s="1"/>
      <c r="G133" s="1"/>
      <c r="H133" s="1"/>
      <c r="I133" s="1"/>
      <c r="J133" s="1"/>
      <c r="K133" s="1"/>
      <c r="L133" s="1"/>
      <c r="M133" s="1"/>
      <c r="N133" s="1"/>
    </row>
    <row r="134" spans="1:14" ht="16.5">
      <c r="A134" s="1"/>
      <c r="B134" s="1"/>
      <c r="C134" s="1"/>
      <c r="D134" s="1"/>
      <c r="E134" s="1"/>
      <c r="F134" s="1"/>
      <c r="G134" s="1"/>
      <c r="H134" s="1"/>
      <c r="I134" s="1"/>
      <c r="J134" s="1"/>
      <c r="K134" s="1"/>
      <c r="L134" s="1"/>
      <c r="M134" s="1"/>
      <c r="N134" s="1"/>
    </row>
    <row r="135" spans="1:14" ht="16.5">
      <c r="A135" s="1"/>
      <c r="B135" s="1"/>
      <c r="C135" s="1"/>
      <c r="D135" s="1"/>
      <c r="E135" s="1"/>
      <c r="F135" s="1"/>
      <c r="G135" s="1"/>
      <c r="H135" s="1"/>
      <c r="I135" s="1"/>
      <c r="J135" s="1"/>
      <c r="K135" s="1"/>
      <c r="L135" s="1"/>
      <c r="M135" s="1"/>
      <c r="N135" s="1"/>
    </row>
    <row r="136" spans="1:14" ht="16.5">
      <c r="A136" s="1"/>
      <c r="B136" s="1"/>
      <c r="C136" s="1"/>
      <c r="D136" s="1"/>
      <c r="E136" s="1"/>
      <c r="F136" s="1"/>
      <c r="G136" s="1"/>
      <c r="H136" s="1"/>
      <c r="I136" s="1"/>
      <c r="J136" s="1"/>
      <c r="K136" s="1"/>
      <c r="L136" s="1"/>
      <c r="M136" s="1"/>
      <c r="N136" s="1"/>
    </row>
    <row r="137" spans="1:14" ht="16.5">
      <c r="A137" s="1"/>
      <c r="B137" s="1"/>
      <c r="C137" s="1"/>
      <c r="D137" s="1"/>
      <c r="E137" s="1"/>
      <c r="F137" s="1"/>
      <c r="G137" s="1"/>
      <c r="H137" s="1"/>
      <c r="I137" s="1"/>
      <c r="J137" s="1"/>
      <c r="K137" s="1"/>
      <c r="L137" s="1"/>
      <c r="M137" s="1"/>
      <c r="N137" s="1"/>
    </row>
    <row r="138" spans="1:14" ht="16.5">
      <c r="A138" s="1"/>
      <c r="B138" s="1"/>
      <c r="C138" s="1"/>
      <c r="D138" s="1"/>
      <c r="E138" s="1"/>
      <c r="F138" s="1"/>
      <c r="G138" s="1"/>
      <c r="H138" s="1"/>
      <c r="I138" s="1"/>
      <c r="J138" s="1"/>
      <c r="K138" s="1"/>
      <c r="L138" s="1"/>
      <c r="M138" s="1"/>
      <c r="N138" s="1"/>
    </row>
    <row r="139" spans="1:14" ht="16.5">
      <c r="A139" s="1"/>
      <c r="B139" s="1"/>
      <c r="C139" s="1"/>
      <c r="D139" s="1"/>
      <c r="E139" s="1"/>
      <c r="F139" s="1"/>
      <c r="G139" s="1"/>
      <c r="H139" s="1"/>
      <c r="I139" s="1"/>
      <c r="J139" s="1"/>
      <c r="K139" s="1"/>
      <c r="L139" s="1"/>
      <c r="M139" s="1"/>
      <c r="N139" s="1"/>
    </row>
    <row r="140" spans="1:14" ht="16.5">
      <c r="A140" s="1"/>
      <c r="B140" s="1"/>
      <c r="C140" s="1"/>
      <c r="D140" s="1"/>
      <c r="E140" s="1"/>
      <c r="F140" s="1"/>
      <c r="G140" s="1"/>
      <c r="H140" s="1"/>
      <c r="I140" s="1"/>
      <c r="J140" s="1"/>
      <c r="K140" s="1"/>
      <c r="L140" s="1"/>
      <c r="M140" s="1"/>
      <c r="N140" s="1"/>
    </row>
    <row r="141" spans="1:14" ht="16.5">
      <c r="A141" s="1"/>
      <c r="B141" s="1"/>
      <c r="C141" s="1"/>
      <c r="D141" s="1"/>
      <c r="E141" s="1"/>
      <c r="F141" s="1"/>
      <c r="G141" s="1"/>
      <c r="H141" s="1"/>
      <c r="I141" s="1"/>
      <c r="J141" s="1"/>
      <c r="K141" s="1"/>
      <c r="L141" s="1"/>
      <c r="M141" s="1"/>
      <c r="N141" s="1"/>
    </row>
    <row r="142" spans="1:14" ht="16.5">
      <c r="A142" s="1"/>
      <c r="B142" s="1"/>
      <c r="C142" s="1"/>
      <c r="D142" s="1"/>
      <c r="E142" s="1"/>
      <c r="F142" s="1"/>
      <c r="G142" s="1"/>
      <c r="H142" s="1"/>
      <c r="I142" s="1"/>
      <c r="J142" s="1"/>
      <c r="K142" s="1"/>
      <c r="L142" s="1"/>
      <c r="M142" s="1"/>
      <c r="N142" s="1"/>
    </row>
    <row r="143" spans="1:14" ht="16.5">
      <c r="A143" s="1"/>
      <c r="B143" s="1"/>
      <c r="C143" s="1"/>
      <c r="D143" s="1"/>
      <c r="E143" s="1"/>
      <c r="F143" s="1"/>
      <c r="G143" s="1"/>
      <c r="H143" s="1"/>
      <c r="I143" s="1"/>
      <c r="J143" s="1"/>
      <c r="K143" s="1"/>
      <c r="L143" s="1"/>
      <c r="M143" s="1"/>
      <c r="N143" s="1"/>
    </row>
    <row r="144" spans="1:14" ht="16.5">
      <c r="A144" s="1"/>
      <c r="B144" s="1"/>
      <c r="C144" s="1"/>
      <c r="D144" s="1"/>
      <c r="E144" s="1"/>
      <c r="F144" s="1"/>
      <c r="G144" s="1"/>
      <c r="H144" s="1"/>
      <c r="I144" s="1"/>
      <c r="J144" s="1"/>
      <c r="K144" s="1"/>
      <c r="L144" s="1"/>
      <c r="M144" s="1"/>
      <c r="N144" s="1"/>
    </row>
    <row r="145" spans="1:14" ht="16.5">
      <c r="A145" s="1"/>
      <c r="B145" s="1"/>
      <c r="C145" s="1"/>
      <c r="D145" s="1"/>
      <c r="E145" s="1"/>
      <c r="F145" s="1"/>
      <c r="G145" s="1"/>
      <c r="H145" s="1"/>
      <c r="I145" s="1"/>
      <c r="J145" s="1"/>
      <c r="K145" s="1"/>
      <c r="L145" s="1"/>
      <c r="M145" s="1"/>
      <c r="N145" s="1"/>
    </row>
    <row r="146" spans="1:14" ht="16.5">
      <c r="A146" s="1"/>
      <c r="B146" s="1"/>
      <c r="C146" s="1"/>
      <c r="D146" s="1"/>
      <c r="E146" s="1"/>
      <c r="F146" s="1"/>
      <c r="G146" s="1"/>
      <c r="H146" s="1"/>
      <c r="I146" s="1"/>
      <c r="J146" s="1"/>
      <c r="K146" s="1"/>
      <c r="L146" s="1"/>
      <c r="M146" s="1"/>
      <c r="N146" s="1"/>
    </row>
    <row r="147" spans="1:14" ht="16.5">
      <c r="A147" s="1"/>
      <c r="B147" s="1"/>
      <c r="C147" s="1"/>
      <c r="D147" s="1"/>
      <c r="E147" s="1"/>
      <c r="F147" s="1"/>
      <c r="G147" s="1"/>
      <c r="H147" s="1"/>
      <c r="I147" s="1"/>
      <c r="J147" s="1"/>
      <c r="K147" s="1"/>
      <c r="L147" s="1"/>
      <c r="M147" s="1"/>
      <c r="N147" s="1"/>
    </row>
    <row r="148" spans="1:14" ht="16.5">
      <c r="A148" s="1"/>
      <c r="B148" s="1"/>
      <c r="C148" s="1"/>
      <c r="D148" s="1"/>
      <c r="E148" s="1"/>
      <c r="F148" s="1"/>
      <c r="G148" s="1"/>
      <c r="H148" s="1"/>
      <c r="I148" s="1"/>
      <c r="J148" s="1"/>
      <c r="K148" s="1"/>
      <c r="L148" s="1"/>
      <c r="M148" s="1"/>
      <c r="N148" s="1"/>
    </row>
    <row r="149" spans="1:14" ht="16.5">
      <c r="A149" s="1"/>
      <c r="B149" s="1"/>
      <c r="C149" s="1"/>
      <c r="D149" s="1"/>
      <c r="E149" s="1"/>
      <c r="F149" s="1"/>
      <c r="G149" s="1"/>
      <c r="H149" s="1"/>
      <c r="I149" s="1"/>
      <c r="J149" s="1"/>
      <c r="K149" s="1"/>
      <c r="L149" s="1"/>
      <c r="M149" s="1"/>
      <c r="N149" s="1"/>
    </row>
    <row r="150" spans="1:14" ht="16.5">
      <c r="A150" s="1"/>
      <c r="B150" s="1"/>
      <c r="C150" s="1"/>
      <c r="D150" s="1"/>
      <c r="E150" s="1"/>
      <c r="F150" s="1"/>
      <c r="G150" s="1"/>
      <c r="H150" s="1"/>
      <c r="I150" s="1"/>
      <c r="J150" s="1"/>
      <c r="K150" s="1"/>
      <c r="L150" s="1"/>
      <c r="M150" s="1"/>
      <c r="N150" s="1"/>
    </row>
    <row r="151" spans="1:14" ht="16.5">
      <c r="A151" s="1"/>
      <c r="B151" s="1"/>
      <c r="C151" s="1"/>
      <c r="D151" s="1"/>
      <c r="E151" s="1"/>
      <c r="F151" s="1"/>
      <c r="G151" s="1"/>
      <c r="H151" s="1"/>
      <c r="I151" s="1"/>
      <c r="J151" s="1"/>
      <c r="K151" s="1"/>
      <c r="L151" s="1"/>
      <c r="M151" s="1"/>
      <c r="N151" s="1"/>
    </row>
    <row r="152" spans="1:14" ht="16.5">
      <c r="A152" s="1"/>
      <c r="B152" s="1"/>
      <c r="C152" s="1"/>
      <c r="D152" s="1"/>
      <c r="E152" s="1"/>
      <c r="F152" s="1"/>
      <c r="G152" s="1"/>
      <c r="H152" s="1"/>
      <c r="I152" s="1"/>
      <c r="J152" s="1"/>
      <c r="K152" s="1"/>
      <c r="L152" s="1"/>
      <c r="M152" s="1"/>
      <c r="N152" s="1"/>
    </row>
    <row r="153" spans="1:14" ht="16.5">
      <c r="A153" s="1"/>
      <c r="B153" s="1"/>
      <c r="C153" s="1"/>
      <c r="D153" s="1"/>
      <c r="E153" s="1"/>
      <c r="F153" s="1"/>
      <c r="G153" s="1"/>
      <c r="H153" s="1"/>
      <c r="I153" s="1"/>
      <c r="J153" s="1"/>
      <c r="K153" s="1"/>
      <c r="L153" s="1"/>
      <c r="M153" s="1"/>
      <c r="N153" s="1"/>
    </row>
    <row r="154" spans="1:14" ht="16.5">
      <c r="A154" s="1"/>
      <c r="B154" s="1"/>
      <c r="C154" s="1"/>
      <c r="D154" s="1"/>
      <c r="E154" s="1"/>
      <c r="F154" s="1"/>
      <c r="G154" s="1"/>
      <c r="H154" s="1"/>
      <c r="I154" s="1"/>
      <c r="J154" s="1"/>
      <c r="K154" s="1"/>
      <c r="L154" s="1"/>
      <c r="M154" s="1"/>
      <c r="N154" s="1"/>
    </row>
    <row r="155" spans="1:14" ht="16.5">
      <c r="A155" s="1"/>
      <c r="B155" s="1"/>
      <c r="C155" s="1"/>
      <c r="D155" s="1"/>
      <c r="E155" s="1"/>
      <c r="F155" s="1"/>
      <c r="G155" s="1"/>
      <c r="H155" s="1"/>
      <c r="I155" s="1"/>
      <c r="J155" s="1"/>
      <c r="K155" s="1"/>
      <c r="L155" s="1"/>
      <c r="M155" s="1"/>
      <c r="N155" s="1"/>
    </row>
    <row r="156" spans="1:14" ht="16.5">
      <c r="A156" s="1"/>
      <c r="B156" s="1"/>
      <c r="C156" s="1"/>
      <c r="D156" s="1"/>
      <c r="E156" s="1"/>
      <c r="F156" s="1"/>
      <c r="G156" s="1"/>
      <c r="H156" s="1"/>
      <c r="I156" s="1"/>
      <c r="J156" s="1"/>
      <c r="K156" s="1"/>
      <c r="L156" s="1"/>
      <c r="M156" s="1"/>
      <c r="N156" s="1"/>
    </row>
    <row r="157" spans="1:14" ht="16.5">
      <c r="A157" s="1"/>
      <c r="B157" s="1"/>
      <c r="C157" s="1"/>
      <c r="D157" s="1"/>
      <c r="E157" s="1"/>
      <c r="F157" s="1"/>
      <c r="G157" s="1"/>
      <c r="H157" s="1"/>
      <c r="I157" s="1"/>
      <c r="J157" s="1"/>
      <c r="K157" s="1"/>
      <c r="L157" s="1"/>
      <c r="M157" s="1"/>
      <c r="N157" s="1"/>
    </row>
    <row r="158" spans="1:14" ht="16.5">
      <c r="A158" s="1"/>
      <c r="B158" s="1"/>
      <c r="C158" s="1"/>
      <c r="D158" s="1"/>
      <c r="E158" s="1"/>
      <c r="F158" s="1"/>
      <c r="G158" s="1"/>
      <c r="H158" s="1"/>
      <c r="I158" s="1"/>
      <c r="J158" s="1"/>
      <c r="K158" s="1"/>
      <c r="L158" s="1"/>
      <c r="M158" s="1"/>
      <c r="N158" s="1"/>
    </row>
    <row r="159" spans="1:14" ht="16.5">
      <c r="A159" s="1"/>
      <c r="B159" s="1"/>
      <c r="C159" s="1"/>
      <c r="D159" s="1"/>
      <c r="E159" s="1"/>
      <c r="F159" s="1"/>
      <c r="G159" s="1"/>
      <c r="H159" s="1"/>
      <c r="I159" s="1"/>
      <c r="J159" s="1"/>
      <c r="K159" s="1"/>
      <c r="L159" s="1"/>
      <c r="M159" s="1"/>
      <c r="N159" s="1"/>
    </row>
    <row r="160" spans="1:14" ht="16.5">
      <c r="A160" s="1"/>
      <c r="B160" s="1"/>
      <c r="C160" s="1"/>
      <c r="D160" s="1"/>
      <c r="E160" s="1"/>
      <c r="F160" s="1"/>
      <c r="G160" s="1"/>
      <c r="H160" s="1"/>
      <c r="I160" s="1"/>
      <c r="J160" s="1"/>
      <c r="K160" s="1"/>
      <c r="L160" s="1"/>
      <c r="M160" s="1"/>
      <c r="N160" s="1"/>
    </row>
    <row r="161" spans="1:14" ht="16.5">
      <c r="A161" s="1"/>
      <c r="B161" s="1"/>
      <c r="C161" s="1"/>
      <c r="D161" s="1"/>
      <c r="E161" s="1"/>
      <c r="F161" s="1"/>
      <c r="G161" s="1"/>
      <c r="H161" s="1"/>
      <c r="I161" s="1"/>
      <c r="J161" s="1"/>
      <c r="K161" s="1"/>
      <c r="L161" s="1"/>
      <c r="M161" s="1"/>
      <c r="N161" s="1"/>
    </row>
    <row r="162" spans="1:14" ht="16.5">
      <c r="A162" s="1"/>
      <c r="B162" s="1"/>
      <c r="C162" s="1"/>
      <c r="D162" s="1"/>
      <c r="E162" s="1"/>
      <c r="F162" s="1"/>
      <c r="G162" s="1"/>
      <c r="H162" s="1"/>
      <c r="I162" s="1"/>
      <c r="J162" s="1"/>
      <c r="K162" s="1"/>
      <c r="L162" s="1"/>
      <c r="M162" s="1"/>
      <c r="N162" s="1"/>
    </row>
    <row r="163" spans="1:14" ht="16.5">
      <c r="A163" s="1"/>
      <c r="B163" s="1"/>
      <c r="C163" s="1"/>
      <c r="D163" s="1"/>
      <c r="E163" s="1"/>
      <c r="F163" s="1"/>
      <c r="G163" s="1"/>
      <c r="H163" s="1"/>
      <c r="I163" s="1"/>
      <c r="J163" s="1"/>
      <c r="K163" s="1"/>
      <c r="L163" s="1"/>
      <c r="M163" s="1"/>
      <c r="N163" s="1"/>
    </row>
    <row r="164" spans="1:14" ht="16.5">
      <c r="A164" s="1"/>
      <c r="B164" s="1"/>
      <c r="C164" s="1"/>
      <c r="D164" s="1"/>
      <c r="E164" s="1"/>
      <c r="F164" s="1"/>
      <c r="G164" s="1"/>
      <c r="H164" s="1"/>
      <c r="I164" s="1"/>
      <c r="J164" s="1"/>
      <c r="K164" s="1"/>
      <c r="L164" s="1"/>
      <c r="M164" s="1"/>
      <c r="N164" s="1"/>
    </row>
    <row r="165" spans="1:14" ht="16.5">
      <c r="A165" s="1"/>
      <c r="B165" s="1"/>
      <c r="C165" s="1"/>
      <c r="D165" s="1"/>
      <c r="E165" s="1"/>
      <c r="F165" s="1"/>
      <c r="G165" s="1"/>
      <c r="H165" s="1"/>
      <c r="I165" s="1"/>
      <c r="J165" s="1"/>
      <c r="K165" s="1"/>
      <c r="L165" s="1"/>
      <c r="M165" s="1"/>
      <c r="N165" s="1"/>
    </row>
    <row r="166" spans="1:14" ht="16.5">
      <c r="A166" s="1"/>
      <c r="B166" s="1"/>
      <c r="C166" s="1"/>
      <c r="D166" s="1"/>
      <c r="E166" s="1"/>
      <c r="F166" s="1"/>
      <c r="G166" s="1"/>
      <c r="H166" s="1"/>
      <c r="I166" s="1"/>
      <c r="J166" s="1"/>
      <c r="K166" s="1"/>
      <c r="L166" s="1"/>
      <c r="M166" s="1"/>
      <c r="N166" s="1"/>
    </row>
    <row r="167" spans="1:14" ht="16.5">
      <c r="A167" s="1"/>
      <c r="B167" s="1"/>
      <c r="C167" s="1"/>
      <c r="D167" s="1"/>
      <c r="E167" s="1"/>
      <c r="F167" s="1"/>
      <c r="G167" s="1"/>
      <c r="H167" s="1"/>
      <c r="I167" s="1"/>
      <c r="J167" s="1"/>
      <c r="K167" s="1"/>
      <c r="L167" s="1"/>
      <c r="M167" s="1"/>
      <c r="N167" s="1"/>
    </row>
    <row r="168" spans="1:14" ht="16.5">
      <c r="A168" s="1"/>
      <c r="B168" s="1"/>
      <c r="C168" s="1"/>
      <c r="D168" s="1"/>
      <c r="E168" s="1"/>
      <c r="F168" s="1"/>
      <c r="G168" s="1"/>
      <c r="H168" s="1"/>
      <c r="I168" s="1"/>
      <c r="J168" s="1"/>
      <c r="K168" s="1"/>
      <c r="L168" s="1"/>
      <c r="M168" s="1"/>
      <c r="N168" s="1"/>
    </row>
    <row r="169" spans="1:14" ht="16.5">
      <c r="A169" s="1"/>
      <c r="B169" s="1"/>
      <c r="C169" s="1"/>
      <c r="D169" s="1"/>
      <c r="E169" s="1"/>
      <c r="F169" s="1"/>
      <c r="G169" s="1"/>
      <c r="H169" s="1"/>
      <c r="I169" s="1"/>
      <c r="J169" s="1"/>
      <c r="K169" s="1"/>
      <c r="L169" s="1"/>
      <c r="M169" s="1"/>
      <c r="N169" s="1"/>
    </row>
    <row r="170" spans="1:14" ht="16.5">
      <c r="A170" s="1"/>
      <c r="B170" s="1"/>
      <c r="C170" s="1"/>
      <c r="D170" s="1"/>
      <c r="E170" s="1"/>
      <c r="F170" s="1"/>
      <c r="G170" s="1"/>
      <c r="H170" s="1"/>
      <c r="I170" s="1"/>
      <c r="J170" s="1"/>
      <c r="K170" s="1"/>
      <c r="L170" s="1"/>
      <c r="M170" s="1"/>
      <c r="N170" s="1"/>
    </row>
    <row r="171" spans="1:14" ht="16.5">
      <c r="A171" s="1"/>
      <c r="B171" s="1"/>
      <c r="C171" s="1"/>
      <c r="D171" s="1"/>
      <c r="E171" s="1"/>
      <c r="F171" s="1"/>
      <c r="G171" s="1"/>
      <c r="H171" s="1"/>
      <c r="I171" s="1"/>
      <c r="J171" s="1"/>
      <c r="K171" s="1"/>
      <c r="L171" s="1"/>
      <c r="M171" s="1"/>
      <c r="N171" s="1"/>
    </row>
    <row r="172" spans="1:14" ht="16.5">
      <c r="A172" s="1"/>
      <c r="B172" s="1"/>
      <c r="C172" s="1"/>
      <c r="D172" s="1"/>
      <c r="E172" s="1"/>
      <c r="F172" s="1"/>
      <c r="G172" s="1"/>
      <c r="H172" s="1"/>
      <c r="I172" s="1"/>
      <c r="J172" s="1"/>
      <c r="K172" s="1"/>
      <c r="L172" s="1"/>
      <c r="M172" s="1"/>
      <c r="N172" s="1"/>
    </row>
    <row r="173" spans="1:14" ht="16.5">
      <c r="A173" s="1"/>
      <c r="B173" s="1"/>
      <c r="C173" s="1"/>
      <c r="D173" s="1"/>
      <c r="E173" s="1"/>
      <c r="F173" s="1"/>
      <c r="G173" s="1"/>
      <c r="H173" s="1"/>
      <c r="I173" s="1"/>
      <c r="J173" s="1"/>
      <c r="K173" s="1"/>
      <c r="L173" s="1"/>
      <c r="M173" s="1"/>
      <c r="N173" s="1"/>
    </row>
    <row r="174" spans="1:14" ht="16.5">
      <c r="A174" s="1"/>
      <c r="B174" s="1"/>
      <c r="C174" s="1"/>
      <c r="D174" s="1"/>
      <c r="E174" s="1"/>
      <c r="F174" s="1"/>
      <c r="G174" s="1"/>
      <c r="H174" s="1"/>
      <c r="I174" s="1"/>
      <c r="J174" s="1"/>
      <c r="K174" s="1"/>
      <c r="L174" s="1"/>
      <c r="M174" s="1"/>
      <c r="N174" s="1"/>
    </row>
    <row r="175" spans="1:14" ht="16.5">
      <c r="A175" s="1"/>
      <c r="B175" s="1"/>
      <c r="C175" s="1"/>
      <c r="D175" s="1"/>
      <c r="E175" s="1"/>
      <c r="F175" s="1"/>
      <c r="G175" s="1"/>
      <c r="H175" s="1"/>
      <c r="I175" s="1"/>
      <c r="J175" s="1"/>
      <c r="K175" s="1"/>
      <c r="L175" s="1"/>
      <c r="M175" s="1"/>
      <c r="N175" s="1"/>
    </row>
    <row r="176" spans="1:14" ht="16.5">
      <c r="A176" s="1"/>
      <c r="B176" s="1"/>
      <c r="C176" s="1"/>
      <c r="D176" s="1"/>
      <c r="E176" s="1"/>
      <c r="F176" s="1"/>
      <c r="G176" s="1"/>
      <c r="H176" s="1"/>
      <c r="I176" s="1"/>
      <c r="J176" s="1"/>
      <c r="K176" s="1"/>
      <c r="L176" s="1"/>
      <c r="M176" s="1"/>
      <c r="N176" s="1"/>
    </row>
    <row r="177" spans="1:14" ht="16.5">
      <c r="A177" s="1"/>
      <c r="B177" s="1"/>
      <c r="C177" s="1"/>
      <c r="D177" s="1"/>
      <c r="E177" s="1"/>
      <c r="F177" s="1"/>
      <c r="G177" s="1"/>
      <c r="H177" s="1"/>
      <c r="I177" s="1"/>
      <c r="J177" s="1"/>
      <c r="K177" s="1"/>
      <c r="L177" s="1"/>
      <c r="M177" s="1"/>
      <c r="N177" s="1"/>
    </row>
    <row r="178" spans="1:14" ht="16.5">
      <c r="A178" s="1"/>
      <c r="B178" s="1"/>
      <c r="C178" s="1"/>
      <c r="D178" s="1"/>
      <c r="E178" s="1"/>
      <c r="F178" s="1"/>
      <c r="G178" s="1"/>
      <c r="H178" s="1"/>
      <c r="I178" s="1"/>
      <c r="J178" s="1"/>
      <c r="K178" s="1"/>
      <c r="L178" s="1"/>
      <c r="M178" s="1"/>
      <c r="N178" s="1"/>
    </row>
    <row r="179" spans="1:14" ht="16.5">
      <c r="A179" s="1"/>
      <c r="B179" s="1"/>
      <c r="C179" s="1"/>
      <c r="D179" s="1"/>
      <c r="E179" s="1"/>
      <c r="F179" s="1"/>
      <c r="G179" s="1"/>
      <c r="H179" s="1"/>
      <c r="I179" s="1"/>
      <c r="J179" s="1"/>
      <c r="K179" s="1"/>
      <c r="L179" s="1"/>
      <c r="M179" s="1"/>
      <c r="N179" s="1"/>
    </row>
    <row r="180" spans="1:14" ht="16.5">
      <c r="A180" s="1"/>
      <c r="B180" s="1"/>
      <c r="C180" s="1"/>
      <c r="D180" s="1"/>
      <c r="E180" s="1"/>
      <c r="F180" s="1"/>
      <c r="G180" s="1"/>
      <c r="H180" s="1"/>
      <c r="I180" s="1"/>
      <c r="J180" s="1"/>
      <c r="K180" s="1"/>
      <c r="L180" s="1"/>
      <c r="M180" s="1"/>
      <c r="N180" s="1"/>
    </row>
    <row r="181" spans="1:14" ht="16.5">
      <c r="A181" s="1"/>
      <c r="B181" s="1"/>
      <c r="C181" s="1"/>
      <c r="D181" s="1"/>
      <c r="E181" s="1"/>
      <c r="F181" s="1"/>
      <c r="G181" s="1"/>
      <c r="H181" s="1"/>
      <c r="I181" s="1"/>
      <c r="J181" s="1"/>
      <c r="K181" s="1"/>
      <c r="L181" s="1"/>
      <c r="M181" s="1"/>
      <c r="N181" s="1"/>
    </row>
    <row r="182" spans="1:14" ht="16.5">
      <c r="A182" s="1"/>
      <c r="B182" s="1"/>
      <c r="C182" s="1"/>
      <c r="D182" s="1"/>
      <c r="E182" s="1"/>
      <c r="F182" s="1"/>
      <c r="G182" s="1"/>
      <c r="H182" s="1"/>
      <c r="I182" s="1"/>
      <c r="J182" s="1"/>
      <c r="K182" s="1"/>
      <c r="L182" s="1"/>
      <c r="M182" s="1"/>
      <c r="N182" s="1"/>
    </row>
    <row r="183" spans="1:14" ht="16.5">
      <c r="A183" s="1"/>
      <c r="B183" s="1"/>
      <c r="C183" s="1"/>
      <c r="D183" s="1"/>
      <c r="E183" s="1"/>
      <c r="F183" s="1"/>
      <c r="G183" s="1"/>
      <c r="H183" s="1"/>
      <c r="I183" s="1"/>
      <c r="J183" s="1"/>
      <c r="K183" s="1"/>
      <c r="L183" s="1"/>
      <c r="M183" s="1"/>
      <c r="N183" s="1"/>
    </row>
    <row r="184" spans="1:14" ht="16.5">
      <c r="A184" s="1"/>
      <c r="B184" s="1"/>
      <c r="C184" s="1"/>
      <c r="D184" s="1"/>
      <c r="E184" s="1"/>
      <c r="F184" s="1"/>
      <c r="G184" s="1"/>
      <c r="H184" s="1"/>
      <c r="I184" s="1"/>
      <c r="J184" s="1"/>
      <c r="K184" s="1"/>
      <c r="L184" s="1"/>
      <c r="M184" s="1"/>
      <c r="N184" s="1"/>
    </row>
    <row r="185" spans="1:14" ht="16.5">
      <c r="A185" s="1"/>
      <c r="B185" s="1"/>
      <c r="C185" s="1"/>
      <c r="D185" s="1"/>
      <c r="E185" s="1"/>
      <c r="F185" s="1"/>
      <c r="G185" s="1"/>
      <c r="H185" s="1"/>
      <c r="I185" s="1"/>
      <c r="J185" s="1"/>
      <c r="K185" s="1"/>
      <c r="L185" s="1"/>
      <c r="M185" s="1"/>
      <c r="N185" s="1"/>
    </row>
    <row r="186" spans="1:14" ht="16.5">
      <c r="A186" s="1"/>
      <c r="B186" s="1"/>
      <c r="C186" s="1"/>
      <c r="D186" s="1"/>
      <c r="E186" s="1"/>
      <c r="F186" s="1"/>
      <c r="G186" s="1"/>
      <c r="H186" s="1"/>
      <c r="I186" s="1"/>
      <c r="J186" s="1"/>
      <c r="K186" s="1"/>
      <c r="L186" s="1"/>
      <c r="M186" s="1"/>
      <c r="N186" s="1"/>
    </row>
    <row r="187" spans="1:14" ht="16.5">
      <c r="A187" s="1"/>
      <c r="B187" s="1"/>
      <c r="C187" s="1"/>
      <c r="D187" s="1"/>
      <c r="E187" s="1"/>
      <c r="F187" s="1"/>
      <c r="G187" s="1"/>
      <c r="H187" s="1"/>
      <c r="I187" s="1"/>
      <c r="J187" s="1"/>
      <c r="K187" s="1"/>
      <c r="L187" s="1"/>
      <c r="M187" s="1"/>
      <c r="N187" s="1"/>
    </row>
    <row r="188" spans="1:14" ht="16.5">
      <c r="A188" s="1"/>
      <c r="B188" s="1"/>
      <c r="C188" s="1"/>
      <c r="D188" s="1"/>
      <c r="E188" s="1"/>
      <c r="F188" s="1"/>
      <c r="G188" s="1"/>
      <c r="H188" s="1"/>
      <c r="I188" s="1"/>
      <c r="J188" s="1"/>
      <c r="K188" s="1"/>
      <c r="L188" s="1"/>
      <c r="M188" s="1"/>
      <c r="N188" s="1"/>
    </row>
    <row r="189" spans="1:14" ht="16.5">
      <c r="A189" s="1"/>
      <c r="B189" s="1"/>
      <c r="C189" s="1"/>
      <c r="D189" s="1"/>
      <c r="E189" s="1"/>
      <c r="F189" s="1"/>
      <c r="G189" s="1"/>
      <c r="H189" s="1"/>
      <c r="I189" s="1"/>
      <c r="J189" s="1"/>
      <c r="K189" s="1"/>
      <c r="L189" s="1"/>
      <c r="M189" s="1"/>
      <c r="N189" s="1"/>
    </row>
    <row r="190" spans="1:14" ht="16.5">
      <c r="A190" s="1"/>
      <c r="B190" s="1"/>
      <c r="C190" s="1"/>
      <c r="D190" s="1"/>
      <c r="E190" s="1"/>
      <c r="F190" s="1"/>
      <c r="G190" s="1"/>
      <c r="H190" s="1"/>
      <c r="I190" s="1"/>
      <c r="J190" s="1"/>
      <c r="K190" s="1"/>
      <c r="L190" s="1"/>
      <c r="M190" s="1"/>
      <c r="N190" s="1"/>
    </row>
    <row r="191" spans="1:14" ht="16.5">
      <c r="A191" s="1"/>
      <c r="B191" s="1"/>
      <c r="C191" s="1"/>
      <c r="D191" s="1"/>
      <c r="E191" s="1"/>
      <c r="F191" s="1"/>
      <c r="G191" s="1"/>
      <c r="H191" s="1"/>
      <c r="I191" s="1"/>
      <c r="J191" s="1"/>
      <c r="K191" s="1"/>
      <c r="L191" s="1"/>
      <c r="M191" s="1"/>
      <c r="N191" s="1"/>
    </row>
    <row r="192" spans="1:14" ht="16.5">
      <c r="A192" s="1"/>
      <c r="B192" s="1"/>
      <c r="C192" s="1"/>
      <c r="D192" s="1"/>
      <c r="E192" s="1"/>
      <c r="F192" s="1"/>
      <c r="G192" s="1"/>
      <c r="H192" s="1"/>
      <c r="I192" s="1"/>
      <c r="J192" s="1"/>
      <c r="K192" s="1"/>
      <c r="L192" s="1"/>
      <c r="M192" s="1"/>
      <c r="N192" s="1"/>
    </row>
    <row r="193" spans="1:14" ht="16.5">
      <c r="A193" s="1"/>
      <c r="B193" s="1"/>
      <c r="C193" s="1"/>
      <c r="D193" s="1"/>
      <c r="E193" s="1"/>
      <c r="F193" s="1"/>
      <c r="G193" s="1"/>
      <c r="H193" s="1"/>
      <c r="I193" s="1"/>
      <c r="J193" s="1"/>
      <c r="K193" s="1"/>
      <c r="L193" s="1"/>
      <c r="M193" s="1"/>
      <c r="N193" s="1"/>
    </row>
    <row r="194" spans="1:14" ht="16.5">
      <c r="A194" s="1"/>
      <c r="B194" s="1"/>
      <c r="C194" s="1"/>
      <c r="D194" s="1"/>
      <c r="E194" s="1"/>
      <c r="F194" s="1"/>
      <c r="G194" s="1"/>
      <c r="H194" s="1"/>
      <c r="I194" s="1"/>
      <c r="J194" s="1"/>
      <c r="K194" s="1"/>
      <c r="L194" s="1"/>
      <c r="M194" s="1"/>
      <c r="N194" s="1"/>
    </row>
    <row r="195" spans="1:14" ht="16.5">
      <c r="A195" s="1"/>
      <c r="B195" s="1"/>
      <c r="C195" s="1"/>
      <c r="D195" s="1"/>
      <c r="E195" s="1"/>
      <c r="F195" s="1"/>
      <c r="G195" s="1"/>
      <c r="H195" s="1"/>
      <c r="I195" s="1"/>
      <c r="J195" s="1"/>
      <c r="K195" s="1"/>
      <c r="L195" s="1"/>
      <c r="M195" s="1"/>
      <c r="N195" s="1"/>
    </row>
    <row r="196" spans="1:14" ht="16.5">
      <c r="A196" s="1"/>
      <c r="B196" s="1"/>
      <c r="C196" s="1"/>
      <c r="D196" s="1"/>
      <c r="E196" s="1"/>
      <c r="F196" s="1"/>
      <c r="G196" s="1"/>
      <c r="H196" s="1"/>
      <c r="I196" s="1"/>
      <c r="J196" s="1"/>
      <c r="K196" s="1"/>
      <c r="L196" s="1"/>
      <c r="M196" s="1"/>
      <c r="N196" s="1"/>
    </row>
    <row r="197" spans="1:14" ht="16.5">
      <c r="A197" s="1"/>
      <c r="B197" s="1"/>
      <c r="C197" s="1"/>
      <c r="D197" s="1"/>
      <c r="E197" s="1"/>
      <c r="F197" s="1"/>
      <c r="G197" s="1"/>
      <c r="H197" s="1"/>
      <c r="I197" s="1"/>
      <c r="J197" s="1"/>
      <c r="K197" s="1"/>
      <c r="L197" s="1"/>
      <c r="M197" s="1"/>
      <c r="N197" s="1"/>
    </row>
    <row r="198" spans="1:14" ht="16.5">
      <c r="A198" s="1"/>
      <c r="B198" s="1"/>
      <c r="C198" s="1"/>
      <c r="D198" s="1"/>
      <c r="E198" s="1"/>
      <c r="F198" s="1"/>
      <c r="G198" s="1"/>
      <c r="H198" s="1"/>
      <c r="I198" s="1"/>
      <c r="J198" s="1"/>
      <c r="K198" s="1"/>
      <c r="L198" s="1"/>
      <c r="M198" s="1"/>
      <c r="N198" s="1"/>
    </row>
    <row r="199" spans="1:14" ht="16.5">
      <c r="A199" s="1"/>
      <c r="B199" s="1"/>
      <c r="C199" s="1"/>
      <c r="D199" s="1"/>
      <c r="E199" s="1"/>
      <c r="F199" s="1"/>
      <c r="G199" s="1"/>
      <c r="H199" s="1"/>
      <c r="I199" s="1"/>
      <c r="J199" s="1"/>
      <c r="K199" s="1"/>
      <c r="L199" s="1"/>
      <c r="M199" s="1"/>
      <c r="N199" s="1"/>
    </row>
    <row r="200" spans="1:14" ht="16.5">
      <c r="A200" s="1"/>
      <c r="B200" s="1"/>
      <c r="C200" s="1"/>
      <c r="D200" s="1"/>
      <c r="E200" s="1"/>
      <c r="F200" s="1"/>
      <c r="G200" s="1"/>
      <c r="H200" s="1"/>
      <c r="I200" s="1"/>
      <c r="J200" s="1"/>
      <c r="K200" s="1"/>
      <c r="L200" s="1"/>
      <c r="M200" s="1"/>
      <c r="N200" s="1"/>
    </row>
    <row r="201" spans="1:14" ht="16.5">
      <c r="A201" s="1"/>
      <c r="B201" s="1"/>
      <c r="C201" s="1"/>
      <c r="D201" s="1"/>
      <c r="E201" s="1"/>
      <c r="F201" s="1"/>
      <c r="G201" s="1"/>
      <c r="H201" s="1"/>
      <c r="I201" s="1"/>
      <c r="J201" s="1"/>
      <c r="K201" s="1"/>
      <c r="L201" s="1"/>
      <c r="M201" s="1"/>
      <c r="N201" s="1"/>
    </row>
    <row r="202" spans="1:14" ht="16.5">
      <c r="A202" s="1"/>
      <c r="B202" s="1"/>
      <c r="C202" s="1"/>
      <c r="D202" s="1"/>
      <c r="E202" s="1"/>
      <c r="F202" s="1"/>
      <c r="G202" s="1"/>
      <c r="H202" s="1"/>
      <c r="I202" s="1"/>
      <c r="J202" s="1"/>
      <c r="K202" s="1"/>
      <c r="L202" s="1"/>
      <c r="M202" s="1"/>
      <c r="N202" s="1"/>
    </row>
    <row r="203" spans="1:14" ht="16.5">
      <c r="A203" s="1"/>
      <c r="B203" s="1"/>
      <c r="C203" s="1"/>
      <c r="D203" s="1"/>
      <c r="E203" s="1"/>
      <c r="F203" s="1"/>
      <c r="G203" s="1"/>
      <c r="H203" s="1"/>
      <c r="I203" s="1"/>
      <c r="J203" s="1"/>
      <c r="K203" s="1"/>
      <c r="L203" s="1"/>
      <c r="M203" s="1"/>
      <c r="N203" s="1"/>
    </row>
    <row r="204" spans="1:14" ht="16.5">
      <c r="A204" s="1"/>
      <c r="B204" s="1"/>
      <c r="C204" s="1"/>
      <c r="D204" s="1"/>
      <c r="E204" s="1"/>
      <c r="F204" s="1"/>
      <c r="G204" s="1"/>
      <c r="H204" s="1"/>
      <c r="I204" s="1"/>
      <c r="J204" s="1"/>
      <c r="K204" s="1"/>
      <c r="L204" s="1"/>
      <c r="M204" s="1"/>
      <c r="N204" s="1"/>
    </row>
    <row r="205" spans="1:14" ht="16.5">
      <c r="A205" s="1"/>
      <c r="B205" s="1"/>
      <c r="C205" s="1"/>
      <c r="D205" s="1"/>
      <c r="E205" s="1"/>
      <c r="F205" s="1"/>
      <c r="G205" s="1"/>
      <c r="H205" s="1"/>
      <c r="I205" s="1"/>
      <c r="J205" s="1"/>
      <c r="K205" s="1"/>
      <c r="L205" s="1"/>
      <c r="M205" s="1"/>
      <c r="N205" s="1"/>
    </row>
    <row r="206" spans="1:14" ht="16.5">
      <c r="A206" s="1"/>
      <c r="B206" s="1"/>
      <c r="C206" s="1"/>
      <c r="D206" s="1"/>
      <c r="E206" s="1"/>
      <c r="F206" s="1"/>
      <c r="G206" s="1"/>
      <c r="H206" s="1"/>
      <c r="I206" s="1"/>
      <c r="J206" s="1"/>
      <c r="K206" s="1"/>
      <c r="L206" s="1"/>
      <c r="M206" s="1"/>
      <c r="N206" s="1"/>
    </row>
    <row r="207" spans="1:14" ht="16.5">
      <c r="A207" s="1"/>
      <c r="B207" s="1"/>
      <c r="C207" s="1"/>
      <c r="D207" s="1"/>
      <c r="E207" s="1"/>
      <c r="F207" s="1"/>
      <c r="G207" s="1"/>
      <c r="H207" s="1"/>
      <c r="I207" s="1"/>
      <c r="J207" s="1"/>
      <c r="K207" s="1"/>
      <c r="L207" s="1"/>
      <c r="M207" s="1"/>
      <c r="N207" s="1"/>
    </row>
    <row r="208" spans="1:14" ht="16.5">
      <c r="A208" s="1"/>
      <c r="B208" s="1"/>
      <c r="C208" s="1"/>
      <c r="D208" s="1"/>
      <c r="E208" s="1"/>
      <c r="F208" s="1"/>
      <c r="G208" s="1"/>
      <c r="H208" s="1"/>
      <c r="I208" s="1"/>
      <c r="J208" s="1"/>
      <c r="K208" s="1"/>
      <c r="L208" s="1"/>
      <c r="M208" s="1"/>
      <c r="N208" s="1"/>
    </row>
    <row r="209" spans="1:14" ht="16.5">
      <c r="A209" s="1"/>
      <c r="B209" s="1"/>
      <c r="C209" s="1"/>
      <c r="D209" s="1"/>
      <c r="E209" s="1"/>
      <c r="F209" s="1"/>
      <c r="G209" s="1"/>
      <c r="H209" s="1"/>
      <c r="I209" s="1"/>
      <c r="J209" s="1"/>
      <c r="K209" s="1"/>
      <c r="L209" s="1"/>
      <c r="M209" s="1"/>
      <c r="N209" s="1"/>
    </row>
    <row r="210" spans="1:14" ht="16.5">
      <c r="A210" s="1"/>
      <c r="B210" s="1"/>
      <c r="C210" s="1"/>
      <c r="D210" s="1"/>
      <c r="E210" s="1"/>
      <c r="F210" s="1"/>
      <c r="G210" s="1"/>
      <c r="H210" s="1"/>
      <c r="I210" s="1"/>
      <c r="J210" s="1"/>
      <c r="K210" s="1"/>
      <c r="L210" s="1"/>
      <c r="M210" s="1"/>
      <c r="N210" s="1"/>
    </row>
    <row r="211" spans="1:14" ht="16.5">
      <c r="A211" s="1"/>
      <c r="B211" s="1"/>
      <c r="C211" s="1"/>
      <c r="D211" s="1"/>
      <c r="E211" s="1"/>
      <c r="F211" s="1"/>
      <c r="G211" s="1"/>
      <c r="H211" s="1"/>
      <c r="I211" s="1"/>
      <c r="J211" s="1"/>
      <c r="K211" s="1"/>
      <c r="L211" s="1"/>
      <c r="M211" s="1"/>
      <c r="N211" s="1"/>
    </row>
    <row r="212" spans="1:14" ht="16.5">
      <c r="A212" s="1"/>
      <c r="B212" s="1"/>
      <c r="C212" s="1"/>
      <c r="D212" s="1"/>
      <c r="E212" s="1"/>
      <c r="F212" s="1"/>
      <c r="G212" s="1"/>
      <c r="H212" s="1"/>
      <c r="I212" s="1"/>
      <c r="J212" s="1"/>
      <c r="K212" s="1"/>
      <c r="L212" s="1"/>
      <c r="M212" s="1"/>
      <c r="N212" s="1"/>
    </row>
    <row r="213" spans="1:14" ht="16.5">
      <c r="A213" s="1"/>
      <c r="B213" s="1"/>
      <c r="C213" s="1"/>
      <c r="D213" s="1"/>
      <c r="E213" s="1"/>
      <c r="F213" s="1"/>
      <c r="G213" s="1"/>
      <c r="H213" s="1"/>
      <c r="I213" s="1"/>
      <c r="J213" s="1"/>
      <c r="K213" s="1"/>
      <c r="L213" s="1"/>
      <c r="M213" s="1"/>
      <c r="N213" s="1"/>
    </row>
    <row r="214" spans="1:14" ht="16.5">
      <c r="A214" s="1"/>
      <c r="B214" s="1"/>
      <c r="C214" s="1"/>
      <c r="D214" s="1"/>
      <c r="E214" s="1"/>
      <c r="F214" s="1"/>
      <c r="G214" s="1"/>
      <c r="H214" s="1"/>
      <c r="I214" s="1"/>
      <c r="J214" s="1"/>
      <c r="K214" s="1"/>
      <c r="L214" s="1"/>
      <c r="M214" s="1"/>
      <c r="N214" s="1"/>
    </row>
    <row r="215" spans="1:14" ht="16.5">
      <c r="A215" s="1"/>
      <c r="B215" s="1"/>
      <c r="C215" s="1"/>
      <c r="D215" s="1"/>
      <c r="E215" s="1"/>
      <c r="F215" s="1"/>
      <c r="G215" s="1"/>
      <c r="H215" s="1"/>
      <c r="I215" s="1"/>
      <c r="J215" s="1"/>
      <c r="K215" s="1"/>
      <c r="L215" s="1"/>
      <c r="M215" s="1"/>
      <c r="N215" s="1"/>
    </row>
    <row r="216" spans="1:14" ht="16.5">
      <c r="A216" s="1"/>
      <c r="B216" s="1"/>
      <c r="C216" s="1"/>
      <c r="D216" s="1"/>
      <c r="E216" s="1"/>
      <c r="F216" s="1"/>
      <c r="G216" s="1"/>
      <c r="H216" s="1"/>
      <c r="I216" s="1"/>
      <c r="J216" s="1"/>
      <c r="K216" s="1"/>
      <c r="L216" s="1"/>
      <c r="M216" s="1"/>
      <c r="N216" s="1"/>
    </row>
    <row r="217" spans="1:14" ht="16.5">
      <c r="A217" s="1"/>
      <c r="B217" s="1"/>
      <c r="C217" s="1"/>
      <c r="D217" s="1"/>
      <c r="E217" s="1"/>
      <c r="F217" s="1"/>
      <c r="G217" s="1"/>
      <c r="H217" s="1"/>
      <c r="I217" s="1"/>
      <c r="J217" s="1"/>
      <c r="K217" s="1"/>
      <c r="L217" s="1"/>
      <c r="M217" s="1"/>
      <c r="N217" s="1"/>
    </row>
    <row r="218" spans="1:14" ht="16.5">
      <c r="A218" s="1"/>
      <c r="B218" s="1"/>
      <c r="C218" s="1"/>
      <c r="D218" s="1"/>
      <c r="E218" s="1"/>
      <c r="F218" s="1"/>
      <c r="G218" s="1"/>
      <c r="H218" s="1"/>
      <c r="I218" s="1"/>
      <c r="J218" s="1"/>
      <c r="K218" s="1"/>
      <c r="L218" s="1"/>
      <c r="M218" s="1"/>
      <c r="N218" s="1"/>
    </row>
    <row r="219" spans="1:14" ht="16.5">
      <c r="A219" s="1"/>
      <c r="B219" s="1"/>
      <c r="C219" s="1"/>
      <c r="D219" s="1"/>
      <c r="E219" s="1"/>
      <c r="F219" s="1"/>
      <c r="G219" s="1"/>
      <c r="H219" s="1"/>
      <c r="I219" s="1"/>
      <c r="J219" s="1"/>
      <c r="K219" s="1"/>
      <c r="L219" s="1"/>
      <c r="M219" s="1"/>
      <c r="N219" s="1"/>
    </row>
    <row r="220" spans="1:14" ht="16.5">
      <c r="A220" s="1"/>
      <c r="B220" s="1"/>
      <c r="C220" s="1"/>
      <c r="D220" s="1"/>
      <c r="E220" s="1"/>
      <c r="F220" s="1"/>
      <c r="G220" s="1"/>
      <c r="H220" s="1"/>
      <c r="I220" s="1"/>
      <c r="J220" s="1"/>
      <c r="K220" s="1"/>
      <c r="L220" s="1"/>
      <c r="M220" s="1"/>
      <c r="N220" s="1"/>
    </row>
    <row r="221" spans="1:14" ht="16.5">
      <c r="A221" s="1"/>
      <c r="B221" s="1"/>
      <c r="C221" s="1"/>
      <c r="D221" s="1"/>
      <c r="E221" s="1"/>
      <c r="F221" s="1"/>
      <c r="G221" s="1"/>
      <c r="H221" s="1"/>
      <c r="I221" s="1"/>
      <c r="J221" s="1"/>
      <c r="K221" s="1"/>
      <c r="L221" s="1"/>
      <c r="M221" s="1"/>
      <c r="N221" s="1"/>
    </row>
    <row r="222" spans="1:14" ht="16.5">
      <c r="A222" s="1"/>
      <c r="B222" s="1"/>
      <c r="C222" s="1"/>
      <c r="D222" s="1"/>
      <c r="E222" s="1"/>
      <c r="F222" s="1"/>
      <c r="G222" s="1"/>
      <c r="H222" s="1"/>
      <c r="I222" s="1"/>
      <c r="J222" s="1"/>
      <c r="K222" s="1"/>
      <c r="L222" s="1"/>
      <c r="M222" s="1"/>
      <c r="N222" s="1"/>
    </row>
    <row r="223" spans="1:14" ht="16.5">
      <c r="A223" s="1"/>
      <c r="B223" s="1"/>
      <c r="C223" s="1"/>
      <c r="D223" s="1"/>
      <c r="E223" s="1"/>
      <c r="F223" s="1"/>
      <c r="G223" s="1"/>
      <c r="H223" s="1"/>
      <c r="I223" s="1"/>
      <c r="J223" s="1"/>
      <c r="K223" s="1"/>
      <c r="L223" s="1"/>
      <c r="M223" s="1"/>
      <c r="N223" s="1"/>
    </row>
    <row r="224" spans="1:14" ht="16.5">
      <c r="A224" s="1"/>
      <c r="B224" s="1"/>
      <c r="C224" s="1"/>
      <c r="D224" s="1"/>
      <c r="E224" s="1"/>
      <c r="F224" s="1"/>
      <c r="G224" s="1"/>
      <c r="H224" s="1"/>
      <c r="I224" s="1"/>
      <c r="J224" s="1"/>
      <c r="K224" s="1"/>
      <c r="L224" s="1"/>
      <c r="M224" s="1"/>
      <c r="N224" s="1"/>
    </row>
    <row r="225" spans="1:14" ht="16.5">
      <c r="A225" s="1"/>
      <c r="B225" s="1"/>
      <c r="C225" s="1"/>
      <c r="D225" s="1"/>
      <c r="E225" s="1"/>
      <c r="F225" s="1"/>
      <c r="G225" s="1"/>
      <c r="H225" s="1"/>
      <c r="I225" s="1"/>
      <c r="J225" s="1"/>
      <c r="K225" s="1"/>
      <c r="L225" s="1"/>
      <c r="M225" s="1"/>
      <c r="N225" s="1"/>
    </row>
    <row r="226" spans="1:14" ht="16.5">
      <c r="A226" s="1"/>
      <c r="B226" s="1"/>
      <c r="C226" s="1"/>
      <c r="D226" s="1"/>
      <c r="E226" s="1"/>
      <c r="F226" s="1"/>
      <c r="G226" s="1"/>
      <c r="H226" s="1"/>
      <c r="I226" s="1"/>
      <c r="J226" s="1"/>
      <c r="K226" s="1"/>
      <c r="L226" s="1"/>
      <c r="M226" s="1"/>
      <c r="N226" s="1"/>
    </row>
    <row r="227" spans="1:14" ht="16.5">
      <c r="A227" s="1"/>
      <c r="B227" s="1"/>
      <c r="C227" s="1"/>
      <c r="D227" s="1"/>
      <c r="E227" s="1"/>
      <c r="F227" s="1"/>
      <c r="G227" s="1"/>
      <c r="H227" s="1"/>
      <c r="I227" s="1"/>
      <c r="J227" s="1"/>
      <c r="K227" s="1"/>
      <c r="L227" s="1"/>
      <c r="M227" s="1"/>
      <c r="N227" s="1"/>
    </row>
    <row r="228" spans="1:14" ht="16.5">
      <c r="A228" s="1"/>
      <c r="B228" s="1"/>
      <c r="C228" s="1"/>
      <c r="D228" s="1"/>
      <c r="E228" s="1"/>
      <c r="F228" s="1"/>
      <c r="G228" s="1"/>
      <c r="H228" s="1"/>
      <c r="I228" s="1"/>
      <c r="J228" s="1"/>
      <c r="K228" s="1"/>
      <c r="L228" s="1"/>
      <c r="M228" s="1"/>
      <c r="N228" s="1"/>
    </row>
    <row r="229" spans="1:14" ht="16.5">
      <c r="A229" s="1"/>
      <c r="B229" s="1"/>
      <c r="C229" s="1"/>
      <c r="D229" s="1"/>
      <c r="E229" s="1"/>
      <c r="F229" s="1"/>
      <c r="G229" s="1"/>
      <c r="H229" s="1"/>
      <c r="I229" s="1"/>
      <c r="J229" s="1"/>
      <c r="K229" s="1"/>
      <c r="L229" s="1"/>
      <c r="M229" s="1"/>
      <c r="N229" s="1"/>
    </row>
    <row r="230" spans="1:14" ht="16.5">
      <c r="A230" s="1"/>
      <c r="B230" s="1"/>
      <c r="C230" s="1"/>
      <c r="D230" s="1"/>
      <c r="E230" s="1"/>
      <c r="F230" s="1"/>
      <c r="G230" s="1"/>
      <c r="H230" s="1"/>
      <c r="I230" s="1"/>
      <c r="J230" s="1"/>
      <c r="K230" s="1"/>
      <c r="L230" s="1"/>
      <c r="M230" s="1"/>
      <c r="N230" s="1"/>
    </row>
    <row r="231" spans="1:14" ht="16.5">
      <c r="A231" s="1"/>
      <c r="B231" s="1"/>
      <c r="C231" s="1"/>
      <c r="D231" s="1"/>
      <c r="E231" s="1"/>
      <c r="F231" s="1"/>
      <c r="G231" s="1"/>
      <c r="H231" s="1"/>
      <c r="I231" s="1"/>
      <c r="J231" s="1"/>
      <c r="K231" s="1"/>
      <c r="L231" s="1"/>
      <c r="M231" s="1"/>
      <c r="N231" s="1"/>
    </row>
    <row r="232" spans="1:14" ht="16.5">
      <c r="A232" s="1"/>
      <c r="B232" s="1"/>
      <c r="C232" s="1"/>
      <c r="D232" s="1"/>
      <c r="E232" s="1"/>
      <c r="F232" s="1"/>
      <c r="G232" s="1"/>
      <c r="H232" s="1"/>
      <c r="I232" s="1"/>
      <c r="J232" s="1"/>
      <c r="K232" s="1"/>
      <c r="L232" s="1"/>
      <c r="M232" s="1"/>
      <c r="N232" s="1"/>
    </row>
    <row r="233" spans="1:14" ht="16.5">
      <c r="A233" s="1"/>
      <c r="B233" s="1"/>
      <c r="C233" s="1"/>
      <c r="D233" s="1"/>
      <c r="E233" s="1"/>
      <c r="F233" s="1"/>
      <c r="G233" s="1"/>
      <c r="H233" s="1"/>
      <c r="I233" s="1"/>
      <c r="J233" s="1"/>
      <c r="K233" s="1"/>
      <c r="L233" s="1"/>
      <c r="M233" s="1"/>
      <c r="N233" s="1"/>
    </row>
    <row r="234" spans="1:14" ht="16.5">
      <c r="A234" s="1"/>
      <c r="B234" s="1"/>
      <c r="C234" s="1"/>
      <c r="D234" s="1"/>
      <c r="E234" s="1"/>
      <c r="F234" s="1"/>
      <c r="G234" s="1"/>
      <c r="H234" s="1"/>
      <c r="I234" s="1"/>
      <c r="J234" s="1"/>
      <c r="K234" s="1"/>
      <c r="L234" s="1"/>
      <c r="M234" s="1"/>
      <c r="N234" s="1"/>
    </row>
    <row r="235" spans="1:14" ht="16.5">
      <c r="A235" s="1"/>
      <c r="B235" s="1"/>
      <c r="C235" s="1"/>
      <c r="D235" s="1"/>
      <c r="E235" s="1"/>
      <c r="F235" s="1"/>
      <c r="G235" s="1"/>
      <c r="H235" s="1"/>
      <c r="I235" s="1"/>
      <c r="J235" s="1"/>
      <c r="K235" s="1"/>
      <c r="L235" s="1"/>
      <c r="M235" s="1"/>
      <c r="N235" s="1"/>
    </row>
    <row r="236" spans="1:14" ht="16.5">
      <c r="A236" s="1"/>
      <c r="B236" s="1"/>
      <c r="C236" s="1"/>
      <c r="D236" s="1"/>
      <c r="E236" s="1"/>
      <c r="F236" s="1"/>
      <c r="G236" s="1"/>
      <c r="H236" s="1"/>
      <c r="I236" s="1"/>
      <c r="J236" s="1"/>
      <c r="K236" s="1"/>
      <c r="L236" s="1"/>
      <c r="M236" s="1"/>
      <c r="N236" s="1"/>
    </row>
    <row r="237" spans="1:14" ht="16.5">
      <c r="A237" s="1"/>
      <c r="B237" s="1"/>
      <c r="C237" s="1"/>
      <c r="D237" s="1"/>
      <c r="E237" s="1"/>
      <c r="F237" s="1"/>
      <c r="G237" s="1"/>
      <c r="H237" s="1"/>
      <c r="I237" s="1"/>
      <c r="J237" s="1"/>
      <c r="K237" s="1"/>
      <c r="L237" s="1"/>
      <c r="M237" s="1"/>
      <c r="N237" s="1"/>
    </row>
    <row r="238" spans="1:14" ht="16.5">
      <c r="A238" s="1"/>
      <c r="B238" s="1"/>
      <c r="C238" s="1"/>
      <c r="D238" s="1"/>
      <c r="E238" s="1"/>
      <c r="F238" s="1"/>
      <c r="G238" s="1"/>
      <c r="H238" s="1"/>
      <c r="I238" s="1"/>
      <c r="J238" s="1"/>
      <c r="K238" s="1"/>
      <c r="L238" s="1"/>
      <c r="M238" s="1"/>
      <c r="N238" s="1"/>
    </row>
    <row r="239" spans="1:14" ht="16.5">
      <c r="A239" s="1"/>
      <c r="B239" s="1"/>
      <c r="C239" s="1"/>
      <c r="D239" s="1"/>
      <c r="E239" s="1"/>
      <c r="F239" s="1"/>
      <c r="G239" s="1"/>
      <c r="H239" s="1"/>
      <c r="I239" s="1"/>
      <c r="J239" s="1"/>
      <c r="K239" s="1"/>
      <c r="L239" s="1"/>
      <c r="M239" s="1"/>
      <c r="N239" s="1"/>
    </row>
    <row r="240" spans="1:14" ht="16.5">
      <c r="A240" s="1"/>
      <c r="B240" s="1"/>
      <c r="C240" s="1"/>
      <c r="D240" s="1"/>
      <c r="E240" s="1"/>
      <c r="F240" s="1"/>
      <c r="G240" s="1"/>
      <c r="H240" s="1"/>
      <c r="I240" s="1"/>
      <c r="J240" s="1"/>
      <c r="K240" s="1"/>
      <c r="L240" s="1"/>
      <c r="M240" s="1"/>
      <c r="N240" s="1"/>
    </row>
    <row r="241" spans="1:14" ht="16.5">
      <c r="A241" s="1"/>
      <c r="B241" s="1"/>
      <c r="C241" s="1"/>
      <c r="D241" s="1"/>
      <c r="E241" s="1"/>
      <c r="F241" s="1"/>
      <c r="G241" s="1"/>
      <c r="H241" s="1"/>
      <c r="I241" s="1"/>
      <c r="J241" s="1"/>
      <c r="K241" s="1"/>
      <c r="L241" s="1"/>
      <c r="M241" s="1"/>
      <c r="N241" s="1"/>
    </row>
    <row r="242" spans="1:14" ht="16.5">
      <c r="A242" s="1"/>
      <c r="B242" s="1"/>
      <c r="C242" s="1"/>
      <c r="D242" s="1"/>
      <c r="E242" s="1"/>
      <c r="F242" s="1"/>
      <c r="G242" s="1"/>
      <c r="H242" s="1"/>
      <c r="I242" s="1"/>
      <c r="J242" s="1"/>
      <c r="K242" s="1"/>
      <c r="L242" s="1"/>
      <c r="M242" s="1"/>
      <c r="N242" s="1"/>
    </row>
    <row r="243" spans="1:14" ht="16.5">
      <c r="A243" s="1"/>
      <c r="B243" s="1"/>
      <c r="C243" s="1"/>
      <c r="D243" s="1"/>
      <c r="E243" s="1"/>
      <c r="F243" s="1"/>
      <c r="G243" s="1"/>
      <c r="H243" s="1"/>
      <c r="I243" s="1"/>
      <c r="J243" s="1"/>
      <c r="K243" s="1"/>
      <c r="L243" s="1"/>
      <c r="M243" s="1"/>
      <c r="N243" s="1"/>
    </row>
    <row r="244" spans="1:14" ht="16.5">
      <c r="A244" s="1"/>
      <c r="B244" s="1"/>
      <c r="C244" s="1"/>
      <c r="D244" s="1"/>
      <c r="E244" s="1"/>
      <c r="F244" s="1"/>
      <c r="G244" s="1"/>
      <c r="H244" s="1"/>
      <c r="I244" s="1"/>
      <c r="J244" s="1"/>
      <c r="K244" s="1"/>
      <c r="L244" s="1"/>
      <c r="M244" s="1"/>
      <c r="N244" s="1"/>
    </row>
    <row r="245" spans="1:14" ht="16.5">
      <c r="A245" s="1"/>
      <c r="B245" s="1"/>
      <c r="C245" s="1"/>
      <c r="D245" s="1"/>
      <c r="E245" s="1"/>
      <c r="F245" s="1"/>
      <c r="G245" s="1"/>
      <c r="H245" s="1"/>
      <c r="I245" s="1"/>
      <c r="J245" s="1"/>
      <c r="K245" s="1"/>
      <c r="L245" s="1"/>
      <c r="M245" s="1"/>
      <c r="N245" s="1"/>
    </row>
    <row r="246" spans="1:14" ht="16.5">
      <c r="A246" s="1"/>
      <c r="B246" s="1"/>
      <c r="C246" s="1"/>
      <c r="D246" s="1"/>
      <c r="E246" s="1"/>
      <c r="F246" s="1"/>
      <c r="G246" s="1"/>
      <c r="H246" s="1"/>
      <c r="I246" s="1"/>
      <c r="J246" s="1"/>
      <c r="K246" s="1"/>
      <c r="L246" s="1"/>
      <c r="M246" s="1"/>
      <c r="N246" s="1"/>
    </row>
    <row r="247" spans="1:14" ht="16.5">
      <c r="A247" s="1"/>
      <c r="B247" s="1"/>
      <c r="C247" s="1"/>
      <c r="D247" s="1"/>
      <c r="E247" s="1"/>
      <c r="F247" s="1"/>
      <c r="G247" s="1"/>
      <c r="H247" s="1"/>
      <c r="I247" s="1"/>
      <c r="J247" s="1"/>
      <c r="K247" s="1"/>
      <c r="L247" s="1"/>
      <c r="M247" s="1"/>
      <c r="N247" s="1"/>
    </row>
    <row r="248" spans="1:14" ht="16.5">
      <c r="A248" s="1"/>
      <c r="B248" s="1"/>
      <c r="C248" s="1"/>
      <c r="D248" s="1"/>
      <c r="E248" s="1"/>
      <c r="F248" s="1"/>
      <c r="G248" s="1"/>
      <c r="H248" s="1"/>
      <c r="I248" s="1"/>
      <c r="J248" s="1"/>
      <c r="K248" s="1"/>
      <c r="L248" s="1"/>
      <c r="M248" s="1"/>
      <c r="N248" s="1"/>
    </row>
    <row r="249" spans="1:14" ht="16.5">
      <c r="A249" s="1"/>
      <c r="B249" s="1"/>
      <c r="C249" s="1"/>
      <c r="D249" s="1"/>
      <c r="E249" s="1"/>
      <c r="F249" s="1"/>
      <c r="G249" s="1"/>
      <c r="H249" s="1"/>
      <c r="I249" s="1"/>
      <c r="J249" s="1"/>
      <c r="K249" s="1"/>
      <c r="L249" s="1"/>
      <c r="M249" s="1"/>
      <c r="N249" s="1"/>
    </row>
    <row r="250" spans="1:14" ht="16.5">
      <c r="A250" s="1"/>
      <c r="B250" s="1"/>
      <c r="C250" s="1"/>
      <c r="D250" s="1"/>
      <c r="E250" s="1"/>
      <c r="F250" s="1"/>
      <c r="G250" s="1"/>
      <c r="H250" s="1"/>
      <c r="I250" s="1"/>
      <c r="J250" s="1"/>
      <c r="K250" s="1"/>
      <c r="L250" s="1"/>
      <c r="M250" s="1"/>
      <c r="N250" s="1"/>
    </row>
    <row r="251" spans="1:14" ht="16.5">
      <c r="A251" s="1"/>
      <c r="B251" s="1"/>
      <c r="C251" s="1"/>
      <c r="D251" s="1"/>
      <c r="E251" s="1"/>
      <c r="F251" s="1"/>
      <c r="G251" s="1"/>
      <c r="H251" s="1"/>
      <c r="I251" s="1"/>
      <c r="J251" s="1"/>
      <c r="K251" s="1"/>
      <c r="L251" s="1"/>
      <c r="M251" s="1"/>
      <c r="N251" s="1"/>
    </row>
    <row r="252" spans="1:14" ht="16.5">
      <c r="A252" s="1"/>
      <c r="B252" s="1"/>
      <c r="C252" s="1"/>
      <c r="D252" s="1"/>
      <c r="E252" s="1"/>
      <c r="F252" s="1"/>
      <c r="G252" s="1"/>
      <c r="H252" s="1"/>
      <c r="I252" s="1"/>
      <c r="J252" s="1"/>
      <c r="K252" s="1"/>
      <c r="L252" s="1"/>
      <c r="M252" s="1"/>
      <c r="N252" s="1"/>
    </row>
    <row r="253" spans="1:14" ht="16.5">
      <c r="A253" s="1"/>
      <c r="B253" s="1"/>
      <c r="C253" s="1"/>
      <c r="D253" s="1"/>
      <c r="E253" s="1"/>
      <c r="F253" s="1"/>
      <c r="G253" s="1"/>
      <c r="H253" s="1"/>
      <c r="I253" s="1"/>
      <c r="J253" s="1"/>
      <c r="K253" s="1"/>
      <c r="L253" s="1"/>
      <c r="M253" s="1"/>
      <c r="N253" s="1"/>
    </row>
    <row r="254" spans="1:14" ht="16.5">
      <c r="A254" s="1"/>
      <c r="B254" s="1"/>
      <c r="C254" s="1"/>
      <c r="D254" s="1"/>
      <c r="E254" s="1"/>
      <c r="F254" s="1"/>
      <c r="G254" s="1"/>
      <c r="H254" s="1"/>
      <c r="I254" s="1"/>
      <c r="J254" s="1"/>
      <c r="K254" s="1"/>
      <c r="L254" s="1"/>
      <c r="M254" s="1"/>
      <c r="N254" s="1"/>
    </row>
    <row r="255" spans="1:14" ht="16.5">
      <c r="A255" s="1"/>
      <c r="B255" s="1"/>
      <c r="C255" s="1"/>
      <c r="D255" s="1"/>
      <c r="E255" s="1"/>
      <c r="F255" s="1"/>
      <c r="G255" s="1"/>
      <c r="H255" s="1"/>
      <c r="I255" s="1"/>
      <c r="J255" s="1"/>
      <c r="K255" s="1"/>
      <c r="L255" s="1"/>
      <c r="M255" s="1"/>
      <c r="N255" s="1"/>
    </row>
    <row r="256" spans="1:14" ht="16.5">
      <c r="A256" s="1"/>
      <c r="B256" s="1"/>
      <c r="C256" s="1"/>
      <c r="D256" s="1"/>
      <c r="E256" s="1"/>
      <c r="F256" s="1"/>
      <c r="G256" s="1"/>
      <c r="H256" s="1"/>
      <c r="I256" s="1"/>
      <c r="J256" s="1"/>
      <c r="K256" s="1"/>
      <c r="L256" s="1"/>
      <c r="M256" s="1"/>
      <c r="N256" s="1"/>
    </row>
    <row r="257" spans="1:14" ht="16.5">
      <c r="A257" s="1"/>
      <c r="B257" s="1"/>
      <c r="C257" s="1"/>
      <c r="D257" s="1"/>
      <c r="E257" s="1"/>
      <c r="F257" s="1"/>
      <c r="G257" s="1"/>
      <c r="H257" s="1"/>
      <c r="I257" s="1"/>
      <c r="J257" s="1"/>
      <c r="K257" s="1"/>
      <c r="L257" s="1"/>
      <c r="M257" s="1"/>
      <c r="N257" s="1"/>
    </row>
    <row r="258" spans="1:14" ht="16.5">
      <c r="A258" s="1"/>
      <c r="B258" s="1"/>
      <c r="C258" s="1"/>
      <c r="D258" s="1"/>
      <c r="E258" s="1"/>
      <c r="F258" s="1"/>
      <c r="G258" s="1"/>
      <c r="H258" s="1"/>
      <c r="I258" s="1"/>
      <c r="J258" s="1"/>
      <c r="K258" s="1"/>
      <c r="L258" s="1"/>
      <c r="M258" s="1"/>
      <c r="N258" s="1"/>
    </row>
    <row r="259" spans="1:14" ht="16.5">
      <c r="A259" s="1"/>
      <c r="B259" s="1"/>
      <c r="C259" s="1"/>
      <c r="D259" s="1"/>
      <c r="E259" s="1"/>
      <c r="F259" s="1"/>
      <c r="G259" s="1"/>
      <c r="H259" s="1"/>
      <c r="I259" s="1"/>
      <c r="J259" s="1"/>
      <c r="K259" s="1"/>
      <c r="L259" s="1"/>
      <c r="M259" s="1"/>
      <c r="N259" s="1"/>
    </row>
    <row r="260" spans="1:14" ht="16.5">
      <c r="A260" s="1"/>
      <c r="B260" s="1"/>
      <c r="C260" s="1"/>
      <c r="D260" s="1"/>
      <c r="E260" s="1"/>
      <c r="F260" s="1"/>
      <c r="G260" s="1"/>
      <c r="H260" s="1"/>
      <c r="I260" s="1"/>
      <c r="J260" s="1"/>
      <c r="K260" s="1"/>
      <c r="L260" s="1"/>
      <c r="M260" s="1"/>
      <c r="N260" s="1"/>
    </row>
    <row r="261" spans="1:14" ht="16.5">
      <c r="A261" s="1"/>
      <c r="B261" s="1"/>
      <c r="C261" s="1"/>
      <c r="D261" s="1"/>
      <c r="E261" s="1"/>
      <c r="F261" s="1"/>
      <c r="G261" s="1"/>
      <c r="H261" s="1"/>
      <c r="I261" s="1"/>
      <c r="J261" s="1"/>
      <c r="K261" s="1"/>
      <c r="L261" s="1"/>
      <c r="M261" s="1"/>
      <c r="N261" s="1"/>
    </row>
    <row r="262" spans="1:14" ht="16.5">
      <c r="A262" s="1"/>
      <c r="B262" s="1"/>
      <c r="C262" s="1"/>
      <c r="D262" s="1"/>
      <c r="E262" s="1"/>
      <c r="F262" s="1"/>
      <c r="G262" s="1"/>
      <c r="H262" s="1"/>
      <c r="I262" s="1"/>
      <c r="J262" s="1"/>
      <c r="K262" s="1"/>
      <c r="L262" s="1"/>
      <c r="M262" s="1"/>
      <c r="N262" s="1"/>
    </row>
    <row r="263" spans="1:14" ht="16.5">
      <c r="A263" s="1"/>
      <c r="B263" s="1"/>
      <c r="C263" s="1"/>
      <c r="D263" s="1"/>
      <c r="E263" s="1"/>
      <c r="F263" s="1"/>
      <c r="G263" s="1"/>
      <c r="H263" s="1"/>
      <c r="I263" s="1"/>
      <c r="J263" s="1"/>
      <c r="K263" s="1"/>
      <c r="L263" s="1"/>
      <c r="M263" s="1"/>
      <c r="N263" s="1"/>
    </row>
    <row r="264" spans="1:14" ht="16.5">
      <c r="A264" s="1"/>
      <c r="B264" s="1"/>
      <c r="C264" s="1"/>
      <c r="D264" s="1"/>
      <c r="E264" s="1"/>
      <c r="F264" s="1"/>
      <c r="G264" s="1"/>
      <c r="H264" s="1"/>
      <c r="I264" s="1"/>
      <c r="J264" s="1"/>
      <c r="K264" s="1"/>
      <c r="L264" s="1"/>
      <c r="M264" s="1"/>
      <c r="N264" s="1"/>
    </row>
    <row r="265" spans="1:14" ht="16.5">
      <c r="A265" s="1"/>
      <c r="B265" s="1"/>
      <c r="C265" s="1"/>
      <c r="D265" s="1"/>
      <c r="E265" s="1"/>
      <c r="F265" s="1"/>
      <c r="G265" s="1"/>
      <c r="H265" s="1"/>
      <c r="I265" s="1"/>
      <c r="J265" s="1"/>
      <c r="K265" s="1"/>
      <c r="L265" s="1"/>
      <c r="M265" s="1"/>
      <c r="N265" s="1"/>
    </row>
    <row r="266" spans="1:14" ht="16.5">
      <c r="A266" s="1"/>
      <c r="B266" s="1"/>
      <c r="C266" s="1"/>
      <c r="D266" s="1"/>
      <c r="E266" s="1"/>
      <c r="F266" s="1"/>
      <c r="G266" s="1"/>
      <c r="H266" s="1"/>
      <c r="I266" s="1"/>
      <c r="J266" s="1"/>
      <c r="K266" s="1"/>
      <c r="L266" s="1"/>
      <c r="M266" s="1"/>
      <c r="N266" s="1"/>
    </row>
    <row r="267" spans="1:14" ht="16.5">
      <c r="A267" s="1"/>
      <c r="B267" s="1"/>
      <c r="C267" s="1"/>
      <c r="D267" s="1"/>
      <c r="E267" s="1"/>
      <c r="F267" s="1"/>
      <c r="G267" s="1"/>
      <c r="H267" s="1"/>
      <c r="I267" s="1"/>
      <c r="J267" s="1"/>
      <c r="K267" s="1"/>
      <c r="L267" s="1"/>
      <c r="M267" s="1"/>
      <c r="N267" s="1"/>
    </row>
    <row r="268" spans="1:14" ht="16.5">
      <c r="A268" s="1"/>
      <c r="B268" s="1"/>
      <c r="C268" s="1"/>
      <c r="D268" s="1"/>
      <c r="E268" s="1"/>
      <c r="F268" s="1"/>
      <c r="G268" s="1"/>
      <c r="H268" s="1"/>
      <c r="I268" s="1"/>
      <c r="J268" s="1"/>
      <c r="K268" s="1"/>
      <c r="L268" s="1"/>
      <c r="M268" s="1"/>
      <c r="N268" s="1"/>
    </row>
    <row r="269" spans="1:14" ht="16.5">
      <c r="A269" s="1"/>
      <c r="B269" s="1"/>
      <c r="C269" s="1"/>
      <c r="D269" s="1"/>
      <c r="E269" s="1"/>
      <c r="F269" s="1"/>
      <c r="G269" s="1"/>
      <c r="H269" s="1"/>
      <c r="I269" s="1"/>
      <c r="J269" s="1"/>
      <c r="K269" s="1"/>
      <c r="L269" s="1"/>
      <c r="M269" s="1"/>
      <c r="N269" s="1"/>
    </row>
    <row r="270" spans="1:14" ht="16.5">
      <c r="A270" s="1"/>
      <c r="B270" s="1"/>
      <c r="C270" s="1"/>
      <c r="D270" s="1"/>
      <c r="E270" s="1"/>
      <c r="F270" s="1"/>
      <c r="G270" s="1"/>
      <c r="H270" s="1"/>
      <c r="I270" s="1"/>
      <c r="J270" s="1"/>
      <c r="K270" s="1"/>
      <c r="L270" s="1"/>
      <c r="M270" s="1"/>
      <c r="N270" s="1"/>
    </row>
    <row r="271" spans="1:14" ht="16.5">
      <c r="A271" s="1"/>
      <c r="B271" s="1"/>
      <c r="C271" s="1"/>
      <c r="D271" s="1"/>
      <c r="E271" s="1"/>
      <c r="F271" s="1"/>
      <c r="G271" s="1"/>
      <c r="H271" s="1"/>
      <c r="I271" s="1"/>
      <c r="J271" s="1"/>
      <c r="K271" s="1"/>
      <c r="L271" s="1"/>
      <c r="M271" s="1"/>
      <c r="N271" s="1"/>
    </row>
    <row r="272" spans="1:14" ht="16.5">
      <c r="A272" s="1"/>
      <c r="B272" s="1"/>
      <c r="C272" s="1"/>
      <c r="D272" s="1"/>
      <c r="E272" s="1"/>
      <c r="F272" s="1"/>
      <c r="G272" s="1"/>
      <c r="H272" s="1"/>
      <c r="I272" s="1"/>
      <c r="J272" s="1"/>
      <c r="K272" s="1"/>
      <c r="L272" s="1"/>
      <c r="M272" s="1"/>
      <c r="N272" s="1"/>
    </row>
    <row r="273" spans="1:14" ht="16.5">
      <c r="A273" s="1"/>
      <c r="B273" s="1"/>
      <c r="C273" s="1"/>
      <c r="D273" s="1"/>
      <c r="E273" s="1"/>
      <c r="F273" s="1"/>
      <c r="G273" s="1"/>
      <c r="H273" s="1"/>
      <c r="I273" s="1"/>
      <c r="J273" s="1"/>
      <c r="K273" s="1"/>
      <c r="L273" s="1"/>
      <c r="M273" s="1"/>
      <c r="N273" s="1"/>
    </row>
    <row r="274" spans="1:14" ht="16.5">
      <c r="A274" s="1"/>
      <c r="B274" s="1"/>
      <c r="C274" s="1"/>
      <c r="D274" s="1"/>
      <c r="E274" s="1"/>
      <c r="F274" s="1"/>
      <c r="G274" s="1"/>
      <c r="H274" s="1"/>
      <c r="I274" s="1"/>
      <c r="J274" s="1"/>
      <c r="K274" s="1"/>
      <c r="L274" s="1"/>
      <c r="M274" s="1"/>
      <c r="N274" s="1"/>
    </row>
    <row r="275" spans="1:14" ht="16.5">
      <c r="A275" s="1"/>
      <c r="B275" s="1"/>
      <c r="C275" s="1"/>
      <c r="D275" s="1"/>
      <c r="E275" s="1"/>
      <c r="F275" s="1"/>
      <c r="G275" s="1"/>
      <c r="H275" s="1"/>
      <c r="I275" s="1"/>
      <c r="J275" s="1"/>
      <c r="K275" s="1"/>
      <c r="L275" s="1"/>
      <c r="M275" s="1"/>
      <c r="N275" s="1"/>
    </row>
    <row r="276" spans="1:14" ht="16.5">
      <c r="A276" s="1"/>
      <c r="B276" s="1"/>
      <c r="C276" s="1"/>
      <c r="D276" s="1"/>
      <c r="E276" s="1"/>
      <c r="F276" s="1"/>
      <c r="G276" s="1"/>
      <c r="H276" s="1"/>
      <c r="I276" s="1"/>
      <c r="J276" s="1"/>
      <c r="K276" s="1"/>
      <c r="L276" s="1"/>
      <c r="M276" s="1"/>
      <c r="N276" s="1"/>
    </row>
    <row r="277" spans="1:14" ht="16.5">
      <c r="A277" s="1"/>
      <c r="B277" s="1"/>
      <c r="C277" s="1"/>
      <c r="D277" s="1"/>
      <c r="E277" s="1"/>
      <c r="F277" s="1"/>
      <c r="G277" s="1"/>
      <c r="H277" s="1"/>
      <c r="I277" s="1"/>
      <c r="J277" s="1"/>
      <c r="K277" s="1"/>
      <c r="L277" s="1"/>
      <c r="M277" s="1"/>
      <c r="N277" s="1"/>
    </row>
    <row r="278" spans="1:14" ht="16.5">
      <c r="A278" s="1"/>
      <c r="B278" s="1"/>
      <c r="C278" s="1"/>
      <c r="D278" s="1"/>
      <c r="E278" s="1"/>
      <c r="F278" s="1"/>
      <c r="G278" s="1"/>
      <c r="H278" s="1"/>
      <c r="I278" s="1"/>
      <c r="J278" s="1"/>
      <c r="K278" s="1"/>
      <c r="L278" s="1"/>
      <c r="M278" s="1"/>
      <c r="N278" s="1"/>
    </row>
    <row r="279" spans="1:14" ht="16.5">
      <c r="A279" s="1"/>
      <c r="B279" s="1"/>
      <c r="C279" s="1"/>
      <c r="D279" s="1"/>
      <c r="E279" s="1"/>
      <c r="F279" s="1"/>
      <c r="G279" s="1"/>
      <c r="H279" s="1"/>
      <c r="I279" s="1"/>
      <c r="J279" s="1"/>
      <c r="K279" s="1"/>
      <c r="L279" s="1"/>
      <c r="M279" s="1"/>
      <c r="N279" s="1"/>
    </row>
    <row r="280" spans="1:14" ht="16.5">
      <c r="A280" s="1"/>
      <c r="B280" s="1"/>
      <c r="C280" s="1"/>
      <c r="D280" s="1"/>
      <c r="E280" s="1"/>
      <c r="F280" s="1"/>
      <c r="G280" s="1"/>
      <c r="H280" s="1"/>
      <c r="I280" s="1"/>
      <c r="J280" s="1"/>
      <c r="K280" s="1"/>
      <c r="L280" s="1"/>
      <c r="M280" s="1"/>
      <c r="N280" s="1"/>
    </row>
    <row r="281" spans="1:14" ht="16.5">
      <c r="A281" s="1"/>
      <c r="B281" s="1"/>
      <c r="C281" s="1"/>
      <c r="D281" s="1"/>
      <c r="E281" s="1"/>
      <c r="F281" s="1"/>
      <c r="G281" s="1"/>
      <c r="H281" s="1"/>
      <c r="I281" s="1"/>
      <c r="J281" s="1"/>
      <c r="K281" s="1"/>
      <c r="L281" s="1"/>
      <c r="M281" s="1"/>
      <c r="N281" s="1"/>
    </row>
    <row r="282" spans="1:14" ht="16.5">
      <c r="A282" s="1"/>
      <c r="B282" s="1"/>
      <c r="C282" s="1"/>
      <c r="D282" s="1"/>
      <c r="E282" s="1"/>
      <c r="F282" s="1"/>
      <c r="G282" s="1"/>
      <c r="H282" s="1"/>
      <c r="I282" s="1"/>
      <c r="J282" s="1"/>
      <c r="K282" s="1"/>
      <c r="L282" s="1"/>
      <c r="M282" s="1"/>
      <c r="N282" s="1"/>
    </row>
    <row r="283" spans="1:14" ht="16.5">
      <c r="A283" s="1"/>
      <c r="B283" s="1"/>
      <c r="C283" s="1"/>
      <c r="D283" s="1"/>
      <c r="E283" s="1"/>
      <c r="F283" s="1"/>
      <c r="G283" s="1"/>
      <c r="H283" s="1"/>
      <c r="I283" s="1"/>
      <c r="J283" s="1"/>
      <c r="K283" s="1"/>
      <c r="L283" s="1"/>
      <c r="M283" s="1"/>
      <c r="N283" s="1"/>
    </row>
    <row r="284" spans="1:14" ht="16.5">
      <c r="A284" s="1"/>
      <c r="B284" s="1"/>
      <c r="C284" s="1"/>
      <c r="D284" s="1"/>
      <c r="E284" s="1"/>
      <c r="F284" s="1"/>
      <c r="G284" s="1"/>
      <c r="H284" s="1"/>
      <c r="I284" s="1"/>
      <c r="J284" s="1"/>
      <c r="K284" s="1"/>
      <c r="L284" s="1"/>
      <c r="M284" s="1"/>
      <c r="N284" s="1"/>
    </row>
    <row r="285" spans="1:14" ht="16.5">
      <c r="A285" s="1"/>
      <c r="B285" s="1"/>
      <c r="C285" s="1"/>
      <c r="D285" s="1"/>
      <c r="E285" s="1"/>
      <c r="F285" s="1"/>
      <c r="G285" s="1"/>
      <c r="H285" s="1"/>
      <c r="I285" s="1"/>
      <c r="J285" s="1"/>
      <c r="K285" s="1"/>
      <c r="L285" s="1"/>
      <c r="M285" s="1"/>
      <c r="N285" s="1"/>
    </row>
    <row r="286" spans="1:14" ht="16.5">
      <c r="A286" s="1"/>
      <c r="B286" s="1"/>
      <c r="C286" s="1"/>
      <c r="D286" s="1"/>
      <c r="E286" s="1"/>
      <c r="F286" s="1"/>
      <c r="G286" s="1"/>
      <c r="H286" s="1"/>
      <c r="I286" s="1"/>
      <c r="J286" s="1"/>
      <c r="K286" s="1"/>
      <c r="L286" s="1"/>
      <c r="M286" s="1"/>
      <c r="N286" s="1"/>
    </row>
    <row r="287" spans="1:14" ht="16.5">
      <c r="A287" s="1"/>
      <c r="B287" s="1"/>
      <c r="C287" s="1"/>
      <c r="D287" s="1"/>
      <c r="E287" s="1"/>
      <c r="F287" s="1"/>
      <c r="G287" s="1"/>
      <c r="H287" s="1"/>
      <c r="I287" s="1"/>
      <c r="J287" s="1"/>
      <c r="K287" s="1"/>
      <c r="L287" s="1"/>
      <c r="M287" s="1"/>
      <c r="N287" s="1"/>
    </row>
    <row r="288" spans="1:14" ht="16.5">
      <c r="A288" s="1"/>
      <c r="B288" s="1"/>
      <c r="C288" s="1"/>
      <c r="D288" s="1"/>
      <c r="E288" s="1"/>
      <c r="F288" s="1"/>
      <c r="G288" s="1"/>
      <c r="H288" s="1"/>
      <c r="I288" s="1"/>
      <c r="J288" s="1"/>
      <c r="K288" s="1"/>
      <c r="L288" s="1"/>
      <c r="M288" s="1"/>
      <c r="N288" s="1"/>
    </row>
    <row r="289" spans="1:14" ht="16.5">
      <c r="A289" s="1"/>
      <c r="B289" s="1"/>
      <c r="C289" s="1"/>
      <c r="D289" s="1"/>
      <c r="E289" s="1"/>
      <c r="F289" s="1"/>
      <c r="G289" s="1"/>
      <c r="H289" s="1"/>
      <c r="I289" s="1"/>
      <c r="J289" s="1"/>
      <c r="K289" s="1"/>
      <c r="L289" s="1"/>
      <c r="M289" s="1"/>
      <c r="N289" s="1"/>
    </row>
    <row r="290" spans="1:14" ht="16.5">
      <c r="A290" s="1"/>
      <c r="B290" s="1"/>
      <c r="C290" s="1"/>
      <c r="D290" s="1"/>
      <c r="E290" s="1"/>
      <c r="F290" s="1"/>
      <c r="G290" s="1"/>
      <c r="H290" s="1"/>
      <c r="I290" s="1"/>
      <c r="J290" s="1"/>
      <c r="K290" s="1"/>
      <c r="L290" s="1"/>
      <c r="M290" s="1"/>
      <c r="N290" s="1"/>
    </row>
    <row r="291" spans="1:14" ht="16.5">
      <c r="A291" s="1"/>
      <c r="B291" s="1"/>
      <c r="C291" s="1"/>
      <c r="D291" s="1"/>
      <c r="E291" s="1"/>
      <c r="F291" s="1"/>
      <c r="G291" s="1"/>
      <c r="H291" s="1"/>
      <c r="I291" s="1"/>
      <c r="J291" s="1"/>
      <c r="K291" s="1"/>
      <c r="L291" s="1"/>
      <c r="M291" s="1"/>
      <c r="N291" s="1"/>
    </row>
    <row r="292" spans="1:14" ht="16.5">
      <c r="A292" s="1"/>
      <c r="B292" s="1"/>
      <c r="C292" s="1"/>
      <c r="D292" s="1"/>
      <c r="E292" s="1"/>
      <c r="F292" s="1"/>
      <c r="G292" s="1"/>
      <c r="H292" s="1"/>
      <c r="I292" s="1"/>
      <c r="J292" s="1"/>
      <c r="K292" s="1"/>
      <c r="L292" s="1"/>
      <c r="M292" s="1"/>
      <c r="N292" s="1"/>
    </row>
    <row r="293" spans="1:14" ht="16.5">
      <c r="A293" s="1"/>
      <c r="B293" s="1"/>
      <c r="C293" s="1"/>
      <c r="D293" s="1"/>
      <c r="E293" s="1"/>
      <c r="F293" s="1"/>
      <c r="G293" s="1"/>
      <c r="H293" s="1"/>
      <c r="I293" s="1"/>
      <c r="J293" s="1"/>
      <c r="K293" s="1"/>
      <c r="L293" s="1"/>
      <c r="M293" s="1"/>
      <c r="N293" s="1"/>
    </row>
    <row r="294" spans="1:14" ht="16.5">
      <c r="A294" s="1"/>
      <c r="B294" s="1"/>
      <c r="C294" s="1"/>
      <c r="D294" s="1"/>
      <c r="E294" s="1"/>
      <c r="F294" s="1"/>
      <c r="G294" s="1"/>
      <c r="H294" s="1"/>
      <c r="I294" s="1"/>
      <c r="J294" s="1"/>
      <c r="K294" s="1"/>
      <c r="L294" s="1"/>
      <c r="M294" s="1"/>
      <c r="N294" s="1"/>
    </row>
    <row r="295" spans="1:14" ht="16.5">
      <c r="A295" s="1"/>
      <c r="B295" s="1"/>
      <c r="C295" s="1"/>
      <c r="D295" s="1"/>
      <c r="E295" s="1"/>
      <c r="F295" s="1"/>
      <c r="G295" s="1"/>
      <c r="H295" s="1"/>
      <c r="I295" s="1"/>
      <c r="J295" s="1"/>
      <c r="K295" s="1"/>
      <c r="L295" s="1"/>
      <c r="M295" s="1"/>
      <c r="N295" s="1"/>
    </row>
    <row r="296" spans="1:14" ht="16.5">
      <c r="A296" s="1"/>
      <c r="B296" s="1"/>
      <c r="C296" s="1"/>
      <c r="D296" s="1"/>
      <c r="E296" s="1"/>
      <c r="F296" s="1"/>
      <c r="G296" s="1"/>
      <c r="H296" s="1"/>
      <c r="I296" s="1"/>
      <c r="J296" s="1"/>
      <c r="K296" s="1"/>
      <c r="L296" s="1"/>
      <c r="M296" s="1"/>
      <c r="N296" s="1"/>
    </row>
    <row r="297" spans="1:14" ht="16.5">
      <c r="A297" s="1"/>
      <c r="B297" s="1"/>
      <c r="C297" s="1"/>
      <c r="D297" s="1"/>
      <c r="E297" s="1"/>
      <c r="F297" s="1"/>
      <c r="G297" s="1"/>
      <c r="H297" s="1"/>
      <c r="I297" s="1"/>
      <c r="J297" s="1"/>
      <c r="K297" s="1"/>
      <c r="L297" s="1"/>
      <c r="M297" s="1"/>
      <c r="N297" s="1"/>
    </row>
    <row r="298" spans="1:14" ht="16.5">
      <c r="A298" s="1"/>
      <c r="B298" s="1"/>
      <c r="C298" s="1"/>
      <c r="D298" s="1"/>
      <c r="E298" s="1"/>
      <c r="F298" s="1"/>
      <c r="G298" s="1"/>
      <c r="H298" s="1"/>
      <c r="I298" s="1"/>
      <c r="J298" s="1"/>
      <c r="K298" s="1"/>
      <c r="L298" s="1"/>
      <c r="M298" s="1"/>
      <c r="N298" s="1"/>
    </row>
    <row r="299" spans="1:14" ht="16.5">
      <c r="A299" s="1"/>
      <c r="B299" s="1"/>
      <c r="C299" s="1"/>
      <c r="D299" s="1"/>
      <c r="E299" s="1"/>
      <c r="F299" s="1"/>
      <c r="G299" s="1"/>
      <c r="H299" s="1"/>
      <c r="I299" s="1"/>
      <c r="J299" s="1"/>
      <c r="K299" s="1"/>
      <c r="L299" s="1"/>
      <c r="M299" s="1"/>
      <c r="N299" s="1"/>
    </row>
    <row r="300" spans="1:14" ht="16.5">
      <c r="A300" s="1"/>
      <c r="B300" s="1"/>
      <c r="C300" s="1"/>
      <c r="D300" s="1"/>
      <c r="E300" s="1"/>
      <c r="F300" s="1"/>
      <c r="G300" s="1"/>
      <c r="H300" s="1"/>
      <c r="I300" s="1"/>
      <c r="J300" s="1"/>
      <c r="K300" s="1"/>
      <c r="L300" s="1"/>
      <c r="M300" s="1"/>
      <c r="N300" s="1"/>
    </row>
    <row r="301" spans="1:14" ht="16.5">
      <c r="A301" s="1"/>
      <c r="B301" s="1"/>
      <c r="C301" s="1"/>
      <c r="D301" s="1"/>
      <c r="E301" s="1"/>
      <c r="F301" s="1"/>
      <c r="G301" s="1"/>
      <c r="H301" s="1"/>
      <c r="I301" s="1"/>
      <c r="J301" s="1"/>
      <c r="K301" s="1"/>
      <c r="L301" s="1"/>
      <c r="M301" s="1"/>
      <c r="N301" s="1"/>
    </row>
    <row r="302" spans="1:14" ht="16.5">
      <c r="A302" s="1"/>
      <c r="B302" s="1"/>
      <c r="C302" s="1"/>
      <c r="D302" s="1"/>
      <c r="E302" s="1"/>
      <c r="F302" s="1"/>
      <c r="G302" s="1"/>
      <c r="H302" s="1"/>
      <c r="I302" s="1"/>
      <c r="J302" s="1"/>
      <c r="K302" s="1"/>
      <c r="L302" s="1"/>
      <c r="M302" s="1"/>
      <c r="N302" s="1"/>
    </row>
    <row r="303" spans="1:14" ht="16.5">
      <c r="A303" s="1"/>
      <c r="B303" s="1"/>
      <c r="C303" s="1"/>
      <c r="D303" s="1"/>
      <c r="E303" s="1"/>
      <c r="F303" s="1"/>
      <c r="G303" s="1"/>
      <c r="H303" s="1"/>
      <c r="I303" s="1"/>
      <c r="J303" s="1"/>
      <c r="K303" s="1"/>
      <c r="L303" s="1"/>
      <c r="M303" s="1"/>
      <c r="N303" s="1"/>
    </row>
    <row r="304" spans="1:14" ht="16.5">
      <c r="A304" s="1"/>
      <c r="B304" s="1"/>
      <c r="C304" s="1"/>
      <c r="D304" s="1"/>
      <c r="E304" s="1"/>
      <c r="F304" s="1"/>
      <c r="G304" s="1"/>
      <c r="H304" s="1"/>
      <c r="I304" s="1"/>
      <c r="J304" s="1"/>
      <c r="K304" s="1"/>
      <c r="L304" s="1"/>
      <c r="M304" s="1"/>
      <c r="N304" s="1"/>
    </row>
    <row r="305" spans="1:14" ht="16.5">
      <c r="A305" s="1"/>
      <c r="B305" s="1"/>
      <c r="C305" s="1"/>
      <c r="D305" s="1"/>
      <c r="E305" s="1"/>
      <c r="F305" s="1"/>
      <c r="G305" s="1"/>
      <c r="H305" s="1"/>
      <c r="I305" s="1"/>
      <c r="J305" s="1"/>
      <c r="K305" s="1"/>
      <c r="L305" s="1"/>
      <c r="M305" s="1"/>
      <c r="N305" s="1"/>
    </row>
    <row r="306" spans="1:14" ht="16.5">
      <c r="A306" s="1"/>
      <c r="B306" s="1"/>
      <c r="C306" s="1"/>
      <c r="D306" s="1"/>
      <c r="E306" s="1"/>
      <c r="F306" s="1"/>
      <c r="G306" s="1"/>
      <c r="H306" s="1"/>
      <c r="I306" s="1"/>
      <c r="J306" s="1"/>
      <c r="K306" s="1"/>
      <c r="L306" s="1"/>
      <c r="M306" s="1"/>
      <c r="N306" s="1"/>
    </row>
    <row r="307" spans="1:14" ht="16.5">
      <c r="A307" s="1"/>
      <c r="B307" s="1"/>
      <c r="C307" s="1"/>
      <c r="D307" s="1"/>
      <c r="E307" s="1"/>
      <c r="F307" s="1"/>
      <c r="G307" s="1"/>
      <c r="H307" s="1"/>
      <c r="I307" s="1"/>
      <c r="J307" s="1"/>
      <c r="K307" s="1"/>
      <c r="L307" s="1"/>
      <c r="M307" s="1"/>
      <c r="N307" s="1"/>
    </row>
    <row r="308" spans="1:14" ht="16.5">
      <c r="A308" s="1"/>
      <c r="B308" s="1"/>
      <c r="C308" s="1"/>
      <c r="D308" s="1"/>
      <c r="E308" s="1"/>
      <c r="F308" s="1"/>
      <c r="G308" s="1"/>
      <c r="H308" s="1"/>
      <c r="I308" s="1"/>
      <c r="J308" s="1"/>
      <c r="K308" s="1"/>
      <c r="L308" s="1"/>
      <c r="M308" s="1"/>
      <c r="N308" s="1"/>
    </row>
    <row r="309" spans="1:14" ht="16.5">
      <c r="A309" s="1"/>
      <c r="B309" s="1"/>
      <c r="C309" s="1"/>
      <c r="D309" s="1"/>
      <c r="E309" s="1"/>
      <c r="F309" s="1"/>
      <c r="G309" s="1"/>
      <c r="H309" s="1"/>
      <c r="I309" s="1"/>
      <c r="J309" s="1"/>
      <c r="K309" s="1"/>
      <c r="L309" s="1"/>
      <c r="M309" s="1"/>
      <c r="N309" s="1"/>
    </row>
    <row r="310" spans="1:14" ht="16.5">
      <c r="A310" s="1"/>
      <c r="B310" s="1"/>
      <c r="C310" s="1"/>
      <c r="D310" s="1"/>
      <c r="E310" s="1"/>
      <c r="F310" s="1"/>
      <c r="G310" s="1"/>
      <c r="H310" s="1"/>
      <c r="I310" s="1"/>
      <c r="J310" s="1"/>
      <c r="K310" s="1"/>
      <c r="L310" s="1"/>
      <c r="M310" s="1"/>
      <c r="N310" s="1"/>
    </row>
    <row r="311" spans="1:14" ht="16.5">
      <c r="A311" s="1"/>
      <c r="B311" s="1"/>
      <c r="C311" s="1"/>
      <c r="D311" s="1"/>
      <c r="E311" s="1"/>
      <c r="F311" s="1"/>
      <c r="G311" s="1"/>
      <c r="H311" s="1"/>
      <c r="I311" s="1"/>
      <c r="J311" s="1"/>
      <c r="K311" s="1"/>
      <c r="L311" s="1"/>
      <c r="M311" s="1"/>
      <c r="N311" s="1"/>
    </row>
    <row r="312" spans="1:14" ht="16.5">
      <c r="A312" s="1"/>
      <c r="B312" s="1"/>
      <c r="C312" s="1"/>
      <c r="D312" s="1"/>
      <c r="E312" s="1"/>
      <c r="F312" s="1"/>
      <c r="G312" s="1"/>
      <c r="H312" s="1"/>
      <c r="I312" s="1"/>
      <c r="J312" s="1"/>
      <c r="K312" s="1"/>
      <c r="L312" s="1"/>
      <c r="M312" s="1"/>
      <c r="N312" s="1"/>
    </row>
    <row r="313" spans="1:14" ht="16.5">
      <c r="A313" s="1"/>
      <c r="B313" s="1"/>
      <c r="C313" s="1"/>
      <c r="D313" s="1"/>
      <c r="E313" s="1"/>
      <c r="F313" s="1"/>
      <c r="G313" s="1"/>
      <c r="H313" s="1"/>
      <c r="I313" s="1"/>
      <c r="J313" s="1"/>
      <c r="K313" s="1"/>
      <c r="L313" s="1"/>
      <c r="M313" s="1"/>
      <c r="N313" s="1"/>
    </row>
    <row r="314" spans="1:14" ht="16.5">
      <c r="A314" s="1"/>
      <c r="B314" s="1"/>
      <c r="C314" s="1"/>
      <c r="D314" s="1"/>
      <c r="E314" s="1"/>
      <c r="F314" s="1"/>
      <c r="G314" s="1"/>
      <c r="H314" s="1"/>
      <c r="I314" s="1"/>
      <c r="J314" s="1"/>
      <c r="K314" s="1"/>
      <c r="L314" s="1"/>
      <c r="M314" s="1"/>
      <c r="N314" s="1"/>
    </row>
    <row r="315" spans="1:14" ht="16.5">
      <c r="A315" s="1"/>
      <c r="B315" s="1"/>
      <c r="C315" s="1"/>
      <c r="D315" s="1"/>
      <c r="E315" s="1"/>
      <c r="F315" s="1"/>
      <c r="G315" s="1"/>
      <c r="H315" s="1"/>
      <c r="I315" s="1"/>
      <c r="J315" s="1"/>
      <c r="K315" s="1"/>
      <c r="L315" s="1"/>
      <c r="M315" s="1"/>
      <c r="N315" s="1"/>
    </row>
    <row r="316" spans="1:14" ht="16.5">
      <c r="A316" s="1"/>
      <c r="B316" s="1"/>
      <c r="C316" s="1"/>
      <c r="D316" s="1"/>
      <c r="E316" s="1"/>
      <c r="F316" s="1"/>
      <c r="G316" s="1"/>
      <c r="H316" s="1"/>
      <c r="I316" s="1"/>
      <c r="J316" s="1"/>
      <c r="K316" s="1"/>
      <c r="L316" s="1"/>
      <c r="M316" s="1"/>
      <c r="N316" s="1"/>
    </row>
    <row r="317" spans="1:14" ht="16.5">
      <c r="A317" s="1"/>
      <c r="B317" s="1"/>
      <c r="C317" s="1"/>
      <c r="D317" s="1"/>
      <c r="E317" s="1"/>
      <c r="F317" s="1"/>
      <c r="G317" s="1"/>
      <c r="H317" s="1"/>
      <c r="I317" s="1"/>
      <c r="J317" s="1"/>
      <c r="K317" s="1"/>
      <c r="L317" s="1"/>
      <c r="M317" s="1"/>
      <c r="N317" s="1"/>
    </row>
    <row r="318" spans="1:14" ht="16.5">
      <c r="A318" s="1"/>
      <c r="B318" s="1"/>
      <c r="C318" s="1"/>
      <c r="D318" s="1"/>
      <c r="E318" s="1"/>
      <c r="F318" s="1"/>
      <c r="G318" s="1"/>
      <c r="H318" s="1"/>
      <c r="I318" s="1"/>
      <c r="J318" s="1"/>
      <c r="K318" s="1"/>
      <c r="L318" s="1"/>
      <c r="M318" s="1"/>
      <c r="N318" s="1"/>
    </row>
    <row r="319" spans="1:14" ht="16.5">
      <c r="A319" s="1"/>
      <c r="B319" s="1"/>
      <c r="C319" s="1"/>
      <c r="D319" s="1"/>
      <c r="E319" s="1"/>
      <c r="F319" s="1"/>
      <c r="G319" s="1"/>
      <c r="H319" s="1"/>
      <c r="I319" s="1"/>
      <c r="J319" s="1"/>
      <c r="K319" s="1"/>
      <c r="L319" s="1"/>
      <c r="M319" s="1"/>
      <c r="N319" s="1"/>
    </row>
    <row r="320" spans="1:14" ht="16.5">
      <c r="A320" s="1"/>
      <c r="B320" s="1"/>
      <c r="C320" s="1"/>
      <c r="D320" s="1"/>
      <c r="E320" s="1"/>
      <c r="F320" s="1"/>
      <c r="G320" s="1"/>
      <c r="H320" s="1"/>
      <c r="I320" s="1"/>
      <c r="J320" s="1"/>
      <c r="K320" s="1"/>
      <c r="L320" s="1"/>
      <c r="M320" s="1"/>
      <c r="N320" s="1"/>
    </row>
    <row r="321" spans="1:14" ht="16.5">
      <c r="A321" s="1"/>
      <c r="B321" s="1"/>
      <c r="C321" s="1"/>
      <c r="D321" s="1"/>
      <c r="E321" s="1"/>
      <c r="F321" s="1"/>
      <c r="G321" s="1"/>
      <c r="H321" s="1"/>
      <c r="I321" s="1"/>
      <c r="J321" s="1"/>
      <c r="K321" s="1"/>
      <c r="L321" s="1"/>
      <c r="M321" s="1"/>
      <c r="N321" s="1"/>
    </row>
    <row r="322" spans="1:14" ht="16.5">
      <c r="A322" s="1"/>
      <c r="B322" s="1"/>
      <c r="C322" s="1"/>
      <c r="D322" s="1"/>
      <c r="E322" s="1"/>
      <c r="F322" s="1"/>
      <c r="G322" s="1"/>
      <c r="H322" s="1"/>
      <c r="I322" s="1"/>
      <c r="J322" s="1"/>
      <c r="K322" s="1"/>
      <c r="L322" s="1"/>
      <c r="M322" s="1"/>
      <c r="N322" s="1"/>
    </row>
    <row r="323" spans="1:14" ht="16.5">
      <c r="A323" s="1"/>
      <c r="B323" s="1"/>
      <c r="C323" s="1"/>
      <c r="D323" s="1"/>
      <c r="E323" s="1"/>
      <c r="F323" s="1"/>
      <c r="G323" s="1"/>
      <c r="H323" s="1"/>
      <c r="I323" s="1"/>
      <c r="J323" s="1"/>
      <c r="K323" s="1"/>
      <c r="L323" s="1"/>
      <c r="M323" s="1"/>
      <c r="N323" s="1"/>
    </row>
    <row r="324" spans="1:14" ht="16.5">
      <c r="A324" s="1"/>
      <c r="B324" s="1"/>
      <c r="C324" s="1"/>
      <c r="D324" s="1"/>
      <c r="E324" s="1"/>
      <c r="F324" s="1"/>
      <c r="G324" s="1"/>
      <c r="H324" s="1"/>
      <c r="I324" s="1"/>
      <c r="J324" s="1"/>
      <c r="K324" s="1"/>
      <c r="L324" s="1"/>
      <c r="M324" s="1"/>
      <c r="N324" s="1"/>
    </row>
    <row r="325" spans="1:14" ht="16.5">
      <c r="A325" s="1"/>
      <c r="B325" s="1"/>
      <c r="C325" s="1"/>
      <c r="D325" s="1"/>
      <c r="E325" s="1"/>
      <c r="F325" s="1"/>
      <c r="G325" s="1"/>
      <c r="H325" s="1"/>
      <c r="I325" s="1"/>
      <c r="J325" s="1"/>
      <c r="K325" s="1"/>
      <c r="L325" s="1"/>
      <c r="M325" s="1"/>
      <c r="N325" s="1"/>
    </row>
    <row r="326" spans="1:14" ht="16.5">
      <c r="A326" s="1"/>
      <c r="B326" s="1"/>
      <c r="C326" s="1"/>
      <c r="D326" s="1"/>
      <c r="E326" s="1"/>
      <c r="F326" s="1"/>
      <c r="G326" s="1"/>
      <c r="H326" s="1"/>
      <c r="I326" s="1"/>
      <c r="J326" s="1"/>
      <c r="K326" s="1"/>
      <c r="L326" s="1"/>
      <c r="M326" s="1"/>
      <c r="N326" s="1"/>
    </row>
    <row r="327" spans="1:14" ht="16.5">
      <c r="A327" s="1"/>
      <c r="B327" s="1"/>
      <c r="C327" s="1"/>
      <c r="D327" s="1"/>
      <c r="E327" s="1"/>
      <c r="F327" s="1"/>
      <c r="G327" s="1"/>
      <c r="H327" s="1"/>
      <c r="I327" s="1"/>
      <c r="J327" s="1"/>
      <c r="K327" s="1"/>
      <c r="L327" s="1"/>
      <c r="M327" s="1"/>
      <c r="N327" s="1"/>
    </row>
    <row r="328" spans="1:14" ht="16.5">
      <c r="A328" s="1"/>
      <c r="B328" s="1"/>
      <c r="C328" s="1"/>
      <c r="D328" s="1"/>
      <c r="E328" s="1"/>
      <c r="F328" s="1"/>
      <c r="G328" s="1"/>
      <c r="H328" s="1"/>
      <c r="I328" s="1"/>
      <c r="J328" s="1"/>
      <c r="K328" s="1"/>
      <c r="L328" s="1"/>
      <c r="M328" s="1"/>
      <c r="N328" s="1"/>
    </row>
    <row r="329" spans="1:14" ht="16.5">
      <c r="A329" s="1"/>
      <c r="B329" s="1"/>
      <c r="C329" s="1"/>
      <c r="D329" s="1"/>
      <c r="E329" s="1"/>
      <c r="F329" s="1"/>
      <c r="G329" s="1"/>
      <c r="H329" s="1"/>
      <c r="I329" s="1"/>
      <c r="J329" s="1"/>
      <c r="K329" s="1"/>
      <c r="L329" s="1"/>
      <c r="M329" s="1"/>
      <c r="N329" s="1"/>
    </row>
    <row r="330" spans="1:14" ht="16.5">
      <c r="A330" s="1"/>
      <c r="B330" s="1"/>
      <c r="C330" s="1"/>
      <c r="D330" s="1"/>
      <c r="E330" s="1"/>
      <c r="F330" s="1"/>
      <c r="G330" s="1"/>
      <c r="H330" s="1"/>
      <c r="I330" s="1"/>
      <c r="J330" s="1"/>
      <c r="K330" s="1"/>
      <c r="L330" s="1"/>
      <c r="M330" s="1"/>
      <c r="N330" s="1"/>
    </row>
    <row r="331" spans="1:14" ht="16.5">
      <c r="A331" s="1"/>
      <c r="B331" s="1"/>
      <c r="C331" s="1"/>
      <c r="D331" s="1"/>
      <c r="E331" s="1"/>
      <c r="F331" s="1"/>
      <c r="G331" s="1"/>
      <c r="H331" s="1"/>
      <c r="I331" s="1"/>
      <c r="J331" s="1"/>
      <c r="K331" s="1"/>
      <c r="L331" s="1"/>
      <c r="M331" s="1"/>
      <c r="N331" s="1"/>
    </row>
    <row r="332" spans="1:14" ht="16.5">
      <c r="A332" s="1"/>
      <c r="B332" s="1"/>
      <c r="C332" s="1"/>
      <c r="D332" s="1"/>
      <c r="E332" s="1"/>
      <c r="F332" s="1"/>
      <c r="G332" s="1"/>
      <c r="H332" s="1"/>
      <c r="I332" s="1"/>
      <c r="J332" s="1"/>
      <c r="K332" s="1"/>
      <c r="L332" s="1"/>
      <c r="M332" s="1"/>
      <c r="N332" s="1"/>
    </row>
    <row r="333" spans="1:14" ht="16.5">
      <c r="A333" s="1"/>
      <c r="B333" s="1"/>
      <c r="C333" s="1"/>
      <c r="D333" s="1"/>
      <c r="E333" s="1"/>
      <c r="F333" s="1"/>
      <c r="G333" s="1"/>
      <c r="H333" s="1"/>
      <c r="I333" s="1"/>
      <c r="J333" s="1"/>
      <c r="K333" s="1"/>
      <c r="L333" s="1"/>
      <c r="M333" s="1"/>
      <c r="N333" s="1"/>
    </row>
    <row r="334" spans="1:14" ht="16.5">
      <c r="A334" s="1"/>
      <c r="B334" s="1"/>
      <c r="C334" s="1"/>
      <c r="D334" s="1"/>
      <c r="E334" s="1"/>
      <c r="F334" s="1"/>
      <c r="G334" s="1"/>
      <c r="H334" s="1"/>
      <c r="I334" s="1"/>
      <c r="J334" s="1"/>
      <c r="K334" s="1"/>
      <c r="L334" s="1"/>
      <c r="M334" s="1"/>
      <c r="N334" s="1"/>
    </row>
    <row r="335" spans="1:14" ht="16.5">
      <c r="A335" s="1"/>
      <c r="B335" s="1"/>
      <c r="C335" s="1"/>
      <c r="D335" s="1"/>
      <c r="E335" s="1"/>
      <c r="F335" s="1"/>
      <c r="G335" s="1"/>
      <c r="H335" s="1"/>
      <c r="I335" s="1"/>
      <c r="J335" s="1"/>
      <c r="K335" s="1"/>
      <c r="L335" s="1"/>
      <c r="M335" s="1"/>
      <c r="N335" s="1"/>
    </row>
    <row r="336" spans="1:14" ht="16.5">
      <c r="A336" s="1"/>
      <c r="B336" s="1"/>
      <c r="C336" s="1"/>
      <c r="D336" s="1"/>
      <c r="E336" s="1"/>
      <c r="F336" s="1"/>
      <c r="G336" s="1"/>
      <c r="H336" s="1"/>
      <c r="I336" s="1"/>
      <c r="J336" s="1"/>
      <c r="K336" s="1"/>
      <c r="L336" s="1"/>
      <c r="M336" s="1"/>
      <c r="N336" s="1"/>
    </row>
    <row r="337" spans="1:14" ht="16.5">
      <c r="A337" s="1"/>
      <c r="B337" s="1"/>
      <c r="C337" s="1"/>
      <c r="D337" s="1"/>
      <c r="E337" s="1"/>
      <c r="F337" s="1"/>
      <c r="G337" s="1"/>
      <c r="H337" s="1"/>
      <c r="I337" s="1"/>
      <c r="J337" s="1"/>
      <c r="K337" s="1"/>
      <c r="L337" s="1"/>
      <c r="M337" s="1"/>
      <c r="N337" s="1"/>
    </row>
    <row r="338" spans="1:14" ht="16.5">
      <c r="A338" s="1"/>
      <c r="B338" s="1"/>
      <c r="C338" s="1"/>
      <c r="D338" s="1"/>
      <c r="E338" s="1"/>
      <c r="F338" s="1"/>
      <c r="G338" s="1"/>
      <c r="H338" s="1"/>
      <c r="I338" s="1"/>
      <c r="J338" s="1"/>
      <c r="K338" s="1"/>
      <c r="L338" s="1"/>
      <c r="M338" s="1"/>
      <c r="N338" s="1"/>
    </row>
    <row r="339" spans="1:14" ht="16.5">
      <c r="A339" s="1"/>
      <c r="B339" s="1"/>
      <c r="C339" s="1"/>
      <c r="D339" s="1"/>
      <c r="E339" s="1"/>
      <c r="F339" s="1"/>
      <c r="G339" s="1"/>
      <c r="H339" s="1"/>
      <c r="I339" s="1"/>
      <c r="J339" s="1"/>
      <c r="K339" s="1"/>
      <c r="L339" s="1"/>
      <c r="M339" s="1"/>
      <c r="N339" s="1"/>
    </row>
    <row r="340" spans="1:14" ht="16.5">
      <c r="A340" s="1"/>
      <c r="B340" s="1"/>
      <c r="C340" s="1"/>
      <c r="D340" s="1"/>
      <c r="E340" s="1"/>
      <c r="F340" s="1"/>
      <c r="G340" s="1"/>
      <c r="H340" s="1"/>
      <c r="I340" s="1"/>
      <c r="J340" s="1"/>
      <c r="K340" s="1"/>
      <c r="L340" s="1"/>
      <c r="M340" s="1"/>
      <c r="N340" s="1"/>
    </row>
    <row r="341" spans="1:14" ht="16.5">
      <c r="A341" s="1"/>
      <c r="B341" s="1"/>
      <c r="C341" s="1"/>
      <c r="D341" s="1"/>
      <c r="E341" s="1"/>
      <c r="F341" s="1"/>
      <c r="G341" s="1"/>
      <c r="H341" s="1"/>
      <c r="I341" s="1"/>
      <c r="J341" s="1"/>
      <c r="K341" s="1"/>
      <c r="L341" s="1"/>
      <c r="M341" s="1"/>
      <c r="N341" s="1"/>
    </row>
    <row r="342" spans="1:14" ht="16.5">
      <c r="A342" s="1"/>
      <c r="B342" s="1"/>
      <c r="C342" s="1"/>
      <c r="D342" s="1"/>
      <c r="E342" s="1"/>
      <c r="F342" s="1"/>
      <c r="G342" s="1"/>
      <c r="H342" s="1"/>
      <c r="I342" s="1"/>
      <c r="J342" s="1"/>
      <c r="K342" s="1"/>
      <c r="L342" s="1"/>
      <c r="M342" s="1"/>
      <c r="N342" s="1"/>
    </row>
    <row r="343" spans="1:14" ht="16.5">
      <c r="A343" s="1"/>
      <c r="B343" s="1"/>
      <c r="C343" s="1"/>
      <c r="D343" s="1"/>
      <c r="E343" s="1"/>
      <c r="F343" s="1"/>
      <c r="G343" s="1"/>
      <c r="H343" s="1"/>
      <c r="I343" s="1"/>
      <c r="J343" s="1"/>
      <c r="K343" s="1"/>
      <c r="L343" s="1"/>
      <c r="M343" s="1"/>
      <c r="N343" s="1"/>
    </row>
    <row r="344" spans="1:14" ht="16.5">
      <c r="A344" s="1"/>
      <c r="B344" s="1"/>
      <c r="C344" s="1"/>
      <c r="D344" s="1"/>
      <c r="E344" s="1"/>
      <c r="F344" s="1"/>
      <c r="G344" s="1"/>
      <c r="H344" s="1"/>
      <c r="I344" s="1"/>
      <c r="J344" s="1"/>
      <c r="K344" s="1"/>
      <c r="L344" s="1"/>
      <c r="M344" s="1"/>
      <c r="N344" s="1"/>
    </row>
    <row r="345" spans="1:14" ht="16.5">
      <c r="A345" s="1"/>
      <c r="B345" s="1"/>
      <c r="C345" s="1"/>
      <c r="D345" s="1"/>
      <c r="E345" s="1"/>
      <c r="F345" s="1"/>
      <c r="G345" s="1"/>
      <c r="H345" s="1"/>
      <c r="I345" s="1"/>
      <c r="J345" s="1"/>
      <c r="K345" s="1"/>
      <c r="L345" s="1"/>
      <c r="M345" s="1"/>
      <c r="N345" s="1"/>
    </row>
    <row r="346" spans="1:14" ht="16.5">
      <c r="A346" s="1"/>
      <c r="B346" s="1"/>
      <c r="C346" s="1"/>
      <c r="D346" s="1"/>
      <c r="E346" s="1"/>
      <c r="F346" s="1"/>
      <c r="G346" s="1"/>
      <c r="H346" s="1"/>
      <c r="I346" s="1"/>
      <c r="J346" s="1"/>
      <c r="K346" s="1"/>
      <c r="L346" s="1"/>
      <c r="M346" s="1"/>
      <c r="N346" s="1"/>
    </row>
    <row r="347" spans="1:14" ht="16.5">
      <c r="A347" s="1"/>
      <c r="B347" s="1"/>
      <c r="C347" s="1"/>
      <c r="D347" s="1"/>
      <c r="E347" s="1"/>
      <c r="F347" s="1"/>
      <c r="G347" s="1"/>
      <c r="H347" s="1"/>
      <c r="I347" s="1"/>
      <c r="J347" s="1"/>
      <c r="K347" s="1"/>
      <c r="L347" s="1"/>
      <c r="M347" s="1"/>
      <c r="N347" s="1"/>
    </row>
    <row r="348" spans="1:14" ht="16.5">
      <c r="A348" s="1"/>
      <c r="B348" s="1"/>
      <c r="C348" s="1"/>
      <c r="D348" s="1"/>
      <c r="E348" s="1"/>
      <c r="F348" s="1"/>
      <c r="G348" s="1"/>
      <c r="H348" s="1"/>
      <c r="I348" s="1"/>
      <c r="J348" s="1"/>
      <c r="K348" s="1"/>
      <c r="L348" s="1"/>
      <c r="M348" s="1"/>
      <c r="N348" s="1"/>
    </row>
    <row r="349" spans="1:14" ht="16.5">
      <c r="A349" s="1"/>
      <c r="B349" s="1"/>
      <c r="C349" s="1"/>
      <c r="D349" s="1"/>
      <c r="E349" s="1"/>
      <c r="F349" s="1"/>
      <c r="G349" s="1"/>
      <c r="H349" s="1"/>
      <c r="I349" s="1"/>
      <c r="J349" s="1"/>
      <c r="K349" s="1"/>
      <c r="L349" s="1"/>
      <c r="M349" s="1"/>
      <c r="N349" s="1"/>
    </row>
    <row r="350" spans="1:14" ht="16.5">
      <c r="A350" s="1"/>
      <c r="B350" s="1"/>
      <c r="C350" s="1"/>
      <c r="D350" s="1"/>
      <c r="E350" s="1"/>
      <c r="F350" s="1"/>
      <c r="G350" s="1"/>
      <c r="H350" s="1"/>
      <c r="I350" s="1"/>
      <c r="J350" s="1"/>
      <c r="K350" s="1"/>
      <c r="L350" s="1"/>
      <c r="M350" s="1"/>
      <c r="N350" s="1"/>
    </row>
    <row r="351" spans="1:14" ht="16.5">
      <c r="A351" s="1"/>
      <c r="B351" s="1"/>
      <c r="C351" s="1"/>
      <c r="D351" s="1"/>
      <c r="E351" s="1"/>
      <c r="F351" s="1"/>
      <c r="G351" s="1"/>
      <c r="H351" s="1"/>
      <c r="I351" s="1"/>
      <c r="J351" s="1"/>
      <c r="K351" s="1"/>
      <c r="L351" s="1"/>
      <c r="M351" s="1"/>
      <c r="N351" s="1"/>
    </row>
    <row r="352" spans="1:14" ht="16.5">
      <c r="A352" s="1"/>
      <c r="B352" s="1"/>
      <c r="C352" s="1"/>
      <c r="D352" s="1"/>
      <c r="E352" s="1"/>
      <c r="F352" s="1"/>
      <c r="G352" s="1"/>
      <c r="H352" s="1"/>
      <c r="I352" s="1"/>
      <c r="J352" s="1"/>
      <c r="K352" s="1"/>
      <c r="L352" s="1"/>
      <c r="M352" s="1"/>
      <c r="N352" s="1"/>
    </row>
    <row r="353" spans="1:14" ht="16.5">
      <c r="A353" s="1"/>
      <c r="B353" s="1"/>
      <c r="C353" s="1"/>
      <c r="D353" s="1"/>
      <c r="E353" s="1"/>
      <c r="F353" s="1"/>
      <c r="G353" s="1"/>
      <c r="H353" s="1"/>
      <c r="I353" s="1"/>
      <c r="J353" s="1"/>
      <c r="K353" s="1"/>
      <c r="L353" s="1"/>
      <c r="M353" s="1"/>
      <c r="N353" s="1"/>
    </row>
    <row r="354" spans="1:14" ht="16.5">
      <c r="A354" s="1"/>
      <c r="B354" s="1"/>
      <c r="C354" s="1"/>
      <c r="D354" s="1"/>
      <c r="E354" s="1"/>
      <c r="F354" s="1"/>
      <c r="G354" s="1"/>
      <c r="H354" s="1"/>
      <c r="I354" s="1"/>
      <c r="J354" s="1"/>
      <c r="K354" s="1"/>
      <c r="L354" s="1"/>
      <c r="M354" s="1"/>
      <c r="N354" s="1"/>
    </row>
    <row r="355" spans="1:14" ht="16.5">
      <c r="A355" s="1"/>
      <c r="B355" s="1"/>
      <c r="C355" s="1"/>
      <c r="D355" s="1"/>
      <c r="E355" s="1"/>
      <c r="F355" s="1"/>
      <c r="G355" s="1"/>
      <c r="H355" s="1"/>
      <c r="I355" s="1"/>
      <c r="J355" s="1"/>
      <c r="K355" s="1"/>
      <c r="L355" s="1"/>
      <c r="M355" s="1"/>
      <c r="N355" s="1"/>
    </row>
    <row r="356" spans="1:14" ht="16.5">
      <c r="A356" s="1"/>
      <c r="B356" s="1"/>
      <c r="C356" s="1"/>
      <c r="D356" s="1"/>
      <c r="E356" s="1"/>
      <c r="F356" s="1"/>
      <c r="G356" s="1"/>
      <c r="H356" s="1"/>
      <c r="I356" s="1"/>
      <c r="J356" s="1"/>
      <c r="K356" s="1"/>
      <c r="L356" s="1"/>
      <c r="M356" s="1"/>
      <c r="N356" s="1"/>
    </row>
    <row r="357" spans="1:14" ht="16.5">
      <c r="A357" s="1"/>
      <c r="B357" s="1"/>
      <c r="C357" s="1"/>
      <c r="D357" s="1"/>
      <c r="E357" s="1"/>
      <c r="F357" s="1"/>
      <c r="G357" s="1"/>
      <c r="H357" s="1"/>
      <c r="I357" s="1"/>
      <c r="J357" s="1"/>
      <c r="K357" s="1"/>
      <c r="L357" s="1"/>
      <c r="M357" s="1"/>
      <c r="N357" s="1"/>
    </row>
    <row r="358" spans="1:14" ht="16.5">
      <c r="A358" s="1"/>
      <c r="B358" s="1"/>
      <c r="C358" s="1"/>
      <c r="D358" s="1"/>
      <c r="E358" s="1"/>
      <c r="F358" s="1"/>
      <c r="G358" s="1"/>
      <c r="H358" s="1"/>
      <c r="I358" s="1"/>
      <c r="J358" s="1"/>
      <c r="K358" s="1"/>
      <c r="L358" s="1"/>
      <c r="M358" s="1"/>
      <c r="N358" s="1"/>
    </row>
    <row r="359" spans="1:14" ht="16.5">
      <c r="A359" s="1"/>
      <c r="B359" s="1"/>
      <c r="C359" s="1"/>
      <c r="D359" s="1"/>
      <c r="E359" s="1"/>
      <c r="F359" s="1"/>
      <c r="G359" s="1"/>
      <c r="H359" s="1"/>
      <c r="I359" s="1"/>
      <c r="J359" s="1"/>
      <c r="K359" s="1"/>
      <c r="L359" s="1"/>
      <c r="M359" s="1"/>
      <c r="N359" s="1"/>
    </row>
    <row r="360" spans="1:14" ht="16.5">
      <c r="A360" s="1"/>
      <c r="B360" s="1"/>
      <c r="C360" s="1"/>
      <c r="D360" s="1"/>
      <c r="E360" s="1"/>
      <c r="F360" s="1"/>
      <c r="G360" s="1"/>
      <c r="H360" s="1"/>
      <c r="I360" s="1"/>
      <c r="J360" s="1"/>
      <c r="K360" s="1"/>
      <c r="L360" s="1"/>
      <c r="M360" s="1"/>
      <c r="N360" s="1"/>
    </row>
    <row r="361" spans="1:14" ht="16.5">
      <c r="A361" s="1"/>
      <c r="B361" s="1"/>
      <c r="C361" s="1"/>
      <c r="D361" s="1"/>
      <c r="E361" s="1"/>
      <c r="F361" s="1"/>
      <c r="G361" s="1"/>
      <c r="H361" s="1"/>
      <c r="I361" s="1"/>
      <c r="J361" s="1"/>
      <c r="K361" s="1"/>
      <c r="L361" s="1"/>
      <c r="M361" s="1"/>
      <c r="N361" s="1"/>
    </row>
    <row r="362" spans="1:14" ht="16.5">
      <c r="A362" s="1"/>
      <c r="B362" s="1"/>
      <c r="C362" s="1"/>
      <c r="D362" s="1"/>
      <c r="E362" s="1"/>
      <c r="F362" s="1"/>
      <c r="G362" s="1"/>
      <c r="H362" s="1"/>
      <c r="I362" s="1"/>
      <c r="J362" s="1"/>
      <c r="K362" s="1"/>
      <c r="L362" s="1"/>
      <c r="M362" s="1"/>
      <c r="N362" s="1"/>
    </row>
    <row r="363" spans="1:14" ht="16.5">
      <c r="A363" s="1"/>
      <c r="B363" s="1"/>
      <c r="C363" s="1"/>
      <c r="D363" s="1"/>
      <c r="E363" s="1"/>
      <c r="F363" s="1"/>
      <c r="G363" s="1"/>
      <c r="H363" s="1"/>
      <c r="I363" s="1"/>
      <c r="J363" s="1"/>
      <c r="K363" s="1"/>
      <c r="L363" s="1"/>
      <c r="M363" s="1"/>
      <c r="N363" s="1"/>
    </row>
    <row r="364" spans="1:14" ht="16.5">
      <c r="A364" s="1"/>
      <c r="B364" s="1"/>
      <c r="C364" s="1"/>
      <c r="D364" s="1"/>
      <c r="E364" s="1"/>
      <c r="F364" s="1"/>
      <c r="G364" s="1"/>
      <c r="H364" s="1"/>
      <c r="I364" s="1"/>
      <c r="J364" s="1"/>
      <c r="K364" s="1"/>
      <c r="L364" s="1"/>
      <c r="M364" s="1"/>
      <c r="N364" s="1"/>
    </row>
    <row r="365" spans="1:14" ht="16.5">
      <c r="A365" s="1"/>
      <c r="B365" s="1"/>
      <c r="C365" s="1"/>
      <c r="D365" s="1"/>
      <c r="E365" s="1"/>
      <c r="F365" s="1"/>
      <c r="G365" s="1"/>
      <c r="H365" s="1"/>
      <c r="I365" s="1"/>
      <c r="J365" s="1"/>
      <c r="K365" s="1"/>
      <c r="L365" s="1"/>
      <c r="M365" s="1"/>
      <c r="N365" s="1"/>
    </row>
    <row r="366" spans="1:14" ht="16.5">
      <c r="A366" s="1"/>
      <c r="B366" s="1"/>
      <c r="C366" s="1"/>
      <c r="D366" s="1"/>
      <c r="E366" s="1"/>
      <c r="F366" s="1"/>
      <c r="G366" s="1"/>
      <c r="H366" s="1"/>
      <c r="I366" s="1"/>
      <c r="J366" s="1"/>
      <c r="K366" s="1"/>
      <c r="L366" s="1"/>
      <c r="M366" s="1"/>
      <c r="N366" s="1"/>
    </row>
    <row r="367" spans="1:14" ht="16.5">
      <c r="A367" s="1"/>
      <c r="B367" s="1"/>
      <c r="C367" s="1"/>
      <c r="D367" s="1"/>
      <c r="E367" s="1"/>
      <c r="F367" s="1"/>
      <c r="G367" s="1"/>
      <c r="H367" s="1"/>
      <c r="I367" s="1"/>
      <c r="J367" s="1"/>
      <c r="K367" s="1"/>
      <c r="L367" s="1"/>
      <c r="M367" s="1"/>
      <c r="N367" s="1"/>
    </row>
    <row r="368" spans="1:14" ht="16.5">
      <c r="A368" s="1"/>
      <c r="B368" s="1"/>
      <c r="C368" s="1"/>
      <c r="D368" s="1"/>
      <c r="E368" s="1"/>
      <c r="F368" s="1"/>
      <c r="G368" s="1"/>
      <c r="H368" s="1"/>
      <c r="I368" s="1"/>
      <c r="J368" s="1"/>
      <c r="K368" s="1"/>
      <c r="L368" s="1"/>
      <c r="M368" s="1"/>
      <c r="N368" s="1"/>
    </row>
    <row r="369" spans="1:14" ht="16.5">
      <c r="A369" s="1"/>
      <c r="B369" s="1"/>
      <c r="C369" s="1"/>
      <c r="D369" s="1"/>
      <c r="E369" s="1"/>
      <c r="F369" s="1"/>
      <c r="G369" s="1"/>
      <c r="H369" s="1"/>
      <c r="I369" s="1"/>
      <c r="J369" s="1"/>
      <c r="K369" s="1"/>
      <c r="L369" s="1"/>
      <c r="M369" s="1"/>
      <c r="N369" s="1"/>
    </row>
    <row r="370" spans="1:14" ht="16.5">
      <c r="A370" s="1"/>
      <c r="B370" s="1"/>
      <c r="C370" s="1"/>
      <c r="D370" s="1"/>
      <c r="E370" s="1"/>
      <c r="F370" s="1"/>
      <c r="G370" s="1"/>
      <c r="H370" s="1"/>
      <c r="I370" s="1"/>
      <c r="J370" s="1"/>
      <c r="K370" s="1"/>
      <c r="L370" s="1"/>
      <c r="M370" s="1"/>
      <c r="N370" s="1"/>
    </row>
    <row r="371" spans="1:14" ht="16.5">
      <c r="A371" s="1"/>
      <c r="B371" s="1"/>
      <c r="C371" s="1"/>
      <c r="D371" s="1"/>
      <c r="E371" s="1"/>
      <c r="F371" s="1"/>
      <c r="G371" s="1"/>
      <c r="H371" s="1"/>
      <c r="I371" s="1"/>
      <c r="J371" s="1"/>
      <c r="K371" s="1"/>
      <c r="L371" s="1"/>
      <c r="M371" s="1"/>
      <c r="N371" s="1"/>
    </row>
    <row r="372" spans="1:14" ht="16.5">
      <c r="A372" s="1"/>
      <c r="B372" s="1"/>
      <c r="C372" s="1"/>
      <c r="D372" s="1"/>
      <c r="E372" s="1"/>
      <c r="F372" s="1"/>
      <c r="G372" s="1"/>
      <c r="H372" s="1"/>
      <c r="I372" s="1"/>
      <c r="J372" s="1"/>
      <c r="K372" s="1"/>
      <c r="L372" s="1"/>
      <c r="M372" s="1"/>
      <c r="N372" s="1"/>
    </row>
    <row r="373" spans="1:14" ht="16.5">
      <c r="A373" s="1"/>
      <c r="B373" s="1"/>
      <c r="C373" s="1"/>
      <c r="D373" s="1"/>
      <c r="E373" s="1"/>
      <c r="F373" s="1"/>
      <c r="G373" s="1"/>
      <c r="H373" s="1"/>
      <c r="I373" s="1"/>
      <c r="J373" s="1"/>
      <c r="K373" s="1"/>
      <c r="L373" s="1"/>
      <c r="M373" s="1"/>
      <c r="N373" s="1"/>
    </row>
    <row r="374" spans="1:14" ht="16.5">
      <c r="A374" s="1"/>
      <c r="B374" s="1"/>
      <c r="C374" s="1"/>
      <c r="D374" s="1"/>
      <c r="E374" s="1"/>
      <c r="F374" s="1"/>
      <c r="G374" s="1"/>
      <c r="H374" s="1"/>
      <c r="I374" s="1"/>
      <c r="J374" s="1"/>
      <c r="K374" s="1"/>
      <c r="L374" s="1"/>
      <c r="M374" s="1"/>
      <c r="N374" s="1"/>
    </row>
    <row r="375" spans="1:14" ht="16.5">
      <c r="A375" s="1"/>
      <c r="B375" s="1"/>
      <c r="C375" s="1"/>
      <c r="D375" s="1"/>
      <c r="E375" s="1"/>
      <c r="F375" s="1"/>
      <c r="G375" s="1"/>
      <c r="H375" s="1"/>
      <c r="I375" s="1"/>
      <c r="J375" s="1"/>
      <c r="K375" s="1"/>
      <c r="L375" s="1"/>
      <c r="M375" s="1"/>
      <c r="N375" s="1"/>
    </row>
    <row r="376" spans="1:14" ht="16.5">
      <c r="A376" s="1"/>
      <c r="B376" s="1"/>
      <c r="C376" s="1"/>
      <c r="D376" s="1"/>
      <c r="E376" s="1"/>
      <c r="F376" s="1"/>
      <c r="G376" s="1"/>
      <c r="H376" s="1"/>
      <c r="I376" s="1"/>
      <c r="J376" s="1"/>
      <c r="K376" s="1"/>
      <c r="L376" s="1"/>
      <c r="M376" s="1"/>
      <c r="N376" s="1"/>
    </row>
    <row r="377" spans="1:14" ht="16.5">
      <c r="A377" s="1"/>
      <c r="B377" s="1"/>
      <c r="C377" s="1"/>
      <c r="D377" s="1"/>
      <c r="E377" s="1"/>
      <c r="F377" s="1"/>
      <c r="G377" s="1"/>
      <c r="H377" s="1"/>
      <c r="I377" s="1"/>
      <c r="J377" s="1"/>
      <c r="K377" s="1"/>
      <c r="L377" s="1"/>
      <c r="M377" s="1"/>
      <c r="N377" s="1"/>
    </row>
    <row r="378" spans="1:14" ht="16.5">
      <c r="A378" s="1"/>
      <c r="B378" s="1"/>
      <c r="C378" s="1"/>
      <c r="D378" s="1"/>
      <c r="E378" s="1"/>
      <c r="F378" s="1"/>
      <c r="G378" s="1"/>
      <c r="H378" s="1"/>
      <c r="I378" s="1"/>
      <c r="J378" s="1"/>
      <c r="K378" s="1"/>
      <c r="L378" s="1"/>
      <c r="M378" s="1"/>
      <c r="N378" s="1"/>
    </row>
    <row r="379" spans="1:14" ht="16.5">
      <c r="A379" s="1"/>
      <c r="B379" s="1"/>
      <c r="C379" s="1"/>
      <c r="D379" s="1"/>
      <c r="E379" s="1"/>
      <c r="F379" s="1"/>
      <c r="G379" s="1"/>
      <c r="H379" s="1"/>
      <c r="I379" s="1"/>
      <c r="J379" s="1"/>
      <c r="K379" s="1"/>
      <c r="L379" s="1"/>
      <c r="M379" s="1"/>
      <c r="N379" s="1"/>
    </row>
    <row r="380" spans="1:14" ht="16.5">
      <c r="A380" s="1"/>
      <c r="B380" s="1"/>
      <c r="C380" s="1"/>
      <c r="D380" s="1"/>
      <c r="E380" s="1"/>
      <c r="F380" s="1"/>
      <c r="G380" s="1"/>
      <c r="H380" s="1"/>
      <c r="I380" s="1"/>
      <c r="J380" s="1"/>
      <c r="K380" s="1"/>
      <c r="L380" s="1"/>
      <c r="M380" s="1"/>
      <c r="N380" s="1"/>
    </row>
    <row r="381" spans="1:14" ht="16.5">
      <c r="A381" s="1"/>
      <c r="B381" s="1"/>
      <c r="C381" s="1"/>
      <c r="D381" s="1"/>
      <c r="E381" s="1"/>
      <c r="F381" s="1"/>
      <c r="G381" s="1"/>
      <c r="H381" s="1"/>
      <c r="I381" s="1"/>
      <c r="J381" s="1"/>
      <c r="K381" s="1"/>
      <c r="L381" s="1"/>
      <c r="M381" s="1"/>
      <c r="N381" s="1"/>
    </row>
    <row r="382" spans="1:14" ht="16.5">
      <c r="A382" s="1"/>
      <c r="B382" s="1"/>
      <c r="C382" s="1"/>
      <c r="D382" s="1"/>
      <c r="E382" s="1"/>
      <c r="F382" s="1"/>
      <c r="G382" s="1"/>
      <c r="H382" s="1"/>
      <c r="I382" s="1"/>
      <c r="J382" s="1"/>
      <c r="K382" s="1"/>
      <c r="L382" s="1"/>
      <c r="M382" s="1"/>
      <c r="N382" s="1"/>
    </row>
    <row r="383" spans="1:14" ht="16.5">
      <c r="A383" s="1"/>
      <c r="B383" s="1"/>
      <c r="C383" s="1"/>
      <c r="D383" s="1"/>
      <c r="E383" s="1"/>
      <c r="F383" s="1"/>
      <c r="G383" s="1"/>
      <c r="H383" s="1"/>
      <c r="I383" s="1"/>
      <c r="J383" s="1"/>
      <c r="K383" s="1"/>
      <c r="L383" s="1"/>
      <c r="M383" s="1"/>
      <c r="N383" s="1"/>
    </row>
    <row r="384" spans="1:14" ht="16.5">
      <c r="A384" s="1"/>
      <c r="B384" s="1"/>
      <c r="C384" s="1"/>
      <c r="D384" s="1"/>
      <c r="E384" s="1"/>
      <c r="F384" s="1"/>
      <c r="G384" s="1"/>
      <c r="H384" s="1"/>
      <c r="I384" s="1"/>
      <c r="J384" s="1"/>
      <c r="K384" s="1"/>
      <c r="L384" s="1"/>
      <c r="M384" s="1"/>
      <c r="N384" s="1"/>
    </row>
    <row r="385" spans="1:14" ht="16.5">
      <c r="A385" s="1"/>
      <c r="B385" s="1"/>
      <c r="C385" s="1"/>
      <c r="D385" s="1"/>
      <c r="E385" s="1"/>
      <c r="F385" s="1"/>
      <c r="G385" s="1"/>
      <c r="H385" s="1"/>
      <c r="I385" s="1"/>
      <c r="J385" s="1"/>
      <c r="K385" s="1"/>
      <c r="L385" s="1"/>
      <c r="M385" s="1"/>
      <c r="N385" s="1"/>
    </row>
    <row r="386" spans="1:14" ht="16.5">
      <c r="A386" s="1"/>
      <c r="B386" s="1"/>
      <c r="C386" s="1"/>
      <c r="D386" s="1"/>
      <c r="E386" s="1"/>
      <c r="F386" s="1"/>
      <c r="G386" s="1"/>
      <c r="H386" s="1"/>
      <c r="I386" s="1"/>
      <c r="J386" s="1"/>
      <c r="K386" s="1"/>
      <c r="L386" s="1"/>
      <c r="M386" s="1"/>
      <c r="N386" s="1"/>
    </row>
    <row r="387" spans="1:14" ht="16.5">
      <c r="A387" s="1"/>
      <c r="B387" s="1"/>
      <c r="C387" s="1"/>
      <c r="D387" s="1"/>
      <c r="E387" s="1"/>
      <c r="F387" s="1"/>
      <c r="G387" s="1"/>
      <c r="H387" s="1"/>
      <c r="I387" s="1"/>
      <c r="J387" s="1"/>
      <c r="K387" s="1"/>
      <c r="L387" s="1"/>
      <c r="M387" s="1"/>
      <c r="N387" s="1"/>
    </row>
    <row r="388" spans="1:14" ht="16.5">
      <c r="A388" s="1"/>
      <c r="B388" s="1"/>
      <c r="C388" s="1"/>
      <c r="D388" s="1"/>
      <c r="E388" s="1"/>
      <c r="F388" s="1"/>
      <c r="G388" s="1"/>
      <c r="H388" s="1"/>
      <c r="I388" s="1"/>
      <c r="J388" s="1"/>
      <c r="K388" s="1"/>
      <c r="L388" s="1"/>
      <c r="M388" s="1"/>
      <c r="N388" s="1"/>
    </row>
    <row r="389" spans="1:14" ht="16.5">
      <c r="A389" s="1"/>
      <c r="B389" s="1"/>
      <c r="C389" s="1"/>
      <c r="D389" s="1"/>
      <c r="E389" s="1"/>
      <c r="F389" s="1"/>
      <c r="G389" s="1"/>
      <c r="H389" s="1"/>
      <c r="I389" s="1"/>
      <c r="J389" s="1"/>
      <c r="K389" s="1"/>
      <c r="L389" s="1"/>
      <c r="M389" s="1"/>
      <c r="N389" s="1"/>
    </row>
    <row r="390" spans="1:14" ht="16.5">
      <c r="A390" s="1"/>
      <c r="B390" s="1"/>
      <c r="C390" s="1"/>
      <c r="D390" s="1"/>
      <c r="E390" s="1"/>
      <c r="F390" s="1"/>
      <c r="G390" s="1"/>
      <c r="H390" s="1"/>
      <c r="I390" s="1"/>
      <c r="J390" s="1"/>
      <c r="K390" s="1"/>
      <c r="L390" s="1"/>
      <c r="M390" s="1"/>
      <c r="N390" s="1"/>
    </row>
    <row r="391" spans="1:14" ht="16.5">
      <c r="A391" s="1"/>
      <c r="B391" s="1"/>
      <c r="C391" s="1"/>
      <c r="D391" s="1"/>
      <c r="E391" s="1"/>
      <c r="F391" s="1"/>
      <c r="G391" s="1"/>
      <c r="H391" s="1"/>
      <c r="I391" s="1"/>
      <c r="J391" s="1"/>
      <c r="K391" s="1"/>
      <c r="L391" s="1"/>
      <c r="M391" s="1"/>
      <c r="N391" s="1"/>
    </row>
    <row r="392" spans="1:14" ht="16.5">
      <c r="A392" s="1"/>
      <c r="B392" s="1"/>
      <c r="C392" s="1"/>
      <c r="D392" s="1"/>
      <c r="E392" s="1"/>
      <c r="F392" s="1"/>
      <c r="G392" s="1"/>
      <c r="H392" s="1"/>
      <c r="I392" s="1"/>
      <c r="J392" s="1"/>
      <c r="K392" s="1"/>
      <c r="L392" s="1"/>
      <c r="M392" s="1"/>
      <c r="N392" s="1"/>
    </row>
    <row r="393" spans="1:14" ht="16.5">
      <c r="A393" s="1"/>
      <c r="B393" s="1"/>
      <c r="C393" s="1"/>
      <c r="D393" s="1"/>
      <c r="E393" s="1"/>
      <c r="F393" s="1"/>
      <c r="G393" s="1"/>
      <c r="H393" s="1"/>
      <c r="I393" s="1"/>
      <c r="J393" s="1"/>
      <c r="K393" s="1"/>
      <c r="L393" s="1"/>
      <c r="M393" s="1"/>
      <c r="N393" s="1"/>
    </row>
    <row r="394" spans="1:14" ht="16.5">
      <c r="A394" s="1"/>
      <c r="B394" s="1"/>
      <c r="C394" s="1"/>
      <c r="D394" s="1"/>
      <c r="E394" s="1"/>
      <c r="F394" s="1"/>
      <c r="G394" s="1"/>
      <c r="H394" s="1"/>
      <c r="I394" s="1"/>
      <c r="J394" s="1"/>
      <c r="K394" s="1"/>
      <c r="L394" s="1"/>
      <c r="M394" s="1"/>
      <c r="N394" s="1"/>
    </row>
    <row r="395" spans="1:14" ht="16.5">
      <c r="A395" s="1"/>
      <c r="B395" s="1"/>
      <c r="C395" s="1"/>
      <c r="D395" s="1"/>
      <c r="E395" s="1"/>
      <c r="F395" s="1"/>
      <c r="G395" s="1"/>
      <c r="H395" s="1"/>
      <c r="I395" s="1"/>
      <c r="J395" s="1"/>
      <c r="K395" s="1"/>
      <c r="L395" s="1"/>
      <c r="M395" s="1"/>
      <c r="N395" s="1"/>
    </row>
    <row r="396" spans="1:14" ht="16.5">
      <c r="A396" s="1"/>
      <c r="B396" s="1"/>
      <c r="C396" s="1"/>
      <c r="D396" s="1"/>
      <c r="E396" s="1"/>
      <c r="F396" s="1"/>
      <c r="G396" s="1"/>
      <c r="H396" s="1"/>
      <c r="I396" s="1"/>
      <c r="J396" s="1"/>
      <c r="K396" s="1"/>
      <c r="L396" s="1"/>
      <c r="M396" s="1"/>
      <c r="N396" s="1"/>
    </row>
    <row r="397" spans="1:14" ht="16.5">
      <c r="A397" s="1"/>
      <c r="B397" s="1"/>
      <c r="C397" s="1"/>
      <c r="D397" s="1"/>
      <c r="E397" s="1"/>
      <c r="F397" s="1"/>
      <c r="G397" s="1"/>
      <c r="H397" s="1"/>
      <c r="I397" s="1"/>
      <c r="J397" s="1"/>
      <c r="K397" s="1"/>
      <c r="L397" s="1"/>
      <c r="M397" s="1"/>
      <c r="N397" s="1"/>
    </row>
    <row r="398" spans="1:14" ht="16.5">
      <c r="A398" s="1"/>
      <c r="B398" s="1"/>
      <c r="C398" s="1"/>
      <c r="D398" s="1"/>
      <c r="E398" s="1"/>
      <c r="F398" s="1"/>
      <c r="G398" s="1"/>
      <c r="H398" s="1"/>
      <c r="I398" s="1"/>
      <c r="J398" s="1"/>
      <c r="K398" s="1"/>
      <c r="L398" s="1"/>
      <c r="M398" s="1"/>
      <c r="N398" s="1"/>
    </row>
    <row r="399" spans="1:14" ht="16.5">
      <c r="A399" s="1"/>
      <c r="B399" s="1"/>
      <c r="C399" s="1"/>
      <c r="D399" s="1"/>
      <c r="E399" s="1"/>
      <c r="F399" s="1"/>
      <c r="G399" s="1"/>
      <c r="H399" s="1"/>
      <c r="I399" s="1"/>
      <c r="J399" s="1"/>
      <c r="K399" s="1"/>
      <c r="L399" s="1"/>
      <c r="M399" s="1"/>
      <c r="N399" s="1"/>
    </row>
    <row r="400" spans="1:14" ht="16.5">
      <c r="A400" s="1"/>
      <c r="B400" s="1"/>
      <c r="C400" s="1"/>
      <c r="D400" s="1"/>
      <c r="E400" s="1"/>
      <c r="F400" s="1"/>
      <c r="G400" s="1"/>
      <c r="H400" s="1"/>
      <c r="I400" s="1"/>
      <c r="J400" s="1"/>
      <c r="K400" s="1"/>
      <c r="L400" s="1"/>
      <c r="M400" s="1"/>
      <c r="N400" s="1"/>
    </row>
    <row r="401" spans="1:14" ht="16.5">
      <c r="A401" s="1"/>
      <c r="B401" s="1"/>
      <c r="C401" s="1"/>
      <c r="D401" s="1"/>
      <c r="E401" s="1"/>
      <c r="F401" s="1"/>
      <c r="G401" s="1"/>
      <c r="H401" s="1"/>
      <c r="I401" s="1"/>
      <c r="J401" s="1"/>
      <c r="K401" s="1"/>
      <c r="L401" s="1"/>
      <c r="M401" s="1"/>
      <c r="N401" s="1"/>
    </row>
    <row r="402" spans="1:14" ht="16.5">
      <c r="A402" s="1"/>
      <c r="B402" s="1"/>
      <c r="C402" s="1"/>
      <c r="D402" s="1"/>
      <c r="E402" s="1"/>
      <c r="F402" s="1"/>
      <c r="G402" s="1"/>
      <c r="H402" s="1"/>
      <c r="I402" s="1"/>
      <c r="J402" s="1"/>
      <c r="K402" s="1"/>
      <c r="L402" s="1"/>
      <c r="M402" s="1"/>
      <c r="N402" s="1"/>
    </row>
    <row r="403" spans="1:14" ht="16.5">
      <c r="A403" s="1"/>
      <c r="B403" s="1"/>
      <c r="C403" s="1"/>
      <c r="D403" s="1"/>
      <c r="E403" s="1"/>
      <c r="F403" s="1"/>
      <c r="G403" s="1"/>
      <c r="H403" s="1"/>
      <c r="I403" s="1"/>
      <c r="J403" s="1"/>
      <c r="K403" s="1"/>
      <c r="L403" s="1"/>
      <c r="M403" s="1"/>
      <c r="N403" s="1"/>
    </row>
    <row r="404" spans="1:14" ht="16.5">
      <c r="A404" s="1"/>
      <c r="B404" s="1"/>
      <c r="C404" s="1"/>
      <c r="D404" s="1"/>
      <c r="E404" s="1"/>
      <c r="F404" s="1"/>
      <c r="G404" s="1"/>
      <c r="H404" s="1"/>
      <c r="I404" s="1"/>
      <c r="J404" s="1"/>
      <c r="K404" s="1"/>
      <c r="L404" s="1"/>
      <c r="M404" s="1"/>
      <c r="N404" s="1"/>
    </row>
    <row r="405" spans="1:14" ht="16.5">
      <c r="A405" s="1"/>
      <c r="B405" s="1"/>
      <c r="C405" s="1"/>
      <c r="D405" s="1"/>
      <c r="E405" s="1"/>
      <c r="F405" s="1"/>
      <c r="G405" s="1"/>
      <c r="H405" s="1"/>
      <c r="I405" s="1"/>
      <c r="J405" s="1"/>
      <c r="K405" s="1"/>
      <c r="L405" s="1"/>
      <c r="M405" s="1"/>
      <c r="N405" s="1"/>
    </row>
    <row r="406" spans="1:14" ht="16.5">
      <c r="A406" s="1"/>
      <c r="B406" s="1"/>
      <c r="C406" s="1"/>
      <c r="D406" s="1"/>
      <c r="E406" s="1"/>
      <c r="F406" s="1"/>
      <c r="G406" s="1"/>
      <c r="H406" s="1"/>
      <c r="I406" s="1"/>
      <c r="J406" s="1"/>
      <c r="K406" s="1"/>
      <c r="L406" s="1"/>
      <c r="M406" s="1"/>
      <c r="N406" s="1"/>
    </row>
    <row r="407" spans="1:14" ht="16.5">
      <c r="A407" s="1"/>
      <c r="B407" s="1"/>
      <c r="C407" s="1"/>
      <c r="D407" s="1"/>
      <c r="E407" s="1"/>
      <c r="F407" s="1"/>
      <c r="G407" s="1"/>
      <c r="H407" s="1"/>
      <c r="I407" s="1"/>
      <c r="J407" s="1"/>
      <c r="K407" s="1"/>
      <c r="L407" s="1"/>
      <c r="M407" s="1"/>
      <c r="N407" s="1"/>
    </row>
    <row r="408" spans="1:14" ht="16.5">
      <c r="A408" s="1"/>
      <c r="B408" s="1"/>
      <c r="C408" s="1"/>
      <c r="D408" s="1"/>
      <c r="E408" s="1"/>
      <c r="F408" s="1"/>
      <c r="G408" s="1"/>
      <c r="H408" s="1"/>
      <c r="I408" s="1"/>
      <c r="J408" s="1"/>
      <c r="K408" s="1"/>
      <c r="L408" s="1"/>
      <c r="M408" s="1"/>
      <c r="N408" s="1"/>
    </row>
    <row r="409" spans="1:14" ht="16.5">
      <c r="A409" s="1"/>
      <c r="B409" s="1"/>
      <c r="C409" s="1"/>
      <c r="D409" s="1"/>
      <c r="E409" s="1"/>
      <c r="F409" s="1"/>
      <c r="G409" s="1"/>
      <c r="H409" s="1"/>
      <c r="I409" s="1"/>
      <c r="J409" s="1"/>
      <c r="K409" s="1"/>
      <c r="L409" s="1"/>
      <c r="M409" s="1"/>
      <c r="N409" s="1"/>
    </row>
    <row r="410" spans="1:14" ht="16.5">
      <c r="A410" s="1"/>
      <c r="B410" s="1"/>
      <c r="C410" s="1"/>
      <c r="D410" s="1"/>
      <c r="E410" s="1"/>
      <c r="F410" s="1"/>
      <c r="G410" s="1"/>
      <c r="H410" s="1"/>
      <c r="I410" s="1"/>
      <c r="J410" s="1"/>
      <c r="K410" s="1"/>
      <c r="L410" s="1"/>
      <c r="M410" s="1"/>
      <c r="N410" s="1"/>
    </row>
    <row r="411" spans="1:14" ht="16.5">
      <c r="A411" s="1"/>
      <c r="B411" s="1"/>
      <c r="C411" s="1"/>
      <c r="D411" s="1"/>
      <c r="E411" s="1"/>
      <c r="F411" s="1"/>
      <c r="G411" s="1"/>
      <c r="H411" s="1"/>
      <c r="I411" s="1"/>
      <c r="J411" s="1"/>
      <c r="K411" s="1"/>
      <c r="L411" s="1"/>
      <c r="M411" s="1"/>
      <c r="N411" s="1"/>
    </row>
    <row r="412" spans="1:14" ht="16.5">
      <c r="A412" s="1"/>
      <c r="B412" s="1"/>
      <c r="C412" s="1"/>
      <c r="D412" s="1"/>
      <c r="E412" s="1"/>
      <c r="F412" s="1"/>
      <c r="G412" s="1"/>
      <c r="H412" s="1"/>
      <c r="I412" s="1"/>
      <c r="J412" s="1"/>
      <c r="K412" s="1"/>
      <c r="L412" s="1"/>
      <c r="M412" s="1"/>
      <c r="N412" s="1"/>
    </row>
    <row r="413" spans="1:14" ht="16.5">
      <c r="A413" s="1"/>
      <c r="B413" s="1"/>
      <c r="C413" s="1"/>
      <c r="D413" s="1"/>
      <c r="E413" s="1"/>
      <c r="F413" s="1"/>
      <c r="G413" s="1"/>
      <c r="H413" s="1"/>
      <c r="I413" s="1"/>
      <c r="J413" s="1"/>
      <c r="K413" s="1"/>
      <c r="L413" s="1"/>
      <c r="M413" s="1"/>
      <c r="N413" s="1"/>
    </row>
    <row r="414" spans="1:14" ht="16.5">
      <c r="A414" s="1"/>
      <c r="B414" s="1"/>
      <c r="C414" s="1"/>
      <c r="D414" s="1"/>
      <c r="E414" s="1"/>
      <c r="F414" s="1"/>
      <c r="G414" s="1"/>
      <c r="H414" s="1"/>
      <c r="I414" s="1"/>
      <c r="J414" s="1"/>
      <c r="K414" s="1"/>
      <c r="L414" s="1"/>
      <c r="M414" s="1"/>
      <c r="N414" s="1"/>
    </row>
    <row r="415" spans="1:14" ht="16.5">
      <c r="A415" s="1"/>
      <c r="B415" s="1"/>
      <c r="C415" s="1"/>
      <c r="D415" s="1"/>
      <c r="E415" s="1"/>
      <c r="F415" s="1"/>
      <c r="G415" s="1"/>
      <c r="H415" s="1"/>
      <c r="I415" s="1"/>
      <c r="J415" s="1"/>
      <c r="K415" s="1"/>
      <c r="L415" s="1"/>
      <c r="M415" s="1"/>
      <c r="N415" s="1"/>
    </row>
    <row r="416" spans="1:14" ht="16.5">
      <c r="A416" s="1"/>
      <c r="B416" s="1"/>
      <c r="C416" s="1"/>
      <c r="D416" s="1"/>
      <c r="E416" s="1"/>
      <c r="F416" s="1"/>
      <c r="G416" s="1"/>
      <c r="H416" s="1"/>
      <c r="I416" s="1"/>
      <c r="J416" s="1"/>
      <c r="K416" s="1"/>
      <c r="L416" s="1"/>
      <c r="M416" s="1"/>
      <c r="N416" s="1"/>
    </row>
    <row r="417" spans="1:14" ht="16.5">
      <c r="A417" s="1"/>
      <c r="B417" s="1"/>
      <c r="C417" s="1"/>
      <c r="D417" s="1"/>
      <c r="E417" s="1"/>
      <c r="F417" s="1"/>
      <c r="G417" s="1"/>
      <c r="H417" s="1"/>
      <c r="I417" s="1"/>
      <c r="J417" s="1"/>
      <c r="K417" s="1"/>
      <c r="L417" s="1"/>
      <c r="M417" s="1"/>
      <c r="N417" s="1"/>
    </row>
    <row r="418" spans="1:14" ht="16.5">
      <c r="A418" s="1"/>
      <c r="B418" s="1"/>
      <c r="C418" s="1"/>
      <c r="D418" s="1"/>
      <c r="E418" s="1"/>
      <c r="F418" s="1"/>
      <c r="G418" s="1"/>
      <c r="H418" s="1"/>
      <c r="I418" s="1"/>
      <c r="J418" s="1"/>
      <c r="K418" s="1"/>
      <c r="L418" s="1"/>
      <c r="M418" s="1"/>
      <c r="N418" s="1"/>
    </row>
    <row r="419" spans="1:14" ht="16.5">
      <c r="A419" s="1"/>
      <c r="B419" s="1"/>
      <c r="C419" s="1"/>
      <c r="D419" s="1"/>
      <c r="E419" s="1"/>
      <c r="F419" s="1"/>
      <c r="G419" s="1"/>
      <c r="H419" s="1"/>
      <c r="I419" s="1"/>
      <c r="J419" s="1"/>
      <c r="K419" s="1"/>
      <c r="L419" s="1"/>
      <c r="M419" s="1"/>
      <c r="N419" s="1"/>
    </row>
    <row r="420" spans="1:14" ht="16.5">
      <c r="A420" s="1"/>
      <c r="B420" s="1"/>
      <c r="C420" s="1"/>
      <c r="D420" s="1"/>
      <c r="E420" s="1"/>
      <c r="F420" s="1"/>
      <c r="G420" s="1"/>
      <c r="H420" s="1"/>
      <c r="I420" s="1"/>
      <c r="J420" s="1"/>
      <c r="K420" s="1"/>
      <c r="L420" s="1"/>
      <c r="M420" s="1"/>
      <c r="N420" s="1"/>
    </row>
    <row r="421" spans="1:14" ht="16.5">
      <c r="A421" s="1"/>
      <c r="B421" s="1"/>
      <c r="C421" s="1"/>
      <c r="D421" s="1"/>
      <c r="E421" s="1"/>
      <c r="F421" s="1"/>
      <c r="G421" s="1"/>
      <c r="H421" s="1"/>
      <c r="I421" s="1"/>
      <c r="J421" s="1"/>
      <c r="K421" s="1"/>
      <c r="L421" s="1"/>
      <c r="M421" s="1"/>
      <c r="N421" s="1"/>
    </row>
    <row r="422" spans="1:14" ht="16.5">
      <c r="A422" s="1"/>
      <c r="B422" s="1"/>
      <c r="C422" s="1"/>
      <c r="D422" s="1"/>
      <c r="E422" s="1"/>
      <c r="F422" s="1"/>
      <c r="G422" s="1"/>
      <c r="H422" s="1"/>
      <c r="I422" s="1"/>
      <c r="J422" s="1"/>
      <c r="K422" s="1"/>
      <c r="L422" s="1"/>
      <c r="M422" s="1"/>
      <c r="N422" s="1"/>
    </row>
    <row r="423" spans="1:14" ht="16.5">
      <c r="A423" s="1"/>
      <c r="B423" s="1"/>
      <c r="C423" s="1"/>
      <c r="D423" s="1"/>
      <c r="E423" s="1"/>
      <c r="F423" s="1"/>
      <c r="G423" s="1"/>
      <c r="H423" s="1"/>
      <c r="I423" s="1"/>
      <c r="J423" s="1"/>
      <c r="K423" s="1"/>
      <c r="L423" s="1"/>
      <c r="M423" s="1"/>
      <c r="N423" s="1"/>
    </row>
    <row r="424" spans="1:14" ht="16.5">
      <c r="A424" s="1"/>
      <c r="B424" s="1"/>
      <c r="C424" s="1"/>
      <c r="D424" s="1"/>
      <c r="E424" s="1"/>
      <c r="F424" s="1"/>
      <c r="G424" s="1"/>
      <c r="H424" s="1"/>
      <c r="I424" s="1"/>
      <c r="J424" s="1"/>
      <c r="K424" s="1"/>
      <c r="L424" s="1"/>
      <c r="M424" s="1"/>
      <c r="N424" s="1"/>
    </row>
    <row r="425" spans="1:14" ht="16.5">
      <c r="A425" s="1"/>
      <c r="B425" s="1"/>
      <c r="C425" s="1"/>
      <c r="D425" s="1"/>
      <c r="E425" s="1"/>
      <c r="F425" s="1"/>
      <c r="G425" s="1"/>
      <c r="H425" s="1"/>
      <c r="I425" s="1"/>
      <c r="J425" s="1"/>
      <c r="K425" s="1"/>
      <c r="L425" s="1"/>
      <c r="M425" s="1"/>
      <c r="N425" s="1"/>
    </row>
    <row r="426" spans="1:14" ht="16.5">
      <c r="A426" s="1"/>
      <c r="B426" s="1"/>
      <c r="C426" s="1"/>
      <c r="D426" s="1"/>
      <c r="E426" s="1"/>
      <c r="F426" s="1"/>
      <c r="G426" s="1"/>
      <c r="H426" s="1"/>
      <c r="I426" s="1"/>
      <c r="J426" s="1"/>
      <c r="K426" s="1"/>
      <c r="L426" s="1"/>
      <c r="M426" s="1"/>
      <c r="N426" s="1"/>
    </row>
    <row r="427" spans="1:14" ht="16.5">
      <c r="A427" s="1"/>
      <c r="B427" s="1"/>
      <c r="C427" s="1"/>
      <c r="D427" s="1"/>
      <c r="E427" s="1"/>
      <c r="F427" s="1"/>
      <c r="G427" s="1"/>
      <c r="H427" s="1"/>
      <c r="I427" s="1"/>
      <c r="J427" s="1"/>
      <c r="K427" s="1"/>
      <c r="L427" s="1"/>
      <c r="M427" s="1"/>
      <c r="N427" s="1"/>
    </row>
    <row r="428" spans="1:14" ht="16.5">
      <c r="A428" s="1"/>
      <c r="B428" s="1"/>
      <c r="C428" s="1"/>
      <c r="D428" s="1"/>
      <c r="E428" s="1"/>
      <c r="F428" s="1"/>
      <c r="G428" s="1"/>
      <c r="H428" s="1"/>
      <c r="I428" s="1"/>
      <c r="J428" s="1"/>
      <c r="K428" s="1"/>
      <c r="L428" s="1"/>
      <c r="M428" s="1"/>
      <c r="N428" s="1"/>
    </row>
    <row r="429" spans="1:14" ht="16.5">
      <c r="A429" s="1"/>
      <c r="B429" s="1"/>
      <c r="C429" s="1"/>
      <c r="D429" s="1"/>
      <c r="E429" s="1"/>
      <c r="F429" s="1"/>
      <c r="G429" s="1"/>
      <c r="H429" s="1"/>
      <c r="I429" s="1"/>
      <c r="J429" s="1"/>
      <c r="K429" s="1"/>
      <c r="L429" s="1"/>
      <c r="M429" s="1"/>
      <c r="N429" s="1"/>
    </row>
    <row r="430" spans="1:14" ht="16.5">
      <c r="A430" s="1"/>
      <c r="B430" s="1"/>
      <c r="C430" s="1"/>
      <c r="D430" s="1"/>
      <c r="E430" s="1"/>
      <c r="F430" s="1"/>
      <c r="G430" s="1"/>
      <c r="H430" s="1"/>
      <c r="I430" s="1"/>
      <c r="J430" s="1"/>
      <c r="K430" s="1"/>
      <c r="L430" s="1"/>
      <c r="M430" s="1"/>
      <c r="N430" s="1"/>
    </row>
    <row r="431" spans="1:14" ht="16.5">
      <c r="A431" s="1"/>
      <c r="B431" s="1"/>
      <c r="C431" s="1"/>
      <c r="D431" s="1"/>
      <c r="E431" s="1"/>
      <c r="F431" s="1"/>
      <c r="G431" s="1"/>
      <c r="H431" s="1"/>
      <c r="I431" s="1"/>
      <c r="J431" s="1"/>
      <c r="K431" s="1"/>
      <c r="L431" s="1"/>
      <c r="M431" s="1"/>
      <c r="N431" s="1"/>
    </row>
    <row r="432" spans="1:14" ht="16.5">
      <c r="A432" s="1"/>
      <c r="B432" s="1"/>
      <c r="C432" s="1"/>
      <c r="D432" s="1"/>
      <c r="E432" s="1"/>
      <c r="F432" s="1"/>
      <c r="G432" s="1"/>
      <c r="H432" s="1"/>
      <c r="I432" s="1"/>
      <c r="J432" s="1"/>
      <c r="K432" s="1"/>
      <c r="L432" s="1"/>
      <c r="M432" s="1"/>
      <c r="N432" s="1"/>
    </row>
    <row r="433" spans="1:14" ht="16.5">
      <c r="A433" s="1"/>
      <c r="B433" s="1"/>
      <c r="C433" s="1"/>
      <c r="D433" s="1"/>
      <c r="E433" s="1"/>
      <c r="F433" s="1"/>
      <c r="G433" s="1"/>
      <c r="H433" s="1"/>
      <c r="I433" s="1"/>
      <c r="J433" s="1"/>
      <c r="K433" s="1"/>
      <c r="L433" s="1"/>
      <c r="M433" s="1"/>
      <c r="N433" s="1"/>
    </row>
    <row r="434" spans="1:14" ht="16.5">
      <c r="A434" s="1"/>
      <c r="B434" s="1"/>
      <c r="C434" s="1"/>
      <c r="D434" s="1"/>
      <c r="E434" s="1"/>
      <c r="F434" s="1"/>
      <c r="G434" s="1"/>
      <c r="H434" s="1"/>
      <c r="I434" s="1"/>
      <c r="J434" s="1"/>
      <c r="K434" s="1"/>
      <c r="L434" s="1"/>
      <c r="M434" s="1"/>
      <c r="N434" s="1"/>
    </row>
    <row r="435" spans="1:14" ht="16.5">
      <c r="A435" s="1"/>
      <c r="B435" s="1"/>
      <c r="C435" s="1"/>
      <c r="D435" s="1"/>
      <c r="E435" s="1"/>
      <c r="F435" s="1"/>
      <c r="G435" s="1"/>
      <c r="H435" s="1"/>
      <c r="I435" s="1"/>
      <c r="J435" s="1"/>
      <c r="K435" s="1"/>
      <c r="L435" s="1"/>
      <c r="M435" s="1"/>
      <c r="N435" s="1"/>
    </row>
    <row r="436" spans="1:14" ht="16.5">
      <c r="A436" s="1"/>
      <c r="B436" s="1"/>
      <c r="C436" s="1"/>
      <c r="D436" s="1"/>
      <c r="E436" s="1"/>
      <c r="F436" s="1"/>
      <c r="G436" s="1"/>
      <c r="H436" s="1"/>
      <c r="I436" s="1"/>
      <c r="J436" s="1"/>
      <c r="K436" s="1"/>
      <c r="L436" s="1"/>
      <c r="M436" s="1"/>
      <c r="N436" s="1"/>
    </row>
    <row r="437" spans="1:14" ht="16.5">
      <c r="A437" s="1"/>
      <c r="B437" s="1"/>
      <c r="C437" s="1"/>
      <c r="D437" s="1"/>
      <c r="E437" s="1"/>
      <c r="F437" s="1"/>
      <c r="G437" s="1"/>
      <c r="H437" s="1"/>
      <c r="I437" s="1"/>
      <c r="J437" s="1"/>
      <c r="K437" s="1"/>
      <c r="L437" s="1"/>
      <c r="M437" s="1"/>
      <c r="N437" s="1"/>
    </row>
    <row r="438" spans="1:14" ht="16.5">
      <c r="A438" s="1"/>
      <c r="B438" s="1"/>
      <c r="C438" s="1"/>
      <c r="D438" s="1"/>
      <c r="E438" s="1"/>
      <c r="F438" s="1"/>
      <c r="G438" s="1"/>
      <c r="H438" s="1"/>
      <c r="I438" s="1"/>
      <c r="J438" s="1"/>
      <c r="K438" s="1"/>
      <c r="L438" s="1"/>
      <c r="M438" s="1"/>
      <c r="N438" s="1"/>
    </row>
    <row r="439" spans="1:14" ht="16.5">
      <c r="A439" s="1"/>
      <c r="B439" s="1"/>
      <c r="C439" s="1"/>
      <c r="D439" s="1"/>
      <c r="E439" s="1"/>
      <c r="F439" s="1"/>
      <c r="G439" s="1"/>
      <c r="H439" s="1"/>
      <c r="I439" s="1"/>
      <c r="J439" s="1"/>
      <c r="K439" s="1"/>
      <c r="L439" s="1"/>
      <c r="M439" s="1"/>
      <c r="N439" s="1"/>
    </row>
    <row r="440" spans="1:14" ht="16.5">
      <c r="A440" s="1"/>
      <c r="B440" s="1"/>
      <c r="C440" s="1"/>
      <c r="D440" s="1"/>
      <c r="E440" s="1"/>
      <c r="F440" s="1"/>
      <c r="G440" s="1"/>
      <c r="H440" s="1"/>
      <c r="I440" s="1"/>
      <c r="J440" s="1"/>
      <c r="K440" s="1"/>
      <c r="L440" s="1"/>
      <c r="M440" s="1"/>
      <c r="N440" s="1"/>
    </row>
    <row r="441" spans="1:14" ht="16.5">
      <c r="A441" s="1"/>
      <c r="B441" s="1"/>
      <c r="C441" s="1"/>
      <c r="D441" s="1"/>
      <c r="E441" s="1"/>
      <c r="F441" s="1"/>
      <c r="G441" s="1"/>
      <c r="H441" s="1"/>
      <c r="I441" s="1"/>
      <c r="J441" s="1"/>
      <c r="K441" s="1"/>
      <c r="L441" s="1"/>
      <c r="M441" s="1"/>
      <c r="N441" s="1"/>
    </row>
    <row r="442" spans="1:14" ht="16.5">
      <c r="A442" s="1"/>
      <c r="B442" s="1"/>
      <c r="C442" s="1"/>
      <c r="D442" s="1"/>
      <c r="E442" s="1"/>
      <c r="F442" s="1"/>
      <c r="G442" s="1"/>
      <c r="H442" s="1"/>
      <c r="I442" s="1"/>
      <c r="J442" s="1"/>
      <c r="K442" s="1"/>
      <c r="L442" s="1"/>
      <c r="M442" s="1"/>
      <c r="N442" s="1"/>
    </row>
    <row r="443" spans="1:14" ht="16.5">
      <c r="A443" s="1"/>
      <c r="B443" s="1"/>
      <c r="C443" s="1"/>
      <c r="D443" s="1"/>
      <c r="E443" s="1"/>
      <c r="F443" s="1"/>
      <c r="G443" s="1"/>
      <c r="H443" s="1"/>
      <c r="I443" s="1"/>
      <c r="J443" s="1"/>
      <c r="K443" s="1"/>
      <c r="L443" s="1"/>
      <c r="M443" s="1"/>
      <c r="N443" s="1"/>
    </row>
    <row r="444" spans="1:14" ht="16.5">
      <c r="A444" s="1"/>
      <c r="B444" s="1"/>
      <c r="C444" s="1"/>
      <c r="D444" s="1"/>
      <c r="E444" s="1"/>
      <c r="F444" s="1"/>
      <c r="G444" s="1"/>
      <c r="H444" s="1"/>
      <c r="I444" s="1"/>
      <c r="J444" s="1"/>
      <c r="K444" s="1"/>
      <c r="L444" s="1"/>
      <c r="M444" s="1"/>
      <c r="N444" s="1"/>
    </row>
    <row r="445" spans="1:14" ht="16.5">
      <c r="A445" s="1"/>
      <c r="B445" s="1"/>
      <c r="C445" s="1"/>
      <c r="D445" s="1"/>
      <c r="E445" s="1"/>
      <c r="F445" s="1"/>
      <c r="G445" s="1"/>
      <c r="H445" s="1"/>
      <c r="I445" s="1"/>
      <c r="J445" s="1"/>
      <c r="K445" s="1"/>
      <c r="L445" s="1"/>
      <c r="M445" s="1"/>
      <c r="N445" s="1"/>
    </row>
    <row r="446" spans="1:14" ht="16.5">
      <c r="A446" s="1"/>
      <c r="B446" s="1"/>
      <c r="C446" s="1"/>
      <c r="D446" s="1"/>
      <c r="E446" s="1"/>
      <c r="F446" s="1"/>
      <c r="G446" s="1"/>
      <c r="H446" s="1"/>
      <c r="I446" s="1"/>
      <c r="J446" s="1"/>
      <c r="K446" s="1"/>
      <c r="L446" s="1"/>
      <c r="M446" s="1"/>
      <c r="N446" s="1"/>
    </row>
    <row r="447" spans="1:14" ht="16.5">
      <c r="A447" s="1"/>
      <c r="B447" s="1"/>
      <c r="C447" s="1"/>
      <c r="D447" s="1"/>
      <c r="E447" s="1"/>
      <c r="F447" s="1"/>
      <c r="G447" s="1"/>
      <c r="H447" s="1"/>
      <c r="I447" s="1"/>
      <c r="J447" s="1"/>
      <c r="K447" s="1"/>
      <c r="L447" s="1"/>
      <c r="M447" s="1"/>
      <c r="N447" s="1"/>
    </row>
    <row r="448" spans="1:14" ht="16.5">
      <c r="A448" s="1"/>
      <c r="B448" s="1"/>
      <c r="C448" s="1"/>
      <c r="D448" s="1"/>
      <c r="E448" s="1"/>
      <c r="F448" s="1"/>
      <c r="G448" s="1"/>
      <c r="H448" s="1"/>
      <c r="I448" s="1"/>
      <c r="J448" s="1"/>
      <c r="K448" s="1"/>
      <c r="L448" s="1"/>
      <c r="M448" s="1"/>
      <c r="N448" s="1"/>
    </row>
    <row r="449" spans="1:14" ht="16.5">
      <c r="A449" s="1"/>
      <c r="B449" s="1"/>
      <c r="C449" s="1"/>
      <c r="D449" s="1"/>
      <c r="E449" s="1"/>
      <c r="F449" s="1"/>
      <c r="G449" s="1"/>
      <c r="H449" s="1"/>
      <c r="I449" s="1"/>
      <c r="J449" s="1"/>
      <c r="K449" s="1"/>
      <c r="L449" s="1"/>
      <c r="M449" s="1"/>
      <c r="N449" s="1"/>
    </row>
  </sheetData>
  <mergeCells count="5">
    <mergeCell ref="C3:D3"/>
    <mergeCell ref="A26:E26"/>
    <mergeCell ref="A3:A4"/>
    <mergeCell ref="B3:B4"/>
    <mergeCell ref="E3:E4"/>
  </mergeCells>
  <pageMargins left="0.69930555555555596" right="0.69930555555555596"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70C0"/>
  </sheetPr>
  <dimension ref="A3:AK53"/>
  <sheetViews>
    <sheetView topLeftCell="A10" workbookViewId="0">
      <selection activeCell="S30" sqref="S30"/>
    </sheetView>
  </sheetViews>
  <sheetFormatPr defaultColWidth="9" defaultRowHeight="15"/>
  <cols>
    <col min="1" max="1" width="7.7109375" customWidth="1"/>
    <col min="2" max="2" width="23.85546875" customWidth="1"/>
    <col min="3" max="3" width="7.28515625" customWidth="1"/>
    <col min="4" max="4" width="5.7109375" customWidth="1"/>
    <col min="5" max="5" width="6.85546875" customWidth="1"/>
    <col min="6" max="6" width="5.7109375" customWidth="1"/>
    <col min="7" max="7" width="7.28515625" customWidth="1"/>
    <col min="8" max="8" width="5.7109375" customWidth="1"/>
    <col min="9" max="9" width="7.7109375" customWidth="1"/>
    <col min="10" max="10" width="5.7109375" customWidth="1"/>
    <col min="11" max="11" width="6.42578125" customWidth="1"/>
    <col min="12" max="12" width="5.7109375" customWidth="1"/>
    <col min="13" max="13" width="5.85546875" customWidth="1"/>
    <col min="14" max="14" width="5.7109375" customWidth="1"/>
    <col min="15" max="15" width="6.28515625" customWidth="1"/>
    <col min="16" max="16" width="5.7109375" customWidth="1"/>
    <col min="17" max="17" width="7.85546875" customWidth="1"/>
    <col min="18" max="18" width="5.7109375" customWidth="1"/>
    <col min="19" max="19" width="8.7109375" customWidth="1"/>
    <col min="25" max="25" width="16.140625" customWidth="1"/>
  </cols>
  <sheetData>
    <row r="3" spans="1:37" ht="18" customHeight="1">
      <c r="A3" s="1487" t="s">
        <v>279</v>
      </c>
      <c r="B3" s="1481" t="s">
        <v>1</v>
      </c>
      <c r="C3" s="1480" t="s">
        <v>723</v>
      </c>
      <c r="D3" s="1480"/>
      <c r="E3" s="1480"/>
      <c r="F3" s="1480"/>
      <c r="G3" s="1480"/>
      <c r="H3" s="1480"/>
      <c r="I3" s="1480"/>
      <c r="J3" s="1480"/>
      <c r="K3" s="1480"/>
      <c r="L3" s="1480"/>
      <c r="M3" s="1480"/>
      <c r="N3" s="1480"/>
      <c r="O3" s="1480"/>
      <c r="P3" s="1480"/>
      <c r="Q3" s="1480"/>
      <c r="R3" s="1480"/>
      <c r="S3" s="1480"/>
      <c r="X3" s="1494" t="s">
        <v>279</v>
      </c>
      <c r="Y3" s="1481" t="s">
        <v>1</v>
      </c>
      <c r="Z3" s="1481" t="s">
        <v>724</v>
      </c>
      <c r="AA3" s="1481"/>
      <c r="AB3" s="1481"/>
      <c r="AC3" s="1481"/>
      <c r="AD3" s="1481"/>
      <c r="AE3" s="1481"/>
      <c r="AF3" s="1481"/>
      <c r="AG3" s="1481"/>
      <c r="AH3" s="1481"/>
      <c r="AI3" s="1481"/>
      <c r="AJ3" s="1481"/>
      <c r="AK3" s="1498" t="s">
        <v>280</v>
      </c>
    </row>
    <row r="4" spans="1:37" ht="31.9" customHeight="1">
      <c r="A4" s="1488"/>
      <c r="B4" s="1490"/>
      <c r="C4" s="1482" t="s">
        <v>725</v>
      </c>
      <c r="D4" s="1483"/>
      <c r="E4" s="1482" t="s">
        <v>726</v>
      </c>
      <c r="F4" s="1483"/>
      <c r="G4" s="1482" t="s">
        <v>727</v>
      </c>
      <c r="H4" s="1483"/>
      <c r="I4" s="1482" t="s">
        <v>728</v>
      </c>
      <c r="J4" s="1483"/>
      <c r="K4" s="1482" t="s">
        <v>729</v>
      </c>
      <c r="L4" s="1483"/>
      <c r="M4" s="1482" t="s">
        <v>730</v>
      </c>
      <c r="N4" s="1483"/>
      <c r="O4" s="1482" t="s">
        <v>731</v>
      </c>
      <c r="P4" s="1483"/>
      <c r="Q4" s="1482" t="s">
        <v>329</v>
      </c>
      <c r="R4" s="1484"/>
      <c r="S4" s="1492" t="s">
        <v>81</v>
      </c>
      <c r="X4" s="1495"/>
      <c r="Y4" s="1490"/>
      <c r="Z4" s="1485" t="s">
        <v>732</v>
      </c>
      <c r="AA4" s="1485" t="s">
        <v>725</v>
      </c>
      <c r="AB4" s="1485" t="s">
        <v>726</v>
      </c>
      <c r="AC4" s="1485" t="s">
        <v>733</v>
      </c>
      <c r="AD4" s="1485" t="s">
        <v>728</v>
      </c>
      <c r="AE4" s="1485" t="s">
        <v>729</v>
      </c>
      <c r="AF4" s="1485" t="s">
        <v>734</v>
      </c>
      <c r="AG4" s="1485" t="s">
        <v>735</v>
      </c>
      <c r="AH4" s="1485" t="s">
        <v>731</v>
      </c>
      <c r="AI4" s="1485" t="s">
        <v>565</v>
      </c>
      <c r="AJ4" s="1485" t="s">
        <v>736</v>
      </c>
      <c r="AK4" s="1499"/>
    </row>
    <row r="5" spans="1:37" ht="18" customHeight="1">
      <c r="A5" s="1489"/>
      <c r="B5" s="1491"/>
      <c r="C5" s="262" t="s">
        <v>737</v>
      </c>
      <c r="D5" s="262" t="s">
        <v>39</v>
      </c>
      <c r="E5" s="262" t="s">
        <v>737</v>
      </c>
      <c r="F5" s="262" t="s">
        <v>39</v>
      </c>
      <c r="G5" s="262" t="s">
        <v>737</v>
      </c>
      <c r="H5" s="262" t="s">
        <v>39</v>
      </c>
      <c r="I5" s="262" t="s">
        <v>737</v>
      </c>
      <c r="J5" s="262" t="s">
        <v>39</v>
      </c>
      <c r="K5" s="262" t="s">
        <v>737</v>
      </c>
      <c r="L5" s="262" t="s">
        <v>39</v>
      </c>
      <c r="M5" s="262" t="s">
        <v>737</v>
      </c>
      <c r="N5" s="262" t="s">
        <v>39</v>
      </c>
      <c r="O5" s="262" t="s">
        <v>737</v>
      </c>
      <c r="P5" s="262" t="s">
        <v>39</v>
      </c>
      <c r="Q5" s="262" t="s">
        <v>737</v>
      </c>
      <c r="R5" s="262" t="s">
        <v>39</v>
      </c>
      <c r="S5" s="1493"/>
      <c r="X5" s="1496"/>
      <c r="Y5" s="1497"/>
      <c r="Z5" s="1486"/>
      <c r="AA5" s="1486"/>
      <c r="AB5" s="1486"/>
      <c r="AC5" s="1486"/>
      <c r="AD5" s="1486"/>
      <c r="AE5" s="1486"/>
      <c r="AF5" s="1486"/>
      <c r="AG5" s="1486"/>
      <c r="AH5" s="1486"/>
      <c r="AI5" s="1486"/>
      <c r="AJ5" s="1486"/>
      <c r="AK5" s="1500"/>
    </row>
    <row r="6" spans="1:37" ht="18" customHeight="1">
      <c r="A6" s="263" t="s">
        <v>282</v>
      </c>
      <c r="B6" s="150" t="s">
        <v>6</v>
      </c>
      <c r="C6" s="264">
        <v>8686</v>
      </c>
      <c r="D6" s="265">
        <f t="shared" ref="D6:D25" si="0">C6/S6*100</f>
        <v>2.98714831538729</v>
      </c>
      <c r="E6" s="264">
        <v>2701</v>
      </c>
      <c r="F6" s="265">
        <f>E6/S6*100</f>
        <v>0.92888413537428804</v>
      </c>
      <c r="G6" s="264">
        <v>53160</v>
      </c>
      <c r="H6" s="265">
        <f>G6/S6*100</f>
        <v>18.281925448536501</v>
      </c>
      <c r="I6" s="264">
        <v>81109</v>
      </c>
      <c r="J6" s="265">
        <f>I6/S6*100</f>
        <v>27.893692460597201</v>
      </c>
      <c r="K6" s="264">
        <v>12455</v>
      </c>
      <c r="L6" s="265">
        <f>K6/S6*100</f>
        <v>4.2833216979217896</v>
      </c>
      <c r="M6" s="264">
        <v>62</v>
      </c>
      <c r="N6" s="265">
        <f>M6/S6*100</f>
        <v>2.13220349475031E-2</v>
      </c>
      <c r="O6" s="264">
        <v>817</v>
      </c>
      <c r="P6" s="265">
        <f>O6/S6*100</f>
        <v>0.28096939600177501</v>
      </c>
      <c r="Q6" s="264">
        <v>131789</v>
      </c>
      <c r="R6" s="265">
        <f>Q6/S6*100</f>
        <v>45.3227365112336</v>
      </c>
      <c r="S6" s="264">
        <f t="shared" ref="S6:S24" si="1">C6+E6+G6+I6+K6+M6+O6+Q6</f>
        <v>290779</v>
      </c>
      <c r="X6" s="283">
        <v>1</v>
      </c>
      <c r="Y6" s="283">
        <v>2</v>
      </c>
      <c r="Z6" s="289">
        <v>3</v>
      </c>
      <c r="AA6" s="289">
        <v>4</v>
      </c>
      <c r="AB6" s="289">
        <v>5</v>
      </c>
      <c r="AC6" s="289">
        <v>6</v>
      </c>
      <c r="AD6" s="289">
        <v>7</v>
      </c>
      <c r="AE6" s="289">
        <v>8</v>
      </c>
      <c r="AF6" s="289">
        <v>9</v>
      </c>
      <c r="AG6" s="289">
        <v>10</v>
      </c>
      <c r="AH6" s="289">
        <v>11</v>
      </c>
      <c r="AI6" s="289">
        <v>12</v>
      </c>
      <c r="AJ6" s="289">
        <v>13</v>
      </c>
      <c r="AK6" s="299">
        <v>14</v>
      </c>
    </row>
    <row r="7" spans="1:37" ht="18" customHeight="1">
      <c r="A7" s="266" t="s">
        <v>283</v>
      </c>
      <c r="B7" s="34" t="s">
        <v>7</v>
      </c>
      <c r="C7" s="267">
        <v>6838</v>
      </c>
      <c r="D7" s="268">
        <f t="shared" si="0"/>
        <v>3.1160143451494</v>
      </c>
      <c r="E7" s="267">
        <v>1771</v>
      </c>
      <c r="F7" s="268">
        <f>E7/S7*100</f>
        <v>0.80702857637607295</v>
      </c>
      <c r="G7" s="267">
        <v>45729</v>
      </c>
      <c r="H7" s="268">
        <f>G7/S7*100</f>
        <v>20.8382889718246</v>
      </c>
      <c r="I7" s="267">
        <v>73764</v>
      </c>
      <c r="J7" s="268">
        <f>I7/S7*100</f>
        <v>33.613583234220599</v>
      </c>
      <c r="K7" s="267">
        <v>196</v>
      </c>
      <c r="L7" s="268">
        <f>K7/S7*100</f>
        <v>8.9315415567312401E-2</v>
      </c>
      <c r="M7" s="267">
        <v>35</v>
      </c>
      <c r="N7" s="268">
        <f>M7/S7*100</f>
        <v>1.59491813513058E-2</v>
      </c>
      <c r="O7" s="267">
        <v>426</v>
      </c>
      <c r="P7" s="268">
        <f>O7/S7*100</f>
        <v>0.19412432159017901</v>
      </c>
      <c r="Q7" s="267">
        <v>90688</v>
      </c>
      <c r="R7" s="268">
        <f>Q7/S7*100</f>
        <v>41.325695953920501</v>
      </c>
      <c r="S7" s="284">
        <f t="shared" si="1"/>
        <v>219447</v>
      </c>
      <c r="X7" s="285" t="s">
        <v>282</v>
      </c>
      <c r="Y7" s="290" t="s">
        <v>6</v>
      </c>
      <c r="Z7" s="291">
        <v>112240</v>
      </c>
      <c r="AA7" s="291">
        <v>9354</v>
      </c>
      <c r="AB7" s="291">
        <v>2292</v>
      </c>
      <c r="AC7" s="291">
        <v>52741</v>
      </c>
      <c r="AD7" s="291">
        <v>76620</v>
      </c>
      <c r="AE7" s="291">
        <v>11412</v>
      </c>
      <c r="AF7" s="291">
        <v>64</v>
      </c>
      <c r="AG7" s="291">
        <v>122450</v>
      </c>
      <c r="AH7" s="291">
        <v>712</v>
      </c>
      <c r="AI7" s="291">
        <v>2679</v>
      </c>
      <c r="AJ7" s="291">
        <v>125317</v>
      </c>
      <c r="AK7" s="291">
        <f t="shared" ref="AK7:AK26" si="2">SUM(Z7:AJ7)</f>
        <v>515881</v>
      </c>
    </row>
    <row r="8" spans="1:37" ht="18" customHeight="1">
      <c r="A8" s="269" t="s">
        <v>284</v>
      </c>
      <c r="B8" s="32" t="s">
        <v>8</v>
      </c>
      <c r="C8" s="270">
        <v>4627</v>
      </c>
      <c r="D8" s="265">
        <f t="shared" si="0"/>
        <v>3.50639213695163</v>
      </c>
      <c r="E8" s="270">
        <v>1600</v>
      </c>
      <c r="F8" s="265">
        <f t="shared" ref="F8:F25" si="3">E8/S8*100</f>
        <v>1.21249782129298</v>
      </c>
      <c r="G8" s="270">
        <v>28805</v>
      </c>
      <c r="H8" s="265">
        <f t="shared" ref="H8:H25" si="4">G8/S8*100</f>
        <v>21.828749838965098</v>
      </c>
      <c r="I8" s="270">
        <v>42768</v>
      </c>
      <c r="J8" s="265">
        <f t="shared" ref="J8:J25" si="5">I8/S8*100</f>
        <v>32.410066763161304</v>
      </c>
      <c r="K8" s="270">
        <v>26</v>
      </c>
      <c r="L8" s="265">
        <f t="shared" ref="L8:L25" si="6">K8/S8*100</f>
        <v>1.97030895960109E-2</v>
      </c>
      <c r="M8" s="270">
        <v>39</v>
      </c>
      <c r="N8" s="265">
        <f t="shared" ref="N8:N25" si="7">M8/S8*100</f>
        <v>2.9554634394016299E-2</v>
      </c>
      <c r="O8" s="270">
        <v>471</v>
      </c>
      <c r="P8" s="265">
        <f t="shared" ref="P8:P25" si="8">O8/S8*100</f>
        <v>0.35692904614311999</v>
      </c>
      <c r="Q8" s="270">
        <v>53623</v>
      </c>
      <c r="R8" s="265">
        <f t="shared" ref="R8:R25" si="9">Q8/S8*100</f>
        <v>40.636106669495803</v>
      </c>
      <c r="S8" s="264">
        <f t="shared" si="1"/>
        <v>131959</v>
      </c>
      <c r="X8" s="286" t="s">
        <v>283</v>
      </c>
      <c r="Y8" s="292" t="s">
        <v>7</v>
      </c>
      <c r="Z8" s="293">
        <v>96579</v>
      </c>
      <c r="AA8" s="293">
        <v>7414</v>
      </c>
      <c r="AB8" s="293">
        <v>1584</v>
      </c>
      <c r="AC8" s="293">
        <v>46790</v>
      </c>
      <c r="AD8" s="293">
        <v>67137</v>
      </c>
      <c r="AE8" s="293">
        <v>187</v>
      </c>
      <c r="AF8" s="293">
        <v>26</v>
      </c>
      <c r="AG8" s="293">
        <v>86255</v>
      </c>
      <c r="AH8" s="293">
        <v>409</v>
      </c>
      <c r="AI8" s="293">
        <v>1857</v>
      </c>
      <c r="AJ8" s="293">
        <v>85652</v>
      </c>
      <c r="AK8" s="293">
        <f t="shared" si="2"/>
        <v>393890</v>
      </c>
    </row>
    <row r="9" spans="1:37" ht="18" customHeight="1">
      <c r="A9" s="266" t="s">
        <v>285</v>
      </c>
      <c r="B9" s="34" t="s">
        <v>9</v>
      </c>
      <c r="C9" s="267">
        <v>8072</v>
      </c>
      <c r="D9" s="268">
        <f t="shared" si="0"/>
        <v>3.7521673042686001</v>
      </c>
      <c r="E9" s="267">
        <v>2807</v>
      </c>
      <c r="F9" s="268">
        <f t="shared" si="3"/>
        <v>1.30479851623909</v>
      </c>
      <c r="G9" s="267">
        <v>59123</v>
      </c>
      <c r="H9" s="268">
        <f t="shared" si="4"/>
        <v>27.4825802193103</v>
      </c>
      <c r="I9" s="267">
        <v>53281</v>
      </c>
      <c r="J9" s="268">
        <f t="shared" si="5"/>
        <v>24.7670002649573</v>
      </c>
      <c r="K9" s="267">
        <v>302</v>
      </c>
      <c r="L9" s="268">
        <f t="shared" si="6"/>
        <v>0.14038088774642199</v>
      </c>
      <c r="M9" s="267">
        <v>118</v>
      </c>
      <c r="N9" s="268">
        <f t="shared" si="7"/>
        <v>5.4850810443966197E-2</v>
      </c>
      <c r="O9" s="267">
        <v>656</v>
      </c>
      <c r="P9" s="268">
        <f t="shared" si="8"/>
        <v>0.30493331907832</v>
      </c>
      <c r="Q9" s="267">
        <v>90770</v>
      </c>
      <c r="R9" s="268">
        <f t="shared" si="9"/>
        <v>42.193288677955998</v>
      </c>
      <c r="S9" s="284">
        <f t="shared" si="1"/>
        <v>215129</v>
      </c>
      <c r="X9" s="287" t="s">
        <v>284</v>
      </c>
      <c r="Y9" s="294" t="s">
        <v>8</v>
      </c>
      <c r="Z9" s="295">
        <v>72243</v>
      </c>
      <c r="AA9" s="295">
        <v>4717</v>
      </c>
      <c r="AB9" s="295">
        <v>1492</v>
      </c>
      <c r="AC9" s="295">
        <v>28664</v>
      </c>
      <c r="AD9" s="295">
        <v>40577</v>
      </c>
      <c r="AE9" s="295">
        <v>27</v>
      </c>
      <c r="AF9" s="295">
        <v>39</v>
      </c>
      <c r="AG9" s="295">
        <v>39914</v>
      </c>
      <c r="AH9" s="295">
        <v>419</v>
      </c>
      <c r="AI9" s="295">
        <v>1150</v>
      </c>
      <c r="AJ9" s="295">
        <v>50969</v>
      </c>
      <c r="AK9" s="295">
        <f t="shared" si="2"/>
        <v>240211</v>
      </c>
    </row>
    <row r="10" spans="1:37" ht="18" customHeight="1">
      <c r="A10" s="269" t="s">
        <v>286</v>
      </c>
      <c r="B10" s="32" t="s">
        <v>10</v>
      </c>
      <c r="C10" s="270">
        <v>7080</v>
      </c>
      <c r="D10" s="265">
        <f t="shared" si="0"/>
        <v>2.9319562525623599</v>
      </c>
      <c r="E10" s="270">
        <v>1591</v>
      </c>
      <c r="F10" s="265">
        <f t="shared" si="3"/>
        <v>0.658861920596993</v>
      </c>
      <c r="G10" s="270">
        <v>80710</v>
      </c>
      <c r="H10" s="265">
        <f t="shared" si="4"/>
        <v>33.4234730429813</v>
      </c>
      <c r="I10" s="270">
        <v>35293</v>
      </c>
      <c r="J10" s="265">
        <f t="shared" si="5"/>
        <v>14.6154706245315</v>
      </c>
      <c r="K10" s="270">
        <v>1904</v>
      </c>
      <c r="L10" s="265">
        <f t="shared" si="6"/>
        <v>0.78848089051959402</v>
      </c>
      <c r="M10" s="270">
        <v>440</v>
      </c>
      <c r="N10" s="265">
        <f t="shared" si="7"/>
        <v>0.18221197049822499</v>
      </c>
      <c r="O10" s="270">
        <v>532</v>
      </c>
      <c r="P10" s="265">
        <f t="shared" si="8"/>
        <v>0.22031083705694501</v>
      </c>
      <c r="Q10" s="270">
        <v>113927</v>
      </c>
      <c r="R10" s="265">
        <f t="shared" si="9"/>
        <v>47.179234461253003</v>
      </c>
      <c r="S10" s="264">
        <f t="shared" si="1"/>
        <v>241477</v>
      </c>
      <c r="X10" s="286" t="s">
        <v>285</v>
      </c>
      <c r="Y10" s="292" t="s">
        <v>9</v>
      </c>
      <c r="Z10" s="293">
        <v>71808</v>
      </c>
      <c r="AA10" s="293">
        <v>8551</v>
      </c>
      <c r="AB10" s="293">
        <v>2573</v>
      </c>
      <c r="AC10" s="293">
        <v>59364</v>
      </c>
      <c r="AD10" s="293">
        <v>50675</v>
      </c>
      <c r="AE10" s="293">
        <v>292</v>
      </c>
      <c r="AF10" s="293">
        <v>115</v>
      </c>
      <c r="AG10" s="293">
        <v>89692</v>
      </c>
      <c r="AH10" s="293">
        <v>594</v>
      </c>
      <c r="AI10" s="293">
        <v>3083</v>
      </c>
      <c r="AJ10" s="293">
        <v>87796</v>
      </c>
      <c r="AK10" s="293">
        <f t="shared" si="2"/>
        <v>374543</v>
      </c>
    </row>
    <row r="11" spans="1:37" ht="18" customHeight="1">
      <c r="A11" s="266" t="s">
        <v>287</v>
      </c>
      <c r="B11" s="34" t="s">
        <v>11</v>
      </c>
      <c r="C11" s="267">
        <v>10536</v>
      </c>
      <c r="D11" s="268">
        <f t="shared" si="0"/>
        <v>3.7900643908054201</v>
      </c>
      <c r="E11" s="267">
        <v>4132</v>
      </c>
      <c r="F11" s="268">
        <f t="shared" si="3"/>
        <v>1.4863844023166299</v>
      </c>
      <c r="G11" s="267">
        <v>85942</v>
      </c>
      <c r="H11" s="268">
        <f t="shared" si="4"/>
        <v>30.915500557573999</v>
      </c>
      <c r="I11" s="267">
        <v>59155</v>
      </c>
      <c r="J11" s="268">
        <f t="shared" si="5"/>
        <v>21.279542429583799</v>
      </c>
      <c r="K11" s="267">
        <v>2311</v>
      </c>
      <c r="L11" s="268">
        <f t="shared" si="6"/>
        <v>0.83132486780100001</v>
      </c>
      <c r="M11" s="267">
        <v>99</v>
      </c>
      <c r="N11" s="268">
        <f t="shared" si="7"/>
        <v>3.5612791827044098E-2</v>
      </c>
      <c r="O11" s="267">
        <v>759</v>
      </c>
      <c r="P11" s="268">
        <f t="shared" si="8"/>
        <v>0.273031404007338</v>
      </c>
      <c r="Q11" s="267">
        <v>115056</v>
      </c>
      <c r="R11" s="268">
        <f t="shared" si="9"/>
        <v>41.388539156084803</v>
      </c>
      <c r="S11" s="284">
        <f t="shared" si="1"/>
        <v>277990</v>
      </c>
      <c r="X11" s="287" t="s">
        <v>286</v>
      </c>
      <c r="Y11" s="294" t="s">
        <v>10</v>
      </c>
      <c r="Z11" s="295">
        <v>89347</v>
      </c>
      <c r="AA11" s="295">
        <v>7724</v>
      </c>
      <c r="AB11" s="295">
        <v>1308</v>
      </c>
      <c r="AC11" s="295">
        <v>76795</v>
      </c>
      <c r="AD11" s="295">
        <v>37628</v>
      </c>
      <c r="AE11" s="295">
        <v>1839</v>
      </c>
      <c r="AF11" s="295">
        <v>454</v>
      </c>
      <c r="AG11" s="295">
        <v>110632</v>
      </c>
      <c r="AH11" s="295">
        <v>547</v>
      </c>
      <c r="AI11" s="295">
        <v>2040</v>
      </c>
      <c r="AJ11" s="295">
        <v>109708</v>
      </c>
      <c r="AK11" s="295">
        <f t="shared" si="2"/>
        <v>438022</v>
      </c>
    </row>
    <row r="12" spans="1:37" ht="18" customHeight="1">
      <c r="A12" s="269" t="s">
        <v>288</v>
      </c>
      <c r="B12" s="32" t="s">
        <v>12</v>
      </c>
      <c r="C12" s="270">
        <v>7631</v>
      </c>
      <c r="D12" s="265">
        <f t="shared" si="0"/>
        <v>3.2999917835350701</v>
      </c>
      <c r="E12" s="270">
        <v>1421</v>
      </c>
      <c r="F12" s="265">
        <f t="shared" si="3"/>
        <v>0.61450508772157397</v>
      </c>
      <c r="G12" s="270">
        <v>58101</v>
      </c>
      <c r="H12" s="265">
        <f t="shared" si="4"/>
        <v>25.1255173129565</v>
      </c>
      <c r="I12" s="270">
        <v>62934</v>
      </c>
      <c r="J12" s="265">
        <f t="shared" si="5"/>
        <v>27.215526524046101</v>
      </c>
      <c r="K12" s="270">
        <v>42</v>
      </c>
      <c r="L12" s="265">
        <f t="shared" si="6"/>
        <v>1.8162711952361799E-2</v>
      </c>
      <c r="M12" s="270">
        <v>37</v>
      </c>
      <c r="N12" s="265">
        <f t="shared" si="7"/>
        <v>1.6000484338985401E-2</v>
      </c>
      <c r="O12" s="270">
        <v>425</v>
      </c>
      <c r="P12" s="265">
        <f t="shared" si="8"/>
        <v>0.18378934713699399</v>
      </c>
      <c r="Q12" s="270">
        <v>100652</v>
      </c>
      <c r="R12" s="265">
        <f t="shared" si="9"/>
        <v>43.5265067483124</v>
      </c>
      <c r="S12" s="264">
        <f t="shared" si="1"/>
        <v>231243</v>
      </c>
      <c r="X12" s="286" t="s">
        <v>287</v>
      </c>
      <c r="Y12" s="292" t="s">
        <v>11</v>
      </c>
      <c r="Z12" s="293">
        <v>129148</v>
      </c>
      <c r="AA12" s="293">
        <v>11135</v>
      </c>
      <c r="AB12" s="293">
        <v>3785</v>
      </c>
      <c r="AC12" s="293">
        <v>93517</v>
      </c>
      <c r="AD12" s="293">
        <v>54362</v>
      </c>
      <c r="AE12" s="293">
        <v>1842</v>
      </c>
      <c r="AF12" s="293">
        <v>117</v>
      </c>
      <c r="AG12" s="293">
        <v>117054</v>
      </c>
      <c r="AH12" s="293">
        <v>710</v>
      </c>
      <c r="AI12" s="293">
        <v>3611</v>
      </c>
      <c r="AJ12" s="293">
        <v>109548</v>
      </c>
      <c r="AK12" s="293">
        <f t="shared" si="2"/>
        <v>524829</v>
      </c>
    </row>
    <row r="13" spans="1:37" ht="18" customHeight="1">
      <c r="A13" s="266" t="s">
        <v>289</v>
      </c>
      <c r="B13" s="34" t="s">
        <v>13</v>
      </c>
      <c r="C13" s="267">
        <v>5774</v>
      </c>
      <c r="D13" s="268">
        <f t="shared" si="0"/>
        <v>3.5689340791791602</v>
      </c>
      <c r="E13" s="267">
        <v>1579</v>
      </c>
      <c r="F13" s="268">
        <f t="shared" si="3"/>
        <v>0.97598664894767695</v>
      </c>
      <c r="G13" s="267">
        <v>27782</v>
      </c>
      <c r="H13" s="268">
        <f t="shared" si="4"/>
        <v>17.172172945575898</v>
      </c>
      <c r="I13" s="267">
        <v>81833</v>
      </c>
      <c r="J13" s="268">
        <f t="shared" si="5"/>
        <v>50.5813270698767</v>
      </c>
      <c r="K13" s="267">
        <v>33</v>
      </c>
      <c r="L13" s="268">
        <f t="shared" si="6"/>
        <v>2.03974410483048E-2</v>
      </c>
      <c r="M13" s="267">
        <v>23</v>
      </c>
      <c r="N13" s="268">
        <f t="shared" si="7"/>
        <v>1.42163983063943E-2</v>
      </c>
      <c r="O13" s="267">
        <v>503</v>
      </c>
      <c r="P13" s="268">
        <f t="shared" si="8"/>
        <v>0.31090644991810101</v>
      </c>
      <c r="Q13" s="267">
        <v>44258</v>
      </c>
      <c r="R13" s="268">
        <f t="shared" si="9"/>
        <v>27.356058967147799</v>
      </c>
      <c r="S13" s="284">
        <f t="shared" si="1"/>
        <v>161785</v>
      </c>
      <c r="X13" s="287" t="s">
        <v>288</v>
      </c>
      <c r="Y13" s="294" t="s">
        <v>12</v>
      </c>
      <c r="Z13" s="295">
        <v>80400</v>
      </c>
      <c r="AA13" s="295">
        <v>7985</v>
      </c>
      <c r="AB13" s="295">
        <v>1196</v>
      </c>
      <c r="AC13" s="295">
        <v>54856</v>
      </c>
      <c r="AD13" s="295">
        <v>60771</v>
      </c>
      <c r="AE13" s="295">
        <v>50</v>
      </c>
      <c r="AF13" s="295">
        <v>38</v>
      </c>
      <c r="AG13" s="295">
        <v>85202</v>
      </c>
      <c r="AH13" s="295">
        <v>369</v>
      </c>
      <c r="AI13" s="295">
        <v>2082</v>
      </c>
      <c r="AJ13" s="295">
        <v>95917</v>
      </c>
      <c r="AK13" s="295">
        <f t="shared" si="2"/>
        <v>388866</v>
      </c>
    </row>
    <row r="14" spans="1:37" ht="18" customHeight="1">
      <c r="A14" s="269" t="s">
        <v>290</v>
      </c>
      <c r="B14" s="32" t="s">
        <v>14</v>
      </c>
      <c r="C14" s="270">
        <v>2305</v>
      </c>
      <c r="D14" s="265">
        <f t="shared" si="0"/>
        <v>4.6286070001405699</v>
      </c>
      <c r="E14" s="270">
        <v>912</v>
      </c>
      <c r="F14" s="265">
        <f t="shared" si="3"/>
        <v>1.8313620755436899</v>
      </c>
      <c r="G14" s="270">
        <v>6212</v>
      </c>
      <c r="H14" s="265">
        <f t="shared" si="4"/>
        <v>12.4741460671901</v>
      </c>
      <c r="I14" s="270">
        <v>11931</v>
      </c>
      <c r="J14" s="265">
        <f t="shared" si="5"/>
        <v>23.958312415912001</v>
      </c>
      <c r="K14" s="270">
        <v>7573</v>
      </c>
      <c r="L14" s="265">
        <f t="shared" si="6"/>
        <v>15.2071326733469</v>
      </c>
      <c r="M14" s="270">
        <v>169</v>
      </c>
      <c r="N14" s="265">
        <f t="shared" si="7"/>
        <v>0.33936424426193301</v>
      </c>
      <c r="O14" s="270">
        <v>361</v>
      </c>
      <c r="P14" s="265">
        <f t="shared" si="8"/>
        <v>0.72491415490270905</v>
      </c>
      <c r="Q14" s="270">
        <v>20336</v>
      </c>
      <c r="R14" s="265">
        <f t="shared" si="9"/>
        <v>40.8361613687022</v>
      </c>
      <c r="S14" s="264">
        <f t="shared" si="1"/>
        <v>49799</v>
      </c>
      <c r="X14" s="286" t="s">
        <v>289</v>
      </c>
      <c r="Y14" s="292" t="s">
        <v>13</v>
      </c>
      <c r="Z14" s="293">
        <v>77347</v>
      </c>
      <c r="AA14" s="293">
        <v>5902</v>
      </c>
      <c r="AB14" s="293">
        <v>1189</v>
      </c>
      <c r="AC14" s="293">
        <v>32559</v>
      </c>
      <c r="AD14" s="293">
        <v>73794</v>
      </c>
      <c r="AE14" s="293">
        <v>31</v>
      </c>
      <c r="AF14" s="293">
        <v>19</v>
      </c>
      <c r="AG14" s="293">
        <v>67672</v>
      </c>
      <c r="AH14" s="293">
        <v>427</v>
      </c>
      <c r="AI14" s="293">
        <v>1212</v>
      </c>
      <c r="AJ14" s="293">
        <v>41533</v>
      </c>
      <c r="AK14" s="293">
        <f t="shared" si="2"/>
        <v>301685</v>
      </c>
    </row>
    <row r="15" spans="1:37" ht="18" customHeight="1">
      <c r="A15" s="266" t="s">
        <v>291</v>
      </c>
      <c r="B15" s="34" t="s">
        <v>15</v>
      </c>
      <c r="C15" s="267">
        <v>4348</v>
      </c>
      <c r="D15" s="268">
        <f t="shared" si="0"/>
        <v>3.2188094550677002</v>
      </c>
      <c r="E15" s="267">
        <v>2089</v>
      </c>
      <c r="F15" s="268">
        <f t="shared" si="3"/>
        <v>1.5464795196955901</v>
      </c>
      <c r="G15" s="267">
        <v>42858</v>
      </c>
      <c r="H15" s="268">
        <f t="shared" si="4"/>
        <v>31.727630088613498</v>
      </c>
      <c r="I15" s="267">
        <v>32864</v>
      </c>
      <c r="J15" s="268">
        <f t="shared" si="5"/>
        <v>24.3291062399597</v>
      </c>
      <c r="K15" s="267">
        <v>28</v>
      </c>
      <c r="L15" s="268">
        <f t="shared" si="6"/>
        <v>2.0728303758485601E-2</v>
      </c>
      <c r="M15" s="267">
        <v>29</v>
      </c>
      <c r="N15" s="268">
        <f t="shared" si="7"/>
        <v>2.1468600321288701E-2</v>
      </c>
      <c r="O15" s="267">
        <v>733</v>
      </c>
      <c r="P15" s="268">
        <f t="shared" si="8"/>
        <v>0.54263738053464206</v>
      </c>
      <c r="Q15" s="267">
        <v>52132</v>
      </c>
      <c r="R15" s="268">
        <f t="shared" si="9"/>
        <v>38.593140412049102</v>
      </c>
      <c r="S15" s="284">
        <f t="shared" si="1"/>
        <v>135081</v>
      </c>
      <c r="X15" s="287" t="s">
        <v>290</v>
      </c>
      <c r="Y15" s="294" t="s">
        <v>14</v>
      </c>
      <c r="Z15" s="295">
        <v>21474</v>
      </c>
      <c r="AA15" s="295">
        <v>2352</v>
      </c>
      <c r="AB15" s="295">
        <v>709</v>
      </c>
      <c r="AC15" s="295">
        <v>6397</v>
      </c>
      <c r="AD15" s="295">
        <v>13401</v>
      </c>
      <c r="AE15" s="295">
        <v>4099</v>
      </c>
      <c r="AF15" s="295">
        <v>166</v>
      </c>
      <c r="AG15" s="295">
        <v>22914</v>
      </c>
      <c r="AH15" s="295">
        <v>310</v>
      </c>
      <c r="AI15" s="295">
        <v>89</v>
      </c>
      <c r="AJ15" s="295">
        <v>19106</v>
      </c>
      <c r="AK15" s="295">
        <f t="shared" si="2"/>
        <v>91017</v>
      </c>
    </row>
    <row r="16" spans="1:37" ht="18" customHeight="1">
      <c r="A16" s="269" t="s">
        <v>292</v>
      </c>
      <c r="B16" s="32" t="s">
        <v>16</v>
      </c>
      <c r="C16" s="270">
        <v>4334</v>
      </c>
      <c r="D16" s="265">
        <f t="shared" si="0"/>
        <v>4.5354179093544298</v>
      </c>
      <c r="E16" s="270">
        <v>686</v>
      </c>
      <c r="F16" s="265">
        <f t="shared" si="3"/>
        <v>0.71788109963478097</v>
      </c>
      <c r="G16" s="270">
        <v>23150</v>
      </c>
      <c r="H16" s="265">
        <f t="shared" si="4"/>
        <v>24.225870927908399</v>
      </c>
      <c r="I16" s="270">
        <v>27696</v>
      </c>
      <c r="J16" s="265">
        <f t="shared" si="5"/>
        <v>28.9831413053716</v>
      </c>
      <c r="K16" s="270">
        <v>19</v>
      </c>
      <c r="L16" s="265">
        <f t="shared" si="6"/>
        <v>1.98830042172898E-2</v>
      </c>
      <c r="M16" s="270">
        <v>12</v>
      </c>
      <c r="N16" s="265">
        <f t="shared" si="7"/>
        <v>1.25576868740778E-2</v>
      </c>
      <c r="O16" s="270">
        <v>384</v>
      </c>
      <c r="P16" s="265">
        <f t="shared" si="8"/>
        <v>0.40184597997048899</v>
      </c>
      <c r="Q16" s="270">
        <v>39278</v>
      </c>
      <c r="R16" s="265">
        <f t="shared" si="9"/>
        <v>41.103402086669</v>
      </c>
      <c r="S16" s="264">
        <f t="shared" si="1"/>
        <v>95559</v>
      </c>
      <c r="X16" s="286" t="s">
        <v>291</v>
      </c>
      <c r="Y16" s="292" t="s">
        <v>15</v>
      </c>
      <c r="Z16" s="293">
        <v>56825</v>
      </c>
      <c r="AA16" s="293">
        <v>4396</v>
      </c>
      <c r="AB16" s="293">
        <v>1761</v>
      </c>
      <c r="AC16" s="293">
        <v>41564</v>
      </c>
      <c r="AD16" s="293">
        <v>30016</v>
      </c>
      <c r="AE16" s="293">
        <v>26</v>
      </c>
      <c r="AF16" s="293">
        <v>28</v>
      </c>
      <c r="AG16" s="293">
        <v>42294</v>
      </c>
      <c r="AH16" s="293">
        <v>643</v>
      </c>
      <c r="AI16" s="293">
        <v>420</v>
      </c>
      <c r="AJ16" s="293">
        <v>49080</v>
      </c>
      <c r="AK16" s="293">
        <f t="shared" si="2"/>
        <v>227053</v>
      </c>
    </row>
    <row r="17" spans="1:37" ht="18" customHeight="1">
      <c r="A17" s="266" t="s">
        <v>293</v>
      </c>
      <c r="B17" s="34" t="s">
        <v>17</v>
      </c>
      <c r="C17" s="267">
        <v>6678</v>
      </c>
      <c r="D17" s="268">
        <f t="shared" si="0"/>
        <v>2.8351872293453302</v>
      </c>
      <c r="E17" s="267">
        <v>3939</v>
      </c>
      <c r="F17" s="268">
        <f t="shared" si="3"/>
        <v>1.67232741784835</v>
      </c>
      <c r="G17" s="267">
        <v>50953</v>
      </c>
      <c r="H17" s="268">
        <f t="shared" si="4"/>
        <v>21.632419122017499</v>
      </c>
      <c r="I17" s="267">
        <v>78638</v>
      </c>
      <c r="J17" s="268">
        <f t="shared" si="5"/>
        <v>33.386261356882102</v>
      </c>
      <c r="K17" s="267">
        <v>5966</v>
      </c>
      <c r="L17" s="268">
        <f t="shared" si="6"/>
        <v>2.53290311624353</v>
      </c>
      <c r="M17" s="267">
        <v>46</v>
      </c>
      <c r="N17" s="268">
        <f t="shared" si="7"/>
        <v>1.9529591576802199E-2</v>
      </c>
      <c r="O17" s="267">
        <v>1253</v>
      </c>
      <c r="P17" s="268">
        <f t="shared" si="8"/>
        <v>0.53196909229854805</v>
      </c>
      <c r="Q17" s="267">
        <v>88067</v>
      </c>
      <c r="R17" s="268">
        <f t="shared" si="9"/>
        <v>37.389403073787904</v>
      </c>
      <c r="S17" s="284">
        <f t="shared" si="1"/>
        <v>235540</v>
      </c>
      <c r="X17" s="287" t="s">
        <v>292</v>
      </c>
      <c r="Y17" s="294" t="s">
        <v>16</v>
      </c>
      <c r="Z17" s="295">
        <v>47536</v>
      </c>
      <c r="AA17" s="295">
        <v>4272</v>
      </c>
      <c r="AB17" s="295">
        <v>626</v>
      </c>
      <c r="AC17" s="295">
        <v>25167</v>
      </c>
      <c r="AD17" s="295">
        <v>26746</v>
      </c>
      <c r="AE17" s="295">
        <v>18</v>
      </c>
      <c r="AF17" s="295">
        <v>18</v>
      </c>
      <c r="AG17" s="295">
        <v>38195</v>
      </c>
      <c r="AH17" s="295">
        <v>395</v>
      </c>
      <c r="AI17" s="295">
        <v>774</v>
      </c>
      <c r="AJ17" s="295">
        <v>38057</v>
      </c>
      <c r="AK17" s="295">
        <f t="shared" si="2"/>
        <v>181804</v>
      </c>
    </row>
    <row r="18" spans="1:37" ht="18" customHeight="1">
      <c r="A18" s="269" t="s">
        <v>294</v>
      </c>
      <c r="B18" s="32" t="s">
        <v>18</v>
      </c>
      <c r="C18" s="270">
        <v>44116</v>
      </c>
      <c r="D18" s="265">
        <f t="shared" si="0"/>
        <v>8.9408798607268896</v>
      </c>
      <c r="E18" s="270">
        <v>12451</v>
      </c>
      <c r="F18" s="265">
        <f t="shared" si="3"/>
        <v>2.5234131640654298</v>
      </c>
      <c r="G18" s="270">
        <v>222054</v>
      </c>
      <c r="H18" s="265">
        <f t="shared" si="4"/>
        <v>45.003131213025803</v>
      </c>
      <c r="I18" s="270">
        <v>10412</v>
      </c>
      <c r="J18" s="265">
        <f t="shared" si="5"/>
        <v>2.1101741116576398</v>
      </c>
      <c r="K18" s="270">
        <v>5473</v>
      </c>
      <c r="L18" s="265">
        <f t="shared" si="6"/>
        <v>1.1091992809356801</v>
      </c>
      <c r="M18" s="270">
        <v>253</v>
      </c>
      <c r="N18" s="265">
        <f t="shared" si="7"/>
        <v>5.1274879970167303E-2</v>
      </c>
      <c r="O18" s="270">
        <v>4131</v>
      </c>
      <c r="P18" s="265">
        <f t="shared" si="8"/>
        <v>0.83721948283304803</v>
      </c>
      <c r="Q18" s="270">
        <v>194529</v>
      </c>
      <c r="R18" s="265">
        <f t="shared" si="9"/>
        <v>39.424708006785302</v>
      </c>
      <c r="S18" s="264">
        <f t="shared" si="1"/>
        <v>493419</v>
      </c>
      <c r="X18" s="286" t="s">
        <v>293</v>
      </c>
      <c r="Y18" s="292" t="s">
        <v>17</v>
      </c>
      <c r="Z18" s="293">
        <v>111932</v>
      </c>
      <c r="AA18" s="293">
        <v>6681</v>
      </c>
      <c r="AB18" s="293">
        <v>3406</v>
      </c>
      <c r="AC18" s="293">
        <v>51445</v>
      </c>
      <c r="AD18" s="293">
        <v>73470</v>
      </c>
      <c r="AE18" s="293">
        <v>5413</v>
      </c>
      <c r="AF18" s="293">
        <v>44</v>
      </c>
      <c r="AG18" s="293">
        <v>100628</v>
      </c>
      <c r="AH18" s="293">
        <v>1126</v>
      </c>
      <c r="AI18" s="293">
        <v>781</v>
      </c>
      <c r="AJ18" s="293">
        <v>81485</v>
      </c>
      <c r="AK18" s="293">
        <f t="shared" si="2"/>
        <v>436411</v>
      </c>
    </row>
    <row r="19" spans="1:37" ht="18" customHeight="1">
      <c r="A19" s="266" t="s">
        <v>295</v>
      </c>
      <c r="B19" s="34" t="s">
        <v>19</v>
      </c>
      <c r="C19" s="267">
        <v>4788</v>
      </c>
      <c r="D19" s="268">
        <f t="shared" si="0"/>
        <v>11.048805815161</v>
      </c>
      <c r="E19" s="267">
        <v>566</v>
      </c>
      <c r="F19" s="268">
        <f t="shared" si="3"/>
        <v>1.3061036113995601</v>
      </c>
      <c r="G19" s="267">
        <v>20241</v>
      </c>
      <c r="H19" s="268">
        <f t="shared" si="4"/>
        <v>46.708203530633398</v>
      </c>
      <c r="I19" s="267">
        <v>2107</v>
      </c>
      <c r="J19" s="268">
        <f t="shared" si="5"/>
        <v>4.8621206876658603</v>
      </c>
      <c r="K19" s="267">
        <v>7</v>
      </c>
      <c r="L19" s="268">
        <f t="shared" si="6"/>
        <v>1.61532248759663E-2</v>
      </c>
      <c r="M19" s="267">
        <v>25</v>
      </c>
      <c r="N19" s="268">
        <f t="shared" si="7"/>
        <v>5.7690088842736797E-2</v>
      </c>
      <c r="O19" s="267">
        <v>327</v>
      </c>
      <c r="P19" s="268">
        <f t="shared" si="8"/>
        <v>0.75458636206299801</v>
      </c>
      <c r="Q19" s="267">
        <v>15274</v>
      </c>
      <c r="R19" s="268">
        <f t="shared" si="9"/>
        <v>35.2463366793585</v>
      </c>
      <c r="S19" s="284">
        <f t="shared" si="1"/>
        <v>43335</v>
      </c>
      <c r="X19" s="287" t="s">
        <v>294</v>
      </c>
      <c r="Y19" s="294" t="s">
        <v>18</v>
      </c>
      <c r="Z19" s="295">
        <v>227406</v>
      </c>
      <c r="AA19" s="295">
        <v>45594</v>
      </c>
      <c r="AB19" s="295">
        <v>12414</v>
      </c>
      <c r="AC19" s="295">
        <v>217814</v>
      </c>
      <c r="AD19" s="295">
        <v>10068</v>
      </c>
      <c r="AE19" s="295">
        <v>4937</v>
      </c>
      <c r="AF19" s="295">
        <v>258</v>
      </c>
      <c r="AG19" s="295">
        <v>195315</v>
      </c>
      <c r="AH19" s="295">
        <v>3584</v>
      </c>
      <c r="AI19" s="295">
        <v>14524</v>
      </c>
      <c r="AJ19" s="295">
        <v>186946</v>
      </c>
      <c r="AK19" s="295">
        <f t="shared" si="2"/>
        <v>918860</v>
      </c>
    </row>
    <row r="20" spans="1:37" ht="18" customHeight="1">
      <c r="A20" s="269" t="s">
        <v>296</v>
      </c>
      <c r="B20" s="32" t="s">
        <v>20</v>
      </c>
      <c r="C20" s="270">
        <v>3164</v>
      </c>
      <c r="D20" s="265">
        <f t="shared" si="0"/>
        <v>8.4531124766230299</v>
      </c>
      <c r="E20" s="270">
        <v>433</v>
      </c>
      <c r="F20" s="265">
        <f t="shared" si="3"/>
        <v>1.1568260753406401</v>
      </c>
      <c r="G20" s="270">
        <v>15229</v>
      </c>
      <c r="H20" s="265">
        <f t="shared" si="4"/>
        <v>40.686615014694098</v>
      </c>
      <c r="I20" s="270">
        <v>3567</v>
      </c>
      <c r="J20" s="265">
        <f t="shared" si="5"/>
        <v>9.5297889393534607</v>
      </c>
      <c r="K20" s="270">
        <v>1</v>
      </c>
      <c r="L20" s="265">
        <f t="shared" si="6"/>
        <v>2.6716537536735198E-3</v>
      </c>
      <c r="M20" s="270">
        <v>19</v>
      </c>
      <c r="N20" s="265">
        <f t="shared" si="7"/>
        <v>5.0761421319797002E-2</v>
      </c>
      <c r="O20" s="270">
        <v>173</v>
      </c>
      <c r="P20" s="265">
        <f t="shared" si="8"/>
        <v>0.46219609938551998</v>
      </c>
      <c r="Q20" s="270">
        <v>14844</v>
      </c>
      <c r="R20" s="265">
        <f t="shared" si="9"/>
        <v>39.658028319529798</v>
      </c>
      <c r="S20" s="264">
        <f t="shared" si="1"/>
        <v>37430</v>
      </c>
      <c r="X20" s="286" t="s">
        <v>295</v>
      </c>
      <c r="Y20" s="292" t="s">
        <v>19</v>
      </c>
      <c r="Z20" s="293">
        <v>18461</v>
      </c>
      <c r="AA20" s="293">
        <v>4745</v>
      </c>
      <c r="AB20" s="293">
        <v>520</v>
      </c>
      <c r="AC20" s="293">
        <v>18351</v>
      </c>
      <c r="AD20" s="293">
        <v>1797</v>
      </c>
      <c r="AE20" s="293">
        <v>9</v>
      </c>
      <c r="AF20" s="293">
        <v>25</v>
      </c>
      <c r="AG20" s="293">
        <v>17834</v>
      </c>
      <c r="AH20" s="293">
        <v>280</v>
      </c>
      <c r="AI20" s="293">
        <v>878</v>
      </c>
      <c r="AJ20" s="293">
        <v>14059</v>
      </c>
      <c r="AK20" s="293">
        <f t="shared" si="2"/>
        <v>76959</v>
      </c>
    </row>
    <row r="21" spans="1:37" ht="18" customHeight="1">
      <c r="A21" s="266" t="s">
        <v>297</v>
      </c>
      <c r="B21" s="34" t="s">
        <v>21</v>
      </c>
      <c r="C21" s="267">
        <v>3539</v>
      </c>
      <c r="D21" s="268">
        <f t="shared" si="0"/>
        <v>10.683773584905699</v>
      </c>
      <c r="E21" s="267">
        <v>1038</v>
      </c>
      <c r="F21" s="268">
        <f t="shared" si="3"/>
        <v>3.1335849056603799</v>
      </c>
      <c r="G21" s="267">
        <v>15882</v>
      </c>
      <c r="H21" s="268">
        <f t="shared" si="4"/>
        <v>47.9456603773585</v>
      </c>
      <c r="I21" s="267">
        <v>1475</v>
      </c>
      <c r="J21" s="268">
        <f t="shared" si="5"/>
        <v>4.4528301886792496</v>
      </c>
      <c r="K21" s="267">
        <v>9</v>
      </c>
      <c r="L21" s="268">
        <f t="shared" si="6"/>
        <v>2.7169811320754699E-2</v>
      </c>
      <c r="M21" s="267">
        <v>41</v>
      </c>
      <c r="N21" s="268">
        <f t="shared" si="7"/>
        <v>0.12377358490566</v>
      </c>
      <c r="O21" s="267">
        <v>319</v>
      </c>
      <c r="P21" s="268">
        <f t="shared" si="8"/>
        <v>0.96301886792452795</v>
      </c>
      <c r="Q21" s="267">
        <v>10822</v>
      </c>
      <c r="R21" s="268">
        <f t="shared" si="9"/>
        <v>32.6701886792453</v>
      </c>
      <c r="S21" s="284">
        <f t="shared" si="1"/>
        <v>33125</v>
      </c>
      <c r="X21" s="287" t="s">
        <v>296</v>
      </c>
      <c r="Y21" s="294" t="s">
        <v>20</v>
      </c>
      <c r="Z21" s="295">
        <v>13685</v>
      </c>
      <c r="AA21" s="295">
        <v>3381</v>
      </c>
      <c r="AB21" s="295">
        <v>357</v>
      </c>
      <c r="AC21" s="295">
        <v>14638</v>
      </c>
      <c r="AD21" s="295">
        <v>3547</v>
      </c>
      <c r="AE21" s="295">
        <v>1</v>
      </c>
      <c r="AF21" s="295">
        <v>22</v>
      </c>
      <c r="AG21" s="295">
        <v>15494</v>
      </c>
      <c r="AH21" s="295">
        <v>134</v>
      </c>
      <c r="AI21" s="295">
        <v>1571</v>
      </c>
      <c r="AJ21" s="295">
        <v>14324</v>
      </c>
      <c r="AK21" s="295">
        <f t="shared" si="2"/>
        <v>67154</v>
      </c>
    </row>
    <row r="22" spans="1:37" ht="18" customHeight="1">
      <c r="A22" s="269" t="s">
        <v>298</v>
      </c>
      <c r="B22" s="32" t="s">
        <v>22</v>
      </c>
      <c r="C22" s="270">
        <v>6095</v>
      </c>
      <c r="D22" s="265">
        <f t="shared" si="0"/>
        <v>8.1719939933497798</v>
      </c>
      <c r="E22" s="270">
        <v>2037</v>
      </c>
      <c r="F22" s="265">
        <f t="shared" si="3"/>
        <v>2.7311487718545502</v>
      </c>
      <c r="G22" s="270">
        <v>40939</v>
      </c>
      <c r="H22" s="265">
        <f t="shared" si="4"/>
        <v>54.889788694626198</v>
      </c>
      <c r="I22" s="270">
        <v>1322</v>
      </c>
      <c r="J22" s="265">
        <f t="shared" si="5"/>
        <v>1.77249812292181</v>
      </c>
      <c r="K22" s="270">
        <v>12</v>
      </c>
      <c r="L22" s="265">
        <f t="shared" si="6"/>
        <v>1.60892416604097E-2</v>
      </c>
      <c r="M22" s="270">
        <v>47</v>
      </c>
      <c r="N22" s="265">
        <f t="shared" si="7"/>
        <v>6.3016196503271504E-2</v>
      </c>
      <c r="O22" s="270">
        <v>781</v>
      </c>
      <c r="P22" s="265">
        <f t="shared" si="8"/>
        <v>1.0471414780649999</v>
      </c>
      <c r="Q22" s="270">
        <v>23351</v>
      </c>
      <c r="R22" s="265">
        <f t="shared" si="9"/>
        <v>31.308323501019</v>
      </c>
      <c r="S22" s="264">
        <f t="shared" si="1"/>
        <v>74584</v>
      </c>
      <c r="X22" s="286" t="s">
        <v>297</v>
      </c>
      <c r="Y22" s="292" t="s">
        <v>21</v>
      </c>
      <c r="Z22" s="293">
        <v>11781</v>
      </c>
      <c r="AA22" s="293">
        <v>3567</v>
      </c>
      <c r="AB22" s="293">
        <v>1014</v>
      </c>
      <c r="AC22" s="293">
        <v>15162</v>
      </c>
      <c r="AD22" s="293">
        <v>1313</v>
      </c>
      <c r="AE22" s="293">
        <v>7</v>
      </c>
      <c r="AF22" s="293">
        <v>37</v>
      </c>
      <c r="AG22" s="293">
        <v>16092</v>
      </c>
      <c r="AH22" s="293">
        <v>294</v>
      </c>
      <c r="AI22" s="293">
        <v>962</v>
      </c>
      <c r="AJ22" s="293">
        <v>9908</v>
      </c>
      <c r="AK22" s="293">
        <f t="shared" si="2"/>
        <v>60137</v>
      </c>
    </row>
    <row r="23" spans="1:37" ht="18" customHeight="1">
      <c r="A23" s="271" t="s">
        <v>299</v>
      </c>
      <c r="B23" s="272" t="s">
        <v>23</v>
      </c>
      <c r="C23" s="273">
        <v>6522</v>
      </c>
      <c r="D23" s="268">
        <f t="shared" si="0"/>
        <v>8.2072836181511608</v>
      </c>
      <c r="E23" s="273">
        <v>1288</v>
      </c>
      <c r="F23" s="268">
        <f t="shared" si="3"/>
        <v>1.62081896660207</v>
      </c>
      <c r="G23" s="273">
        <v>34730</v>
      </c>
      <c r="H23" s="268">
        <f t="shared" si="4"/>
        <v>43.704225706591501</v>
      </c>
      <c r="I23" s="273">
        <v>6700</v>
      </c>
      <c r="J23" s="268">
        <f t="shared" si="5"/>
        <v>8.4312787858958504</v>
      </c>
      <c r="K23" s="273">
        <v>15</v>
      </c>
      <c r="L23" s="268">
        <f t="shared" si="6"/>
        <v>1.8875997281856401E-2</v>
      </c>
      <c r="M23" s="273">
        <v>28</v>
      </c>
      <c r="N23" s="268">
        <f t="shared" si="7"/>
        <v>3.5235194926131898E-2</v>
      </c>
      <c r="O23" s="273">
        <v>446</v>
      </c>
      <c r="P23" s="268">
        <f t="shared" si="8"/>
        <v>0.56124631918053003</v>
      </c>
      <c r="Q23" s="273">
        <v>29737</v>
      </c>
      <c r="R23" s="268">
        <f t="shared" si="9"/>
        <v>37.421035411370902</v>
      </c>
      <c r="S23" s="284">
        <f t="shared" si="1"/>
        <v>79466</v>
      </c>
      <c r="X23" s="287" t="s">
        <v>298</v>
      </c>
      <c r="Y23" s="294" t="s">
        <v>22</v>
      </c>
      <c r="Z23" s="295">
        <v>25026</v>
      </c>
      <c r="AA23" s="295">
        <v>6230</v>
      </c>
      <c r="AB23" s="295">
        <v>1978</v>
      </c>
      <c r="AC23" s="295">
        <v>37288</v>
      </c>
      <c r="AD23" s="295">
        <v>1109</v>
      </c>
      <c r="AE23" s="295">
        <v>12</v>
      </c>
      <c r="AF23" s="295">
        <v>55</v>
      </c>
      <c r="AG23" s="295">
        <v>33934</v>
      </c>
      <c r="AH23" s="295">
        <v>715</v>
      </c>
      <c r="AI23" s="295">
        <v>2219</v>
      </c>
      <c r="AJ23" s="295">
        <v>21645</v>
      </c>
      <c r="AK23" s="295">
        <f t="shared" si="2"/>
        <v>130211</v>
      </c>
    </row>
    <row r="24" spans="1:37" ht="18" customHeight="1">
      <c r="A24" s="274" t="s">
        <v>300</v>
      </c>
      <c r="B24" s="154" t="s">
        <v>24</v>
      </c>
      <c r="C24" s="275">
        <v>5283</v>
      </c>
      <c r="D24" s="276">
        <f t="shared" si="0"/>
        <v>10.0759078425389</v>
      </c>
      <c r="E24" s="275">
        <v>804</v>
      </c>
      <c r="F24" s="276">
        <f t="shared" si="3"/>
        <v>1.5334147085749199</v>
      </c>
      <c r="G24" s="275">
        <v>21360</v>
      </c>
      <c r="H24" s="276">
        <f t="shared" si="4"/>
        <v>40.738480317363397</v>
      </c>
      <c r="I24" s="275">
        <v>2050</v>
      </c>
      <c r="J24" s="276">
        <f t="shared" si="5"/>
        <v>3.9098260604211199</v>
      </c>
      <c r="K24" s="275">
        <v>1392</v>
      </c>
      <c r="L24" s="276">
        <f t="shared" si="6"/>
        <v>2.65486725663717</v>
      </c>
      <c r="M24" s="275">
        <v>53</v>
      </c>
      <c r="N24" s="276">
        <f t="shared" si="7"/>
        <v>0.10108330790356999</v>
      </c>
      <c r="O24" s="275">
        <v>355</v>
      </c>
      <c r="P24" s="276">
        <f t="shared" si="8"/>
        <v>0.677067439731462</v>
      </c>
      <c r="Q24" s="275">
        <v>21135</v>
      </c>
      <c r="R24" s="276">
        <f t="shared" si="9"/>
        <v>40.309353066829402</v>
      </c>
      <c r="S24" s="275">
        <f t="shared" si="1"/>
        <v>52432</v>
      </c>
      <c r="X24" s="286" t="s">
        <v>299</v>
      </c>
      <c r="Y24" s="292" t="s">
        <v>23</v>
      </c>
      <c r="Z24" s="293">
        <v>26605</v>
      </c>
      <c r="AA24" s="293">
        <v>6815</v>
      </c>
      <c r="AB24" s="293">
        <v>1349</v>
      </c>
      <c r="AC24" s="293">
        <v>32693</v>
      </c>
      <c r="AD24" s="293">
        <v>6651</v>
      </c>
      <c r="AE24" s="293">
        <v>12</v>
      </c>
      <c r="AF24" s="293">
        <v>31</v>
      </c>
      <c r="AG24" s="293">
        <v>36388</v>
      </c>
      <c r="AH24" s="293">
        <v>389</v>
      </c>
      <c r="AI24" s="293">
        <v>2045</v>
      </c>
      <c r="AJ24" s="293">
        <v>28306</v>
      </c>
      <c r="AK24" s="293">
        <f t="shared" si="2"/>
        <v>141284</v>
      </c>
    </row>
    <row r="25" spans="1:37" ht="18" customHeight="1">
      <c r="A25" s="277"/>
      <c r="B25" s="278" t="s">
        <v>25</v>
      </c>
      <c r="C25" s="279">
        <f>SUM(C6:C24)</f>
        <v>150416</v>
      </c>
      <c r="D25" s="280">
        <f t="shared" si="0"/>
        <v>4.8527880721865797</v>
      </c>
      <c r="E25" s="279">
        <f>SUM(E6:E24)</f>
        <v>43845</v>
      </c>
      <c r="F25" s="280">
        <f t="shared" si="3"/>
        <v>1.4145469433106901</v>
      </c>
      <c r="G25" s="279">
        <f>SUM(G6:G24)</f>
        <v>932960</v>
      </c>
      <c r="H25" s="280">
        <f t="shared" si="4"/>
        <v>30.099571586980002</v>
      </c>
      <c r="I25" s="279">
        <f>SUM(I6:I24)</f>
        <v>668899</v>
      </c>
      <c r="J25" s="280">
        <f t="shared" si="5"/>
        <v>21.580317843165201</v>
      </c>
      <c r="K25" s="279">
        <f>SUM(K6:K24)</f>
        <v>37764</v>
      </c>
      <c r="L25" s="280">
        <f t="shared" si="6"/>
        <v>1.21835900940095</v>
      </c>
      <c r="M25" s="279">
        <f>SUM(M6:M24)</f>
        <v>1575</v>
      </c>
      <c r="N25" s="280">
        <f t="shared" si="7"/>
        <v>5.0813352393986398E-2</v>
      </c>
      <c r="O25" s="279">
        <f>SUM(O6:O24)</f>
        <v>13852</v>
      </c>
      <c r="P25" s="280">
        <f t="shared" si="8"/>
        <v>0.44689940149936502</v>
      </c>
      <c r="Q25" s="279">
        <f>SUM(Q6:Q24)</f>
        <v>1250268</v>
      </c>
      <c r="R25" s="280">
        <f t="shared" si="9"/>
        <v>40.336703791063201</v>
      </c>
      <c r="S25" s="279">
        <f>SUM(S6:S24)</f>
        <v>3099579</v>
      </c>
      <c r="X25" s="288" t="s">
        <v>300</v>
      </c>
      <c r="Y25" s="296" t="s">
        <v>24</v>
      </c>
      <c r="Z25" s="297">
        <v>23083</v>
      </c>
      <c r="AA25" s="297">
        <v>5053</v>
      </c>
      <c r="AB25" s="297">
        <v>691</v>
      </c>
      <c r="AC25" s="297">
        <v>19714</v>
      </c>
      <c r="AD25" s="297">
        <v>2066</v>
      </c>
      <c r="AE25" s="297">
        <v>1242</v>
      </c>
      <c r="AF25" s="297">
        <v>52</v>
      </c>
      <c r="AG25" s="297">
        <v>23221</v>
      </c>
      <c r="AH25" s="297">
        <v>329</v>
      </c>
      <c r="AI25" s="297">
        <v>930</v>
      </c>
      <c r="AJ25" s="297">
        <v>19259</v>
      </c>
      <c r="AK25" s="297">
        <f t="shared" si="2"/>
        <v>95640</v>
      </c>
    </row>
    <row r="26" spans="1:37" ht="8.1" customHeight="1">
      <c r="A26" s="281"/>
      <c r="B26" s="281"/>
      <c r="C26" s="281"/>
      <c r="D26" s="281"/>
      <c r="E26" s="281"/>
      <c r="F26" s="281"/>
      <c r="G26" s="281"/>
      <c r="H26" s="281"/>
      <c r="I26" s="281"/>
      <c r="J26" s="281"/>
      <c r="K26" s="281"/>
      <c r="L26" s="281"/>
      <c r="M26" s="282"/>
      <c r="N26" s="282"/>
      <c r="O26" s="281"/>
      <c r="P26" s="281"/>
      <c r="Q26" s="281"/>
      <c r="R26" s="281"/>
      <c r="S26" s="158"/>
      <c r="X26" s="277"/>
      <c r="Y26" s="278" t="s">
        <v>25</v>
      </c>
      <c r="Z26" s="298">
        <f t="shared" ref="Z26:AJ26" si="10">SUM(Z7:Z25)</f>
        <v>1312926</v>
      </c>
      <c r="AA26" s="298">
        <f t="shared" si="10"/>
        <v>155868</v>
      </c>
      <c r="AB26" s="298">
        <f t="shared" si="10"/>
        <v>40244</v>
      </c>
      <c r="AC26" s="298">
        <f t="shared" si="10"/>
        <v>925519</v>
      </c>
      <c r="AD26" s="298">
        <f t="shared" si="10"/>
        <v>631748</v>
      </c>
      <c r="AE26" s="298">
        <f t="shared" si="10"/>
        <v>31456</v>
      </c>
      <c r="AF26" s="298">
        <f t="shared" si="10"/>
        <v>1608</v>
      </c>
      <c r="AG26" s="298">
        <f t="shared" si="10"/>
        <v>1261180</v>
      </c>
      <c r="AH26" s="298">
        <f t="shared" si="10"/>
        <v>12386</v>
      </c>
      <c r="AI26" s="298">
        <f t="shared" si="10"/>
        <v>42907</v>
      </c>
      <c r="AJ26" s="298">
        <f t="shared" si="10"/>
        <v>1188615</v>
      </c>
      <c r="AK26" s="298">
        <f t="shared" si="2"/>
        <v>5604457</v>
      </c>
    </row>
    <row r="27" spans="1:37" ht="9.9499999999999993" customHeight="1">
      <c r="A27" s="1225" t="s">
        <v>738</v>
      </c>
      <c r="B27" s="1226"/>
      <c r="C27" s="1226"/>
      <c r="D27" s="1226"/>
      <c r="E27" s="1226"/>
      <c r="F27" s="1226"/>
      <c r="G27" s="281"/>
      <c r="H27" s="281"/>
      <c r="I27" s="281"/>
      <c r="J27" s="281"/>
      <c r="K27" s="281"/>
      <c r="L27" s="281"/>
      <c r="M27" s="281"/>
      <c r="N27" s="281"/>
      <c r="O27" s="281"/>
      <c r="P27" s="281"/>
      <c r="Q27" s="281"/>
      <c r="R27" s="281"/>
      <c r="S27" s="158"/>
    </row>
    <row r="30" spans="1:37">
      <c r="X30" s="1494" t="s">
        <v>279</v>
      </c>
      <c r="Y30" s="1481" t="s">
        <v>1</v>
      </c>
      <c r="Z30" s="1481" t="s">
        <v>724</v>
      </c>
      <c r="AA30" s="1481"/>
      <c r="AB30" s="1481"/>
      <c r="AC30" s="1481"/>
      <c r="AD30" s="1481"/>
      <c r="AE30" s="1481"/>
      <c r="AF30" s="1481"/>
      <c r="AG30" s="1481"/>
      <c r="AH30" s="1481"/>
      <c r="AI30" s="1481"/>
      <c r="AJ30" s="1481"/>
      <c r="AK30" s="1498" t="s">
        <v>280</v>
      </c>
    </row>
    <row r="31" spans="1:37">
      <c r="X31" s="1495"/>
      <c r="Y31" s="1490"/>
      <c r="Z31" s="1485" t="s">
        <v>732</v>
      </c>
      <c r="AA31" s="1485" t="s">
        <v>725</v>
      </c>
      <c r="AB31" s="1485" t="s">
        <v>726</v>
      </c>
      <c r="AC31" s="1485" t="s">
        <v>733</v>
      </c>
      <c r="AD31" s="1485" t="s">
        <v>728</v>
      </c>
      <c r="AE31" s="1485" t="s">
        <v>729</v>
      </c>
      <c r="AF31" s="1485" t="s">
        <v>734</v>
      </c>
      <c r="AG31" s="1485" t="s">
        <v>735</v>
      </c>
      <c r="AH31" s="1485" t="s">
        <v>731</v>
      </c>
      <c r="AI31" s="1485" t="s">
        <v>565</v>
      </c>
      <c r="AJ31" s="1485" t="s">
        <v>736</v>
      </c>
      <c r="AK31" s="1499"/>
    </row>
    <row r="32" spans="1:37">
      <c r="X32" s="1496"/>
      <c r="Y32" s="1497"/>
      <c r="Z32" s="1486"/>
      <c r="AA32" s="1486"/>
      <c r="AB32" s="1486"/>
      <c r="AC32" s="1486"/>
      <c r="AD32" s="1486"/>
      <c r="AE32" s="1486"/>
      <c r="AF32" s="1486"/>
      <c r="AG32" s="1486"/>
      <c r="AH32" s="1486"/>
      <c r="AI32" s="1486"/>
      <c r="AJ32" s="1486"/>
      <c r="AK32" s="1500"/>
    </row>
    <row r="33" spans="24:37">
      <c r="X33" s="283">
        <v>1</v>
      </c>
      <c r="Y33" s="283">
        <v>2</v>
      </c>
      <c r="Z33" s="289">
        <v>3</v>
      </c>
      <c r="AA33" s="289">
        <v>4</v>
      </c>
      <c r="AB33" s="289">
        <v>5</v>
      </c>
      <c r="AC33" s="289">
        <v>6</v>
      </c>
      <c r="AD33" s="289">
        <v>7</v>
      </c>
      <c r="AE33" s="289">
        <v>8</v>
      </c>
      <c r="AF33" s="289">
        <v>9</v>
      </c>
      <c r="AG33" s="289">
        <v>10</v>
      </c>
      <c r="AH33" s="289">
        <v>11</v>
      </c>
      <c r="AI33" s="289">
        <v>12</v>
      </c>
      <c r="AJ33" s="289">
        <v>13</v>
      </c>
      <c r="AK33" s="299">
        <v>14</v>
      </c>
    </row>
    <row r="34" spans="24:37">
      <c r="X34" s="285" t="s">
        <v>282</v>
      </c>
      <c r="Y34" s="290" t="s">
        <v>6</v>
      </c>
      <c r="Z34" s="291">
        <v>91222</v>
      </c>
      <c r="AA34" s="291">
        <v>9037</v>
      </c>
      <c r="AB34" s="291">
        <v>2184</v>
      </c>
      <c r="AC34" s="291">
        <v>53116</v>
      </c>
      <c r="AD34" s="291">
        <v>78502</v>
      </c>
      <c r="AE34" s="291">
        <v>11906</v>
      </c>
      <c r="AF34" s="291">
        <v>66</v>
      </c>
      <c r="AG34" s="291">
        <v>142599</v>
      </c>
      <c r="AH34" s="291">
        <v>739</v>
      </c>
      <c r="AI34" s="291">
        <v>3025</v>
      </c>
      <c r="AJ34" s="291">
        <v>127897</v>
      </c>
      <c r="AK34" s="291">
        <f t="shared" ref="AK34:AK53" si="11">SUM(Z34:AJ34)</f>
        <v>520293</v>
      </c>
    </row>
    <row r="35" spans="24:37">
      <c r="X35" s="286" t="s">
        <v>283</v>
      </c>
      <c r="Y35" s="292" t="s">
        <v>7</v>
      </c>
      <c r="Z35" s="293">
        <v>99340</v>
      </c>
      <c r="AA35" s="293">
        <v>7056</v>
      </c>
      <c r="AB35" s="293">
        <v>1578</v>
      </c>
      <c r="AC35" s="293">
        <v>46707</v>
      </c>
      <c r="AD35" s="293">
        <v>70071</v>
      </c>
      <c r="AE35" s="293">
        <v>195</v>
      </c>
      <c r="AF35" s="293">
        <v>30</v>
      </c>
      <c r="AG35" s="293">
        <v>86601</v>
      </c>
      <c r="AH35" s="293">
        <v>431</v>
      </c>
      <c r="AI35" s="293">
        <v>2311</v>
      </c>
      <c r="AJ35" s="293">
        <v>87975</v>
      </c>
      <c r="AK35" s="293">
        <f t="shared" si="11"/>
        <v>402295</v>
      </c>
    </row>
    <row r="36" spans="24:37">
      <c r="X36" s="287" t="s">
        <v>284</v>
      </c>
      <c r="Y36" s="294" t="s">
        <v>8</v>
      </c>
      <c r="Z36" s="295">
        <v>72729</v>
      </c>
      <c r="AA36" s="295">
        <v>4671</v>
      </c>
      <c r="AB36" s="295">
        <v>1475</v>
      </c>
      <c r="AC36" s="295">
        <v>28770</v>
      </c>
      <c r="AD36" s="295">
        <v>40922</v>
      </c>
      <c r="AE36" s="295">
        <v>26</v>
      </c>
      <c r="AF36" s="295">
        <v>39</v>
      </c>
      <c r="AG36" s="295">
        <v>38842</v>
      </c>
      <c r="AH36" s="295">
        <v>435</v>
      </c>
      <c r="AI36" s="295">
        <v>1166</v>
      </c>
      <c r="AJ36" s="295">
        <v>51723</v>
      </c>
      <c r="AK36" s="295">
        <f t="shared" si="11"/>
        <v>240798</v>
      </c>
    </row>
    <row r="37" spans="24:37">
      <c r="X37" s="286" t="s">
        <v>285</v>
      </c>
      <c r="Y37" s="292" t="s">
        <v>9</v>
      </c>
      <c r="Z37" s="293">
        <v>68592</v>
      </c>
      <c r="AA37" s="293">
        <v>8457</v>
      </c>
      <c r="AB37" s="293">
        <v>2570</v>
      </c>
      <c r="AC37" s="293">
        <v>58943</v>
      </c>
      <c r="AD37" s="293">
        <v>52008</v>
      </c>
      <c r="AE37" s="293">
        <v>301</v>
      </c>
      <c r="AF37" s="293">
        <v>115</v>
      </c>
      <c r="AG37" s="293">
        <v>92064</v>
      </c>
      <c r="AH37" s="293">
        <v>617</v>
      </c>
      <c r="AI37" s="293">
        <v>3293</v>
      </c>
      <c r="AJ37" s="293">
        <v>89058</v>
      </c>
      <c r="AK37" s="293">
        <f t="shared" si="11"/>
        <v>376018</v>
      </c>
    </row>
    <row r="38" spans="24:37">
      <c r="X38" s="287" t="s">
        <v>286</v>
      </c>
      <c r="Y38" s="294" t="s">
        <v>10</v>
      </c>
      <c r="Z38" s="295">
        <v>92399</v>
      </c>
      <c r="AA38" s="295">
        <v>7425</v>
      </c>
      <c r="AB38" s="295">
        <v>1307</v>
      </c>
      <c r="AC38" s="295">
        <v>79654</v>
      </c>
      <c r="AD38" s="295">
        <v>36945</v>
      </c>
      <c r="AE38" s="295">
        <v>1874</v>
      </c>
      <c r="AF38" s="295">
        <v>459</v>
      </c>
      <c r="AG38" s="295">
        <v>112188</v>
      </c>
      <c r="AH38" s="295">
        <v>538</v>
      </c>
      <c r="AI38" s="295">
        <v>2373</v>
      </c>
      <c r="AJ38" s="295">
        <v>112008</v>
      </c>
      <c r="AK38" s="295">
        <f t="shared" si="11"/>
        <v>447170</v>
      </c>
    </row>
    <row r="39" spans="24:37">
      <c r="X39" s="286" t="s">
        <v>287</v>
      </c>
      <c r="Y39" s="292" t="s">
        <v>11</v>
      </c>
      <c r="Z39" s="293">
        <v>131925</v>
      </c>
      <c r="AA39" s="293">
        <v>10952</v>
      </c>
      <c r="AB39" s="293">
        <v>3807</v>
      </c>
      <c r="AC39" s="293">
        <v>88808</v>
      </c>
      <c r="AD39" s="293">
        <v>55510</v>
      </c>
      <c r="AE39" s="293">
        <v>1950</v>
      </c>
      <c r="AF39" s="293">
        <v>109</v>
      </c>
      <c r="AG39" s="293">
        <v>117299</v>
      </c>
      <c r="AH39" s="293">
        <v>710</v>
      </c>
      <c r="AI39" s="293">
        <v>3581</v>
      </c>
      <c r="AJ39" s="293">
        <v>110697</v>
      </c>
      <c r="AK39" s="293">
        <f t="shared" si="11"/>
        <v>525348</v>
      </c>
    </row>
    <row r="40" spans="24:37">
      <c r="X40" s="287" t="s">
        <v>288</v>
      </c>
      <c r="Y40" s="294" t="s">
        <v>12</v>
      </c>
      <c r="Z40" s="295">
        <v>76921</v>
      </c>
      <c r="AA40" s="295">
        <v>7976</v>
      </c>
      <c r="AB40" s="295">
        <v>1197</v>
      </c>
      <c r="AC40" s="295">
        <v>56214</v>
      </c>
      <c r="AD40" s="295">
        <v>62109</v>
      </c>
      <c r="AE40" s="295">
        <v>46</v>
      </c>
      <c r="AF40" s="295">
        <v>40</v>
      </c>
      <c r="AG40" s="295">
        <v>86767</v>
      </c>
      <c r="AH40" s="295">
        <v>398</v>
      </c>
      <c r="AI40" s="295">
        <v>2256</v>
      </c>
      <c r="AJ40" s="295">
        <v>98170</v>
      </c>
      <c r="AK40" s="295">
        <f t="shared" si="11"/>
        <v>392094</v>
      </c>
    </row>
    <row r="41" spans="24:37">
      <c r="X41" s="286" t="s">
        <v>289</v>
      </c>
      <c r="Y41" s="292" t="s">
        <v>13</v>
      </c>
      <c r="Z41" s="293">
        <v>73896</v>
      </c>
      <c r="AA41" s="293">
        <v>5931</v>
      </c>
      <c r="AB41" s="293">
        <v>1201</v>
      </c>
      <c r="AC41" s="293">
        <v>31123</v>
      </c>
      <c r="AD41" s="293">
        <v>77195</v>
      </c>
      <c r="AE41" s="293">
        <v>32</v>
      </c>
      <c r="AF41" s="293">
        <v>21</v>
      </c>
      <c r="AG41" s="293">
        <v>70316</v>
      </c>
      <c r="AH41" s="293">
        <v>447</v>
      </c>
      <c r="AI41" s="293">
        <v>1288</v>
      </c>
      <c r="AJ41" s="293">
        <v>42543</v>
      </c>
      <c r="AK41" s="293">
        <f t="shared" si="11"/>
        <v>303993</v>
      </c>
    </row>
    <row r="42" spans="24:37">
      <c r="X42" s="287" t="s">
        <v>290</v>
      </c>
      <c r="Y42" s="294" t="s">
        <v>14</v>
      </c>
      <c r="Z42" s="295">
        <v>21841</v>
      </c>
      <c r="AA42" s="295">
        <v>2340</v>
      </c>
      <c r="AB42" s="295">
        <v>724</v>
      </c>
      <c r="AC42" s="295">
        <v>6346</v>
      </c>
      <c r="AD42" s="295">
        <v>12890</v>
      </c>
      <c r="AE42" s="295">
        <v>5358</v>
      </c>
      <c r="AF42" s="295">
        <v>166</v>
      </c>
      <c r="AG42" s="295">
        <v>22899</v>
      </c>
      <c r="AH42" s="295">
        <v>314</v>
      </c>
      <c r="AI42" s="295">
        <v>106</v>
      </c>
      <c r="AJ42" s="295">
        <v>19570</v>
      </c>
      <c r="AK42" s="295">
        <f t="shared" si="11"/>
        <v>92554</v>
      </c>
    </row>
    <row r="43" spans="24:37">
      <c r="X43" s="286" t="s">
        <v>291</v>
      </c>
      <c r="Y43" s="292" t="s">
        <v>15</v>
      </c>
      <c r="Z43" s="293">
        <v>56540</v>
      </c>
      <c r="AA43" s="293">
        <v>4397</v>
      </c>
      <c r="AB43" s="293">
        <v>1827</v>
      </c>
      <c r="AC43" s="293">
        <v>42193</v>
      </c>
      <c r="AD43" s="293">
        <v>31030</v>
      </c>
      <c r="AE43" s="293">
        <v>26</v>
      </c>
      <c r="AF43" s="293">
        <v>26</v>
      </c>
      <c r="AG43" s="293">
        <v>45232</v>
      </c>
      <c r="AH43" s="293">
        <v>682</v>
      </c>
      <c r="AI43" s="293">
        <v>455</v>
      </c>
      <c r="AJ43" s="293">
        <v>50189</v>
      </c>
      <c r="AK43" s="293">
        <f t="shared" si="11"/>
        <v>232597</v>
      </c>
    </row>
    <row r="44" spans="24:37">
      <c r="X44" s="287" t="s">
        <v>292</v>
      </c>
      <c r="Y44" s="294" t="s">
        <v>16</v>
      </c>
      <c r="Z44" s="295">
        <v>48487</v>
      </c>
      <c r="AA44" s="295">
        <v>4378</v>
      </c>
      <c r="AB44" s="295">
        <v>645</v>
      </c>
      <c r="AC44" s="295">
        <v>24773</v>
      </c>
      <c r="AD44" s="295">
        <v>26569</v>
      </c>
      <c r="AE44" s="295">
        <v>19</v>
      </c>
      <c r="AF44" s="295">
        <v>12</v>
      </c>
      <c r="AG44" s="295">
        <v>37924</v>
      </c>
      <c r="AH44" s="295">
        <v>400</v>
      </c>
      <c r="AI44" s="295">
        <v>747</v>
      </c>
      <c r="AJ44" s="295">
        <v>38361</v>
      </c>
      <c r="AK44" s="295">
        <f t="shared" si="11"/>
        <v>182315</v>
      </c>
    </row>
    <row r="45" spans="24:37">
      <c r="X45" s="286" t="s">
        <v>293</v>
      </c>
      <c r="Y45" s="292" t="s">
        <v>17</v>
      </c>
      <c r="Z45" s="293">
        <v>113973</v>
      </c>
      <c r="AA45" s="293">
        <v>6705</v>
      </c>
      <c r="AB45" s="293">
        <v>3556</v>
      </c>
      <c r="AC45" s="293">
        <v>51593</v>
      </c>
      <c r="AD45" s="293">
        <v>75418</v>
      </c>
      <c r="AE45" s="293">
        <v>5659</v>
      </c>
      <c r="AF45" s="293">
        <v>45</v>
      </c>
      <c r="AG45" s="293">
        <v>97144</v>
      </c>
      <c r="AH45" s="293">
        <v>1170</v>
      </c>
      <c r="AI45" s="293">
        <v>784</v>
      </c>
      <c r="AJ45" s="293">
        <v>84013</v>
      </c>
      <c r="AK45" s="293">
        <f t="shared" si="11"/>
        <v>440060</v>
      </c>
    </row>
    <row r="46" spans="24:37">
      <c r="X46" s="287" t="s">
        <v>294</v>
      </c>
      <c r="Y46" s="294" t="s">
        <v>18</v>
      </c>
      <c r="Z46" s="295">
        <v>227130</v>
      </c>
      <c r="AA46" s="295">
        <v>45386</v>
      </c>
      <c r="AB46" s="295">
        <v>12411</v>
      </c>
      <c r="AC46" s="295">
        <v>219220</v>
      </c>
      <c r="AD46" s="295">
        <v>10186</v>
      </c>
      <c r="AE46" s="295">
        <v>5250</v>
      </c>
      <c r="AF46" s="295">
        <v>251</v>
      </c>
      <c r="AG46" s="295">
        <v>198417</v>
      </c>
      <c r="AH46" s="295">
        <v>3825</v>
      </c>
      <c r="AI46" s="295">
        <v>14638</v>
      </c>
      <c r="AJ46" s="295">
        <v>188126</v>
      </c>
      <c r="AK46" s="295">
        <f t="shared" si="11"/>
        <v>924840</v>
      </c>
    </row>
    <row r="47" spans="24:37">
      <c r="X47" s="286" t="s">
        <v>295</v>
      </c>
      <c r="Y47" s="292" t="s">
        <v>19</v>
      </c>
      <c r="Z47" s="293">
        <v>20069</v>
      </c>
      <c r="AA47" s="293">
        <v>4749</v>
      </c>
      <c r="AB47" s="293">
        <v>528</v>
      </c>
      <c r="AC47" s="293">
        <v>18856</v>
      </c>
      <c r="AD47" s="293">
        <v>1867</v>
      </c>
      <c r="AE47" s="293">
        <v>8</v>
      </c>
      <c r="AF47" s="293">
        <v>26</v>
      </c>
      <c r="AG47" s="293">
        <v>17588</v>
      </c>
      <c r="AH47" s="293">
        <v>288</v>
      </c>
      <c r="AI47" s="293">
        <v>896</v>
      </c>
      <c r="AJ47" s="293">
        <v>14182</v>
      </c>
      <c r="AK47" s="293">
        <f t="shared" si="11"/>
        <v>79057</v>
      </c>
    </row>
    <row r="48" spans="24:37">
      <c r="X48" s="287" t="s">
        <v>296</v>
      </c>
      <c r="Y48" s="294" t="s">
        <v>20</v>
      </c>
      <c r="Z48" s="295">
        <v>13602</v>
      </c>
      <c r="AA48" s="295">
        <v>3357</v>
      </c>
      <c r="AB48" s="295">
        <v>393</v>
      </c>
      <c r="AC48" s="295">
        <v>14815</v>
      </c>
      <c r="AD48" s="295">
        <v>3556</v>
      </c>
      <c r="AE48" s="295">
        <v>3</v>
      </c>
      <c r="AF48" s="295">
        <v>19</v>
      </c>
      <c r="AG48" s="295">
        <v>15785</v>
      </c>
      <c r="AH48" s="295">
        <v>153</v>
      </c>
      <c r="AI48" s="295">
        <v>1580</v>
      </c>
      <c r="AJ48" s="295">
        <v>14506</v>
      </c>
      <c r="AK48" s="295">
        <f t="shared" si="11"/>
        <v>67769</v>
      </c>
    </row>
    <row r="49" spans="24:37">
      <c r="X49" s="286" t="s">
        <v>297</v>
      </c>
      <c r="Y49" s="292" t="s">
        <v>21</v>
      </c>
      <c r="Z49" s="293">
        <v>12051</v>
      </c>
      <c r="AA49" s="293">
        <v>3589</v>
      </c>
      <c r="AB49" s="293">
        <v>1005</v>
      </c>
      <c r="AC49" s="293">
        <v>15397</v>
      </c>
      <c r="AD49" s="293">
        <v>1363</v>
      </c>
      <c r="AE49" s="293">
        <v>6</v>
      </c>
      <c r="AF49" s="293">
        <v>36</v>
      </c>
      <c r="AG49" s="293">
        <v>16234</v>
      </c>
      <c r="AH49" s="293">
        <v>298</v>
      </c>
      <c r="AI49" s="293">
        <v>977</v>
      </c>
      <c r="AJ49" s="293">
        <v>10119</v>
      </c>
      <c r="AK49" s="293">
        <f t="shared" si="11"/>
        <v>61075</v>
      </c>
    </row>
    <row r="50" spans="24:37">
      <c r="X50" s="287" t="s">
        <v>298</v>
      </c>
      <c r="Y50" s="294" t="s">
        <v>22</v>
      </c>
      <c r="Z50" s="295">
        <v>24836</v>
      </c>
      <c r="AA50" s="295">
        <v>6202</v>
      </c>
      <c r="AB50" s="295">
        <v>1998</v>
      </c>
      <c r="AC50" s="295">
        <v>38974</v>
      </c>
      <c r="AD50" s="295">
        <v>1175</v>
      </c>
      <c r="AE50" s="295">
        <v>14</v>
      </c>
      <c r="AF50" s="295">
        <v>56</v>
      </c>
      <c r="AG50" s="295">
        <v>35894</v>
      </c>
      <c r="AH50" s="295">
        <v>729</v>
      </c>
      <c r="AI50" s="295">
        <v>2383</v>
      </c>
      <c r="AJ50" s="295">
        <v>22151</v>
      </c>
      <c r="AK50" s="295">
        <f t="shared" si="11"/>
        <v>134412</v>
      </c>
    </row>
    <row r="51" spans="24:37">
      <c r="X51" s="286" t="s">
        <v>299</v>
      </c>
      <c r="Y51" s="292" t="s">
        <v>23</v>
      </c>
      <c r="Z51" s="293">
        <v>26743</v>
      </c>
      <c r="AA51" s="293">
        <v>6550</v>
      </c>
      <c r="AB51" s="293">
        <v>1251</v>
      </c>
      <c r="AC51" s="293">
        <v>33583</v>
      </c>
      <c r="AD51" s="293">
        <v>6691</v>
      </c>
      <c r="AE51" s="293">
        <v>13</v>
      </c>
      <c r="AF51" s="293">
        <v>32</v>
      </c>
      <c r="AG51" s="293">
        <v>36962</v>
      </c>
      <c r="AH51" s="293">
        <v>420</v>
      </c>
      <c r="AI51" s="293">
        <v>2506</v>
      </c>
      <c r="AJ51" s="293">
        <v>28859</v>
      </c>
      <c r="AK51" s="293">
        <f t="shared" si="11"/>
        <v>143610</v>
      </c>
    </row>
    <row r="52" spans="24:37">
      <c r="X52" s="288" t="s">
        <v>300</v>
      </c>
      <c r="Y52" s="296" t="s">
        <v>24</v>
      </c>
      <c r="Z52" s="297">
        <v>23356</v>
      </c>
      <c r="AA52" s="297">
        <v>5134</v>
      </c>
      <c r="AB52" s="297">
        <v>718</v>
      </c>
      <c r="AC52" s="297">
        <v>20301</v>
      </c>
      <c r="AD52" s="297">
        <v>2079</v>
      </c>
      <c r="AE52" s="297">
        <v>1319</v>
      </c>
      <c r="AF52" s="297">
        <v>53</v>
      </c>
      <c r="AG52" s="297">
        <v>24393</v>
      </c>
      <c r="AH52" s="297">
        <v>337</v>
      </c>
      <c r="AI52" s="297">
        <v>1025</v>
      </c>
      <c r="AJ52" s="297">
        <v>19975</v>
      </c>
      <c r="AK52" s="297">
        <f t="shared" si="11"/>
        <v>98690</v>
      </c>
    </row>
    <row r="53" spans="24:37">
      <c r="X53" s="277"/>
      <c r="Y53" s="278" t="s">
        <v>25</v>
      </c>
      <c r="Z53" s="298">
        <f t="shared" ref="Z53:AJ53" si="12">SUM(Z34:Z52)</f>
        <v>1295652</v>
      </c>
      <c r="AA53" s="298">
        <f t="shared" si="12"/>
        <v>154292</v>
      </c>
      <c r="AB53" s="298">
        <f t="shared" si="12"/>
        <v>40375</v>
      </c>
      <c r="AC53" s="298">
        <f t="shared" si="12"/>
        <v>929386</v>
      </c>
      <c r="AD53" s="298">
        <f t="shared" si="12"/>
        <v>646086</v>
      </c>
      <c r="AE53" s="298">
        <f t="shared" si="12"/>
        <v>34005</v>
      </c>
      <c r="AF53" s="298">
        <f t="shared" si="12"/>
        <v>1601</v>
      </c>
      <c r="AG53" s="298">
        <f t="shared" si="12"/>
        <v>1295148</v>
      </c>
      <c r="AH53" s="298">
        <f t="shared" si="12"/>
        <v>12931</v>
      </c>
      <c r="AI53" s="298">
        <f t="shared" si="12"/>
        <v>45390</v>
      </c>
      <c r="AJ53" s="298">
        <f t="shared" si="12"/>
        <v>1210122</v>
      </c>
      <c r="AK53" s="298">
        <f t="shared" si="11"/>
        <v>5664988</v>
      </c>
    </row>
  </sheetData>
  <mergeCells count="43">
    <mergeCell ref="AI31:AI32"/>
    <mergeCell ref="AJ4:AJ5"/>
    <mergeCell ref="AJ31:AJ32"/>
    <mergeCell ref="AK3:AK5"/>
    <mergeCell ref="AK30:AK32"/>
    <mergeCell ref="AF31:AF32"/>
    <mergeCell ref="AG4:AG5"/>
    <mergeCell ref="AG31:AG32"/>
    <mergeCell ref="AH4:AH5"/>
    <mergeCell ref="AH31:AH32"/>
    <mergeCell ref="AC31:AC32"/>
    <mergeCell ref="AD4:AD5"/>
    <mergeCell ref="AD31:AD32"/>
    <mergeCell ref="AE4:AE5"/>
    <mergeCell ref="AE31:AE32"/>
    <mergeCell ref="A27:F27"/>
    <mergeCell ref="Z30:AJ30"/>
    <mergeCell ref="A3:A5"/>
    <mergeCell ref="B3:B5"/>
    <mergeCell ref="S4:S5"/>
    <mergeCell ref="X3:X5"/>
    <mergeCell ref="X30:X32"/>
    <mergeCell ref="Y3:Y5"/>
    <mergeCell ref="Y30:Y32"/>
    <mergeCell ref="Z4:Z5"/>
    <mergeCell ref="Z31:Z32"/>
    <mergeCell ref="AA4:AA5"/>
    <mergeCell ref="AA31:AA32"/>
    <mergeCell ref="AB4:AB5"/>
    <mergeCell ref="AB31:AB32"/>
    <mergeCell ref="AC4:AC5"/>
    <mergeCell ref="C3:S3"/>
    <mergeCell ref="Z3:AJ3"/>
    <mergeCell ref="C4:D4"/>
    <mergeCell ref="E4:F4"/>
    <mergeCell ref="G4:H4"/>
    <mergeCell ref="I4:J4"/>
    <mergeCell ref="K4:L4"/>
    <mergeCell ref="M4:N4"/>
    <mergeCell ref="O4:P4"/>
    <mergeCell ref="Q4:R4"/>
    <mergeCell ref="AF4:AF5"/>
    <mergeCell ref="AI4:AI5"/>
  </mergeCells>
  <pageMargins left="0.70866141732283505" right="0.70866141732283505" top="0.74803149606299202" bottom="0.74803149606299202" header="0.31496062992126" footer="0.31496062992126"/>
  <pageSetup paperSize="9" scale="90" orientation="landscape"/>
  <ignoredErrors>
    <ignoredError sqref="A6:A24" numberStoredAsText="1"/>
    <ignoredError sqref="R25 P25 N25 L25 J25 H25 F25 D25" formula="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9" tint="-0.249977111117893"/>
  </sheetPr>
  <dimension ref="A1:Q441"/>
  <sheetViews>
    <sheetView workbookViewId="0">
      <selection activeCell="G25" sqref="G25"/>
    </sheetView>
  </sheetViews>
  <sheetFormatPr defaultColWidth="9" defaultRowHeight="15"/>
  <cols>
    <col min="1" max="1" width="8.7109375" customWidth="1"/>
    <col min="2" max="2" width="8.42578125" customWidth="1"/>
    <col min="3" max="3" width="9.140625" customWidth="1"/>
    <col min="4" max="6" width="8.42578125" customWidth="1"/>
    <col min="7" max="7" width="11.7109375" customWidth="1"/>
    <col min="8" max="8" width="11.5703125" customWidth="1"/>
  </cols>
  <sheetData>
    <row r="1" spans="1:17" ht="15" customHeight="1">
      <c r="A1" s="1245" t="s">
        <v>99</v>
      </c>
      <c r="B1" s="1245"/>
      <c r="C1" s="1245"/>
      <c r="D1" s="1245"/>
      <c r="E1" s="1245"/>
      <c r="F1" s="1245"/>
      <c r="G1" s="1245"/>
      <c r="H1" s="240"/>
      <c r="I1" s="1"/>
      <c r="J1" s="1"/>
      <c r="K1" s="1"/>
      <c r="L1" s="1"/>
      <c r="M1" s="1"/>
      <c r="N1" s="1"/>
      <c r="O1" s="1"/>
      <c r="P1" s="1"/>
      <c r="Q1" s="1"/>
    </row>
    <row r="2" spans="1:17" ht="15" customHeight="1">
      <c r="A2" s="1245" t="s">
        <v>100</v>
      </c>
      <c r="B2" s="1245"/>
      <c r="C2" s="1245"/>
      <c r="D2" s="1245"/>
      <c r="E2" s="1245"/>
      <c r="F2" s="1245"/>
      <c r="G2" s="1245"/>
      <c r="H2" s="240"/>
      <c r="I2" s="1"/>
      <c r="J2" s="1"/>
      <c r="K2" s="1"/>
      <c r="L2" s="1"/>
      <c r="M2" s="1"/>
      <c r="N2" s="1"/>
      <c r="O2" s="1"/>
      <c r="P2" s="1"/>
      <c r="Q2" s="1"/>
    </row>
    <row r="3" spans="1:17" ht="15" customHeight="1">
      <c r="A3" s="1245" t="s">
        <v>101</v>
      </c>
      <c r="B3" s="1245"/>
      <c r="C3" s="1245"/>
      <c r="D3" s="1245"/>
      <c r="E3" s="1245"/>
      <c r="F3" s="1245"/>
      <c r="G3" s="1245"/>
      <c r="H3" s="240"/>
      <c r="I3" s="1"/>
      <c r="J3" s="1"/>
      <c r="K3" s="1"/>
      <c r="L3" s="1"/>
      <c r="M3" s="1"/>
      <c r="N3" s="1"/>
      <c r="O3" s="1"/>
      <c r="P3" s="1"/>
      <c r="Q3" s="1"/>
    </row>
    <row r="4" spans="1:17" ht="15" customHeight="1">
      <c r="A4" s="1"/>
      <c r="B4" s="1"/>
      <c r="C4" s="1"/>
      <c r="D4" s="1"/>
      <c r="E4" s="1"/>
      <c r="F4" s="1"/>
      <c r="G4" s="1"/>
      <c r="H4" s="1"/>
      <c r="I4" s="1"/>
      <c r="J4" s="1"/>
      <c r="K4" s="1"/>
      <c r="L4" s="1"/>
      <c r="M4" s="1"/>
      <c r="N4" s="1"/>
      <c r="O4" s="1"/>
      <c r="P4" s="1"/>
      <c r="Q4" s="1"/>
    </row>
    <row r="5" spans="1:17" ht="12.75" customHeight="1">
      <c r="A5" s="1252" t="s">
        <v>714</v>
      </c>
      <c r="B5" s="1267" t="s">
        <v>709</v>
      </c>
      <c r="C5" s="1267"/>
      <c r="D5" s="1267"/>
      <c r="E5" s="1252" t="s">
        <v>715</v>
      </c>
      <c r="F5" s="1270" t="s">
        <v>710</v>
      </c>
      <c r="G5" s="1252" t="s">
        <v>739</v>
      </c>
      <c r="H5" s="1"/>
      <c r="I5" s="1"/>
      <c r="J5" s="1"/>
      <c r="K5" s="1"/>
      <c r="L5" s="1"/>
      <c r="M5" s="1"/>
      <c r="N5" s="1"/>
      <c r="O5" s="1"/>
      <c r="P5" s="1"/>
      <c r="Q5" s="1"/>
    </row>
    <row r="6" spans="1:17" ht="26.25" customHeight="1">
      <c r="A6" s="1298"/>
      <c r="B6" s="242" t="s">
        <v>562</v>
      </c>
      <c r="C6" s="243" t="s">
        <v>717</v>
      </c>
      <c r="D6" s="242" t="s">
        <v>712</v>
      </c>
      <c r="E6" s="1388"/>
      <c r="F6" s="1477"/>
      <c r="G6" s="1298"/>
      <c r="H6" s="1"/>
      <c r="I6" s="1"/>
      <c r="J6" s="1"/>
      <c r="K6" s="1"/>
      <c r="L6" s="1"/>
      <c r="M6" s="1"/>
      <c r="N6" s="1"/>
      <c r="O6" s="1"/>
      <c r="P6" s="1"/>
      <c r="Q6" s="1"/>
    </row>
    <row r="7" spans="1:17" ht="15" customHeight="1">
      <c r="A7" s="245" t="s">
        <v>85</v>
      </c>
      <c r="B7" s="246">
        <v>92957</v>
      </c>
      <c r="C7" s="246">
        <v>23662</v>
      </c>
      <c r="D7" s="246">
        <f t="shared" ref="D7:D16" si="0">C7+B7</f>
        <v>116619</v>
      </c>
      <c r="E7" s="247">
        <v>378309</v>
      </c>
      <c r="F7" s="247">
        <f>SUM(D7:E7)</f>
        <v>494928</v>
      </c>
      <c r="G7" s="248">
        <f t="shared" ref="G7:G17" si="1">C7/D7*100</f>
        <v>20.290004201716702</v>
      </c>
      <c r="H7" s="249"/>
      <c r="I7" s="261"/>
      <c r="J7" s="261"/>
      <c r="K7" s="1"/>
      <c r="L7" s="1"/>
      <c r="M7" s="1"/>
      <c r="N7" s="1"/>
      <c r="O7" s="1"/>
      <c r="P7" s="1"/>
      <c r="Q7" s="1"/>
    </row>
    <row r="8" spans="1:17" ht="15" customHeight="1">
      <c r="A8" s="186" t="s">
        <v>86</v>
      </c>
      <c r="B8" s="250">
        <v>278329</v>
      </c>
      <c r="C8" s="250">
        <v>66873</v>
      </c>
      <c r="D8" s="250">
        <f t="shared" si="0"/>
        <v>345202</v>
      </c>
      <c r="E8" s="251">
        <v>143843</v>
      </c>
      <c r="F8" s="252">
        <f t="shared" ref="F8:F16" si="2">SUM(D8:E8)</f>
        <v>489045</v>
      </c>
      <c r="G8" s="253">
        <f t="shared" si="1"/>
        <v>19.372135735018901</v>
      </c>
      <c r="H8" s="1"/>
      <c r="I8" s="1"/>
      <c r="J8" s="1"/>
      <c r="K8" s="1"/>
      <c r="L8" s="1"/>
      <c r="M8" s="1"/>
      <c r="N8" s="1"/>
      <c r="O8" s="1"/>
      <c r="P8" s="1"/>
      <c r="Q8" s="1"/>
    </row>
    <row r="9" spans="1:17" ht="15" customHeight="1">
      <c r="A9" s="245" t="s">
        <v>87</v>
      </c>
      <c r="B9" s="246">
        <v>350381</v>
      </c>
      <c r="C9" s="246">
        <v>35407</v>
      </c>
      <c r="D9" s="246">
        <f t="shared" si="0"/>
        <v>385788</v>
      </c>
      <c r="E9" s="247">
        <v>95892</v>
      </c>
      <c r="F9" s="247">
        <f t="shared" si="2"/>
        <v>481680</v>
      </c>
      <c r="G9" s="248">
        <f t="shared" si="1"/>
        <v>9.1778386056590708</v>
      </c>
      <c r="H9" s="1"/>
      <c r="I9" s="1"/>
      <c r="J9" s="1"/>
      <c r="K9" s="1"/>
      <c r="L9" s="1"/>
      <c r="M9" s="1"/>
      <c r="N9" s="1"/>
      <c r="O9" s="1"/>
      <c r="P9" s="1"/>
      <c r="Q9" s="1"/>
    </row>
    <row r="10" spans="1:17" ht="15" customHeight="1">
      <c r="A10" s="186" t="s">
        <v>88</v>
      </c>
      <c r="B10" s="250">
        <v>351462</v>
      </c>
      <c r="C10" s="250">
        <v>16256</v>
      </c>
      <c r="D10" s="250">
        <f t="shared" si="0"/>
        <v>367718</v>
      </c>
      <c r="E10" s="251">
        <v>90490</v>
      </c>
      <c r="F10" s="252">
        <f t="shared" si="2"/>
        <v>458208</v>
      </c>
      <c r="G10" s="253">
        <f t="shared" si="1"/>
        <v>4.4207789664906301</v>
      </c>
      <c r="H10" s="1"/>
      <c r="I10" s="1"/>
      <c r="J10" s="1"/>
      <c r="K10" s="1"/>
      <c r="L10" s="1"/>
      <c r="M10" s="1"/>
      <c r="N10" s="1"/>
      <c r="O10" s="1"/>
      <c r="P10" s="1"/>
      <c r="Q10" s="1"/>
    </row>
    <row r="11" spans="1:17" ht="15" customHeight="1">
      <c r="A11" s="245" t="s">
        <v>89</v>
      </c>
      <c r="B11" s="246">
        <v>342705</v>
      </c>
      <c r="C11" s="246">
        <v>9907</v>
      </c>
      <c r="D11" s="246">
        <f t="shared" si="0"/>
        <v>352612</v>
      </c>
      <c r="E11" s="247">
        <v>72899</v>
      </c>
      <c r="F11" s="247">
        <f t="shared" si="2"/>
        <v>425511</v>
      </c>
      <c r="G11" s="248">
        <f t="shared" si="1"/>
        <v>2.8096037571041301</v>
      </c>
      <c r="H11" s="1"/>
      <c r="I11" s="1"/>
      <c r="J11" s="1"/>
      <c r="K11" s="1"/>
      <c r="L11" s="1"/>
      <c r="M11" s="1"/>
      <c r="N11" s="1"/>
      <c r="O11" s="1"/>
      <c r="P11" s="1"/>
      <c r="Q11" s="1"/>
    </row>
    <row r="12" spans="1:17" ht="15" customHeight="1">
      <c r="A12" s="186" t="s">
        <v>90</v>
      </c>
      <c r="B12" s="250">
        <v>333849</v>
      </c>
      <c r="C12" s="250">
        <v>4099</v>
      </c>
      <c r="D12" s="250">
        <f t="shared" si="0"/>
        <v>337948</v>
      </c>
      <c r="E12" s="251">
        <v>58053</v>
      </c>
      <c r="F12" s="252">
        <f t="shared" si="2"/>
        <v>396001</v>
      </c>
      <c r="G12" s="253">
        <f t="shared" si="1"/>
        <v>1.21290849479802</v>
      </c>
      <c r="H12" s="1"/>
      <c r="I12" s="1"/>
      <c r="J12" s="1"/>
      <c r="K12" s="1"/>
      <c r="L12" s="1"/>
      <c r="M12" s="1"/>
      <c r="N12" s="1"/>
      <c r="O12" s="1"/>
      <c r="P12" s="1"/>
      <c r="Q12" s="1"/>
    </row>
    <row r="13" spans="1:17" ht="15" customHeight="1">
      <c r="A13" s="245" t="s">
        <v>91</v>
      </c>
      <c r="B13" s="246">
        <v>317421</v>
      </c>
      <c r="C13" s="246">
        <v>4984</v>
      </c>
      <c r="D13" s="246">
        <f t="shared" si="0"/>
        <v>322405</v>
      </c>
      <c r="E13" s="247">
        <v>43819</v>
      </c>
      <c r="F13" s="247">
        <f t="shared" si="2"/>
        <v>366224</v>
      </c>
      <c r="G13" s="248">
        <f t="shared" si="1"/>
        <v>1.5458817326034</v>
      </c>
      <c r="H13" s="1"/>
      <c r="I13" s="1"/>
      <c r="J13" s="1"/>
      <c r="K13" s="1"/>
      <c r="L13" s="1"/>
      <c r="M13" s="1"/>
      <c r="N13" s="1"/>
      <c r="O13" s="1"/>
      <c r="P13" s="1"/>
      <c r="Q13" s="1"/>
    </row>
    <row r="14" spans="1:17" ht="15" customHeight="1">
      <c r="A14" s="186" t="s">
        <v>92</v>
      </c>
      <c r="B14" s="250">
        <v>278754</v>
      </c>
      <c r="C14" s="250">
        <v>3872</v>
      </c>
      <c r="D14" s="250">
        <f t="shared" si="0"/>
        <v>282626</v>
      </c>
      <c r="E14" s="251">
        <v>46548</v>
      </c>
      <c r="F14" s="252">
        <f t="shared" si="2"/>
        <v>329174</v>
      </c>
      <c r="G14" s="253">
        <f t="shared" si="1"/>
        <v>1.37000842102284</v>
      </c>
      <c r="H14" s="1"/>
      <c r="I14" s="1"/>
      <c r="J14" s="1"/>
      <c r="K14" s="1"/>
      <c r="L14" s="1"/>
      <c r="M14" s="1"/>
      <c r="N14" s="1"/>
      <c r="O14" s="1"/>
      <c r="P14" s="1"/>
      <c r="Q14" s="1"/>
    </row>
    <row r="15" spans="1:17" ht="15" customHeight="1">
      <c r="A15" s="245" t="s">
        <v>93</v>
      </c>
      <c r="B15" s="246">
        <v>224294</v>
      </c>
      <c r="C15" s="246">
        <v>4880</v>
      </c>
      <c r="D15" s="246">
        <f t="shared" si="0"/>
        <v>229174</v>
      </c>
      <c r="E15" s="247">
        <v>58407</v>
      </c>
      <c r="F15" s="247">
        <f t="shared" si="2"/>
        <v>287581</v>
      </c>
      <c r="G15" s="248">
        <f t="shared" si="1"/>
        <v>2.1293864050895799</v>
      </c>
      <c r="H15" s="1"/>
      <c r="I15" s="1"/>
      <c r="J15" s="1"/>
      <c r="K15" s="1"/>
      <c r="L15" s="1"/>
      <c r="M15" s="1"/>
      <c r="N15" s="1"/>
      <c r="O15" s="1"/>
      <c r="P15" s="1"/>
      <c r="Q15" s="1"/>
    </row>
    <row r="16" spans="1:17" ht="15" customHeight="1">
      <c r="A16" s="254" t="s">
        <v>94</v>
      </c>
      <c r="B16" s="255">
        <v>354601</v>
      </c>
      <c r="C16" s="255">
        <v>8338</v>
      </c>
      <c r="D16" s="255">
        <f t="shared" si="0"/>
        <v>362939</v>
      </c>
      <c r="E16" s="255">
        <v>323791</v>
      </c>
      <c r="F16" s="255">
        <f t="shared" si="2"/>
        <v>686730</v>
      </c>
      <c r="G16" s="256">
        <f t="shared" si="1"/>
        <v>2.29735575399723</v>
      </c>
      <c r="H16" s="1"/>
      <c r="I16" s="1"/>
      <c r="J16" s="1"/>
      <c r="K16" s="1"/>
      <c r="L16" s="1"/>
      <c r="M16" s="1"/>
      <c r="N16" s="1"/>
      <c r="O16" s="1"/>
      <c r="P16" s="1"/>
      <c r="Q16" s="1"/>
    </row>
    <row r="17" spans="1:17" ht="15" customHeight="1">
      <c r="A17" s="257" t="s">
        <v>81</v>
      </c>
      <c r="B17" s="258">
        <f>SUM(B7:B16)</f>
        <v>2924753</v>
      </c>
      <c r="C17" s="258">
        <f t="shared" ref="C17:F17" si="3">SUM(C7:C16)</f>
        <v>178278</v>
      </c>
      <c r="D17" s="258">
        <f t="shared" si="3"/>
        <v>3103031</v>
      </c>
      <c r="E17" s="258">
        <f t="shared" si="3"/>
        <v>1312051</v>
      </c>
      <c r="F17" s="258">
        <f t="shared" si="3"/>
        <v>4415082</v>
      </c>
      <c r="G17" s="259">
        <f t="shared" si="1"/>
        <v>5.7452858189299398</v>
      </c>
      <c r="H17" s="1"/>
      <c r="I17" s="249"/>
      <c r="J17" s="1"/>
      <c r="K17" s="1"/>
      <c r="L17" s="1"/>
      <c r="M17" s="1"/>
      <c r="N17" s="1"/>
      <c r="O17" s="1"/>
      <c r="P17" s="1"/>
      <c r="Q17" s="1"/>
    </row>
    <row r="18" spans="1:17" ht="6.75" customHeight="1">
      <c r="A18" s="260"/>
      <c r="B18" s="260"/>
      <c r="C18" s="260"/>
      <c r="D18" s="260"/>
      <c r="E18" s="260"/>
      <c r="F18" s="260"/>
      <c r="G18" s="260"/>
      <c r="H18" s="1"/>
      <c r="I18" s="1"/>
      <c r="J18" s="1"/>
      <c r="K18" s="1"/>
      <c r="L18" s="1"/>
      <c r="M18" s="1"/>
      <c r="N18" s="1"/>
      <c r="O18" s="1"/>
      <c r="P18" s="1"/>
      <c r="Q18" s="1"/>
    </row>
    <row r="19" spans="1:17" ht="10.5" customHeight="1">
      <c r="A19" s="1240" t="s">
        <v>740</v>
      </c>
      <c r="B19" s="1241"/>
      <c r="C19" s="1241"/>
      <c r="D19" s="1241"/>
      <c r="E19" s="1241"/>
      <c r="F19" s="1241"/>
      <c r="G19" s="1241"/>
      <c r="H19" s="1"/>
      <c r="I19" s="1"/>
      <c r="J19" s="1"/>
      <c r="K19" s="1"/>
      <c r="L19" s="1"/>
      <c r="M19" s="1"/>
      <c r="N19" s="1"/>
      <c r="O19" s="1"/>
      <c r="P19" s="1"/>
      <c r="Q19" s="1"/>
    </row>
    <row r="20" spans="1:17" ht="16.5">
      <c r="A20" s="1"/>
      <c r="B20" s="1"/>
      <c r="C20" s="1"/>
      <c r="D20" s="1"/>
      <c r="E20" s="1"/>
      <c r="F20" s="1"/>
      <c r="G20" s="1"/>
      <c r="H20" s="1"/>
      <c r="I20" s="1"/>
      <c r="J20" s="1"/>
      <c r="K20" s="1"/>
      <c r="L20" s="1"/>
      <c r="M20" s="1"/>
      <c r="N20" s="1"/>
      <c r="O20" s="1"/>
      <c r="P20" s="1"/>
      <c r="Q20" s="1"/>
    </row>
    <row r="21" spans="1:17" ht="16.5">
      <c r="A21" s="1"/>
      <c r="B21" s="1"/>
      <c r="C21" s="1"/>
      <c r="D21" s="1"/>
      <c r="E21" s="1"/>
      <c r="F21" s="1"/>
      <c r="G21" s="1"/>
      <c r="H21" s="1"/>
      <c r="I21" s="1"/>
      <c r="J21" s="1"/>
      <c r="K21" s="1"/>
      <c r="L21" s="1"/>
      <c r="M21" s="1"/>
      <c r="N21" s="1"/>
      <c r="O21" s="1"/>
      <c r="P21" s="1"/>
      <c r="Q21" s="1"/>
    </row>
    <row r="22" spans="1:17" ht="16.5">
      <c r="A22" s="1"/>
      <c r="B22" s="249"/>
      <c r="C22" s="249"/>
      <c r="D22" s="249"/>
      <c r="E22" s="1"/>
      <c r="F22" s="1"/>
      <c r="G22" s="1"/>
      <c r="H22" s="1"/>
      <c r="I22" s="1"/>
      <c r="J22" s="1"/>
      <c r="K22" s="1"/>
      <c r="L22" s="1"/>
      <c r="M22" s="1"/>
      <c r="N22" s="1"/>
      <c r="O22" s="1"/>
      <c r="P22" s="1"/>
      <c r="Q22" s="1"/>
    </row>
    <row r="23" spans="1:17" ht="16.5">
      <c r="A23" s="1"/>
      <c r="B23" s="1"/>
      <c r="C23" s="1"/>
      <c r="D23" s="1"/>
      <c r="E23" s="1"/>
      <c r="F23" s="1"/>
      <c r="G23" s="1"/>
      <c r="H23" s="1"/>
      <c r="I23" s="1"/>
      <c r="J23" s="1"/>
      <c r="K23" s="1"/>
      <c r="L23" s="1"/>
      <c r="M23" s="1"/>
      <c r="N23" s="1"/>
      <c r="O23" s="1"/>
      <c r="P23" s="1"/>
      <c r="Q23" s="1"/>
    </row>
    <row r="24" spans="1:17" ht="16.5">
      <c r="A24" s="1"/>
      <c r="B24" s="1"/>
      <c r="C24" s="1"/>
      <c r="D24" s="1"/>
      <c r="E24" s="1"/>
      <c r="F24" s="1"/>
      <c r="G24" s="1"/>
      <c r="H24" s="1"/>
      <c r="I24" s="1"/>
      <c r="J24" s="1"/>
      <c r="K24" s="1"/>
      <c r="L24" s="1"/>
      <c r="M24" s="1"/>
      <c r="N24" s="1"/>
      <c r="O24" s="1"/>
      <c r="P24" s="1"/>
      <c r="Q24" s="1"/>
    </row>
    <row r="25" spans="1:17" ht="16.5">
      <c r="A25" s="1"/>
      <c r="B25" s="1"/>
      <c r="C25" s="1"/>
      <c r="D25" s="1"/>
      <c r="E25" s="1"/>
      <c r="F25" s="1"/>
      <c r="G25" s="1"/>
      <c r="H25" s="1"/>
      <c r="I25" s="1"/>
      <c r="J25" s="1"/>
      <c r="K25" s="1"/>
      <c r="L25" s="1"/>
      <c r="M25" s="1"/>
      <c r="N25" s="1"/>
      <c r="O25" s="1"/>
      <c r="P25" s="1"/>
      <c r="Q25" s="1"/>
    </row>
    <row r="26" spans="1:17" ht="16.5">
      <c r="A26" s="1"/>
      <c r="B26" s="1"/>
      <c r="C26" s="1"/>
      <c r="D26" s="1"/>
      <c r="E26" s="1"/>
      <c r="F26" s="1"/>
      <c r="G26" s="1"/>
      <c r="H26" s="1"/>
      <c r="I26" s="1"/>
      <c r="J26" s="1"/>
      <c r="K26" s="1"/>
      <c r="L26" s="1"/>
      <c r="M26" s="1"/>
      <c r="N26" s="1"/>
      <c r="O26" s="1"/>
      <c r="P26" s="1"/>
      <c r="Q26" s="1"/>
    </row>
    <row r="27" spans="1:17" ht="16.5">
      <c r="A27" s="1"/>
      <c r="B27" s="1"/>
      <c r="C27" s="1"/>
      <c r="D27" s="1"/>
      <c r="E27" s="1"/>
      <c r="F27" s="1"/>
      <c r="G27" s="1"/>
      <c r="H27" s="1"/>
      <c r="I27" s="1"/>
      <c r="J27" s="1"/>
      <c r="K27" s="1"/>
      <c r="L27" s="1"/>
      <c r="M27" s="1"/>
      <c r="N27" s="1"/>
      <c r="O27" s="1"/>
      <c r="P27" s="1"/>
      <c r="Q27" s="1"/>
    </row>
    <row r="28" spans="1:17" ht="16.5">
      <c r="A28" s="1"/>
      <c r="B28" s="1"/>
      <c r="C28" s="1"/>
      <c r="D28" s="1"/>
      <c r="E28" s="1"/>
      <c r="F28" s="1"/>
      <c r="G28" s="1"/>
      <c r="H28" s="1"/>
      <c r="I28" s="1"/>
      <c r="J28" s="1"/>
      <c r="K28" s="1"/>
      <c r="L28" s="1"/>
      <c r="M28" s="1"/>
      <c r="N28" s="1"/>
      <c r="O28" s="1"/>
      <c r="P28" s="1"/>
      <c r="Q28" s="1"/>
    </row>
    <row r="29" spans="1:17" ht="16.5">
      <c r="A29" s="1"/>
      <c r="B29" s="1"/>
      <c r="C29" s="1"/>
      <c r="D29" s="1"/>
      <c r="E29" s="1"/>
      <c r="F29" s="1"/>
      <c r="G29" s="1"/>
      <c r="H29" s="1"/>
      <c r="I29" s="1"/>
      <c r="J29" s="1"/>
      <c r="K29" s="1"/>
      <c r="L29" s="1"/>
      <c r="M29" s="1"/>
      <c r="N29" s="1"/>
      <c r="O29" s="1"/>
      <c r="P29" s="1"/>
      <c r="Q29" s="1"/>
    </row>
    <row r="30" spans="1:17" ht="16.5">
      <c r="A30" s="1"/>
      <c r="B30" s="1"/>
      <c r="C30" s="1"/>
      <c r="D30" s="1"/>
      <c r="E30" s="1"/>
      <c r="F30" s="1"/>
      <c r="G30" s="1"/>
      <c r="H30" s="1"/>
      <c r="I30" s="1"/>
      <c r="J30" s="1"/>
      <c r="K30" s="1"/>
      <c r="L30" s="1"/>
      <c r="M30" s="1"/>
      <c r="N30" s="1"/>
      <c r="O30" s="1"/>
      <c r="P30" s="1"/>
      <c r="Q30" s="1"/>
    </row>
    <row r="31" spans="1:17" ht="16.5">
      <c r="A31" s="1"/>
      <c r="B31" s="1"/>
      <c r="C31" s="1"/>
      <c r="D31" s="1"/>
      <c r="E31" s="1"/>
      <c r="F31" s="1"/>
      <c r="G31" s="1"/>
      <c r="H31" s="1"/>
      <c r="I31" s="1"/>
      <c r="J31" s="1"/>
      <c r="K31" s="1"/>
      <c r="L31" s="1"/>
      <c r="M31" s="1"/>
      <c r="N31" s="1"/>
      <c r="O31" s="1"/>
      <c r="P31" s="1"/>
      <c r="Q31" s="1"/>
    </row>
    <row r="32" spans="1:17" ht="16.5">
      <c r="A32" s="1"/>
      <c r="B32" s="1"/>
      <c r="C32" s="1"/>
      <c r="D32" s="1"/>
      <c r="E32" s="1"/>
      <c r="F32" s="1"/>
      <c r="G32" s="1"/>
      <c r="H32" s="1"/>
      <c r="I32" s="1"/>
      <c r="J32" s="1"/>
      <c r="K32" s="1"/>
      <c r="L32" s="1"/>
      <c r="M32" s="1"/>
      <c r="N32" s="1"/>
      <c r="O32" s="1"/>
      <c r="P32" s="1"/>
      <c r="Q32" s="1"/>
    </row>
    <row r="33" spans="1:17" ht="16.5">
      <c r="A33" s="1"/>
      <c r="B33" s="1"/>
      <c r="C33" s="1"/>
      <c r="D33" s="1"/>
      <c r="E33" s="1"/>
      <c r="F33" s="1"/>
      <c r="G33" s="1"/>
      <c r="H33" s="1"/>
      <c r="I33" s="1"/>
      <c r="J33" s="1"/>
      <c r="K33" s="1"/>
      <c r="L33" s="1"/>
      <c r="M33" s="1"/>
      <c r="N33" s="1"/>
      <c r="O33" s="1"/>
      <c r="P33" s="1"/>
      <c r="Q33" s="1"/>
    </row>
    <row r="34" spans="1:17" ht="16.5">
      <c r="A34" s="1"/>
      <c r="B34" s="1"/>
      <c r="C34" s="1"/>
      <c r="D34" s="1"/>
      <c r="E34" s="1"/>
      <c r="F34" s="1"/>
      <c r="G34" s="1"/>
      <c r="H34" s="1"/>
      <c r="I34" s="1"/>
      <c r="J34" s="1"/>
      <c r="K34" s="1"/>
      <c r="L34" s="1"/>
      <c r="M34" s="1"/>
      <c r="N34" s="1"/>
      <c r="O34" s="1"/>
      <c r="P34" s="1"/>
      <c r="Q34" s="1"/>
    </row>
    <row r="35" spans="1:17" ht="16.5">
      <c r="A35" s="1"/>
      <c r="B35" s="1"/>
      <c r="C35" s="1"/>
      <c r="D35" s="1"/>
      <c r="E35" s="1"/>
      <c r="F35" s="1"/>
      <c r="G35" s="1"/>
      <c r="H35" s="1"/>
      <c r="I35" s="1"/>
      <c r="J35" s="1"/>
      <c r="K35" s="1"/>
      <c r="L35" s="1"/>
      <c r="M35" s="1"/>
      <c r="N35" s="1"/>
      <c r="O35" s="1"/>
      <c r="P35" s="1"/>
      <c r="Q35" s="1"/>
    </row>
    <row r="36" spans="1:17" ht="16.5">
      <c r="A36" s="1"/>
      <c r="B36" s="1"/>
      <c r="C36" s="1"/>
      <c r="D36" s="1"/>
      <c r="E36" s="1"/>
      <c r="F36" s="1"/>
      <c r="G36" s="1"/>
      <c r="H36" s="1"/>
      <c r="I36" s="1"/>
      <c r="J36" s="1"/>
      <c r="K36" s="1"/>
      <c r="L36" s="1"/>
      <c r="M36" s="1"/>
      <c r="N36" s="1"/>
      <c r="O36" s="1"/>
      <c r="P36" s="1"/>
      <c r="Q36" s="1"/>
    </row>
    <row r="37" spans="1:17" ht="16.5">
      <c r="A37" s="1"/>
      <c r="B37" s="1"/>
      <c r="C37" s="1"/>
      <c r="D37" s="1"/>
      <c r="E37" s="1"/>
      <c r="F37" s="1"/>
      <c r="G37" s="1"/>
      <c r="H37" s="1"/>
      <c r="I37" s="1"/>
      <c r="J37" s="1"/>
      <c r="K37" s="1"/>
      <c r="L37" s="1"/>
      <c r="M37" s="1"/>
      <c r="N37" s="1"/>
      <c r="O37" s="1"/>
      <c r="P37" s="1"/>
      <c r="Q37" s="1"/>
    </row>
    <row r="38" spans="1:17" ht="16.5">
      <c r="A38" s="1"/>
      <c r="B38" s="1"/>
      <c r="C38" s="1"/>
      <c r="D38" s="1"/>
      <c r="E38" s="1"/>
      <c r="F38" s="1"/>
      <c r="G38" s="1"/>
      <c r="H38" s="1"/>
      <c r="I38" s="1"/>
      <c r="J38" s="1"/>
      <c r="K38" s="1"/>
      <c r="L38" s="1"/>
      <c r="M38" s="1"/>
      <c r="N38" s="1"/>
      <c r="O38" s="1"/>
      <c r="P38" s="1"/>
      <c r="Q38" s="1"/>
    </row>
    <row r="39" spans="1:17" ht="16.5">
      <c r="A39" s="1"/>
      <c r="B39" s="1"/>
      <c r="C39" s="1"/>
      <c r="D39" s="1"/>
      <c r="E39" s="1"/>
      <c r="F39" s="1"/>
      <c r="G39" s="1"/>
      <c r="H39" s="1"/>
      <c r="I39" s="1"/>
      <c r="J39" s="1"/>
      <c r="K39" s="1"/>
      <c r="L39" s="1"/>
      <c r="M39" s="1"/>
      <c r="N39" s="1"/>
      <c r="O39" s="1"/>
      <c r="P39" s="1"/>
      <c r="Q39" s="1"/>
    </row>
    <row r="40" spans="1:17" ht="16.5">
      <c r="A40" s="1"/>
      <c r="B40" s="1"/>
      <c r="C40" s="1"/>
      <c r="D40" s="1"/>
      <c r="E40" s="1"/>
      <c r="F40" s="1"/>
      <c r="G40" s="1"/>
      <c r="H40" s="1"/>
      <c r="I40" s="1"/>
      <c r="J40" s="1"/>
      <c r="K40" s="1"/>
      <c r="L40" s="1"/>
      <c r="M40" s="1"/>
      <c r="N40" s="1"/>
      <c r="O40" s="1"/>
      <c r="P40" s="1"/>
      <c r="Q40" s="1"/>
    </row>
    <row r="41" spans="1:17" ht="16.5">
      <c r="A41" s="1"/>
      <c r="B41" s="1"/>
      <c r="C41" s="1"/>
      <c r="D41" s="1"/>
      <c r="E41" s="1"/>
      <c r="F41" s="1"/>
      <c r="G41" s="1"/>
      <c r="H41" s="1"/>
      <c r="I41" s="1"/>
      <c r="J41" s="1"/>
      <c r="K41" s="1"/>
      <c r="L41" s="1"/>
      <c r="M41" s="1"/>
      <c r="N41" s="1"/>
      <c r="O41" s="1"/>
      <c r="P41" s="1"/>
      <c r="Q41" s="1"/>
    </row>
    <row r="42" spans="1:17" ht="16.5">
      <c r="A42" s="1"/>
      <c r="B42" s="1"/>
      <c r="C42" s="1"/>
      <c r="D42" s="1"/>
      <c r="E42" s="1"/>
      <c r="F42" s="1"/>
      <c r="G42" s="1"/>
      <c r="H42" s="1"/>
      <c r="I42" s="1"/>
      <c r="J42" s="1"/>
      <c r="K42" s="1"/>
      <c r="L42" s="1"/>
      <c r="M42" s="1"/>
      <c r="N42" s="1"/>
      <c r="O42" s="1"/>
      <c r="P42" s="1"/>
      <c r="Q42" s="1"/>
    </row>
    <row r="43" spans="1:17" ht="16.5">
      <c r="A43" s="1"/>
      <c r="B43" s="1"/>
      <c r="C43" s="1"/>
      <c r="D43" s="1"/>
      <c r="E43" s="1"/>
      <c r="F43" s="1"/>
      <c r="G43" s="1"/>
      <c r="H43" s="1"/>
      <c r="I43" s="1"/>
      <c r="J43" s="1"/>
      <c r="K43" s="1"/>
      <c r="L43" s="1"/>
      <c r="M43" s="1"/>
      <c r="N43" s="1"/>
      <c r="O43" s="1"/>
      <c r="P43" s="1"/>
      <c r="Q43" s="1"/>
    </row>
    <row r="44" spans="1:17" ht="16.5">
      <c r="A44" s="1"/>
      <c r="B44" s="1"/>
      <c r="C44" s="1"/>
      <c r="D44" s="1"/>
      <c r="E44" s="1"/>
      <c r="F44" s="1"/>
      <c r="G44" s="1"/>
      <c r="H44" s="1"/>
      <c r="I44" s="1"/>
      <c r="J44" s="1"/>
      <c r="K44" s="1"/>
      <c r="L44" s="1"/>
      <c r="M44" s="1"/>
      <c r="N44" s="1"/>
      <c r="O44" s="1"/>
      <c r="P44" s="1"/>
      <c r="Q44" s="1"/>
    </row>
    <row r="45" spans="1:17" ht="16.5">
      <c r="A45" s="1"/>
      <c r="B45" s="1"/>
      <c r="C45" s="1"/>
      <c r="D45" s="1"/>
      <c r="E45" s="1"/>
      <c r="F45" s="1"/>
      <c r="G45" s="1"/>
      <c r="H45" s="1"/>
      <c r="I45" s="1"/>
      <c r="J45" s="1"/>
      <c r="K45" s="1"/>
      <c r="L45" s="1"/>
      <c r="M45" s="1"/>
      <c r="N45" s="1"/>
      <c r="O45" s="1"/>
      <c r="P45" s="1"/>
      <c r="Q45" s="1"/>
    </row>
    <row r="46" spans="1:17" ht="16.5">
      <c r="A46" s="1"/>
      <c r="B46" s="1"/>
      <c r="C46" s="1"/>
      <c r="D46" s="1"/>
      <c r="E46" s="1"/>
      <c r="F46" s="1"/>
      <c r="G46" s="1"/>
      <c r="H46" s="1"/>
      <c r="I46" s="1"/>
      <c r="J46" s="1"/>
      <c r="K46" s="1"/>
      <c r="L46" s="1"/>
      <c r="M46" s="1"/>
      <c r="N46" s="1"/>
      <c r="O46" s="1"/>
      <c r="P46" s="1"/>
      <c r="Q46" s="1"/>
    </row>
    <row r="47" spans="1:17" ht="16.5">
      <c r="A47" s="1"/>
      <c r="B47" s="1"/>
      <c r="C47" s="1"/>
      <c r="D47" s="1"/>
      <c r="E47" s="1"/>
      <c r="F47" s="1"/>
      <c r="G47" s="1"/>
      <c r="H47" s="1"/>
      <c r="I47" s="1"/>
      <c r="J47" s="1"/>
      <c r="K47" s="1"/>
      <c r="L47" s="1"/>
      <c r="M47" s="1"/>
      <c r="N47" s="1"/>
      <c r="O47" s="1"/>
      <c r="P47" s="1"/>
      <c r="Q47" s="1"/>
    </row>
    <row r="48" spans="1:17" ht="16.5">
      <c r="A48" s="1"/>
      <c r="B48" s="1"/>
      <c r="C48" s="1"/>
      <c r="D48" s="1"/>
      <c r="E48" s="1"/>
      <c r="F48" s="1"/>
      <c r="G48" s="1"/>
      <c r="H48" s="1"/>
      <c r="I48" s="1"/>
      <c r="J48" s="1"/>
      <c r="K48" s="1"/>
      <c r="L48" s="1"/>
      <c r="M48" s="1"/>
      <c r="N48" s="1"/>
      <c r="O48" s="1"/>
      <c r="P48" s="1"/>
      <c r="Q48" s="1"/>
    </row>
    <row r="49" spans="1:17" ht="16.5">
      <c r="A49" s="1"/>
      <c r="B49" s="1"/>
      <c r="C49" s="1"/>
      <c r="D49" s="1"/>
      <c r="E49" s="1"/>
      <c r="F49" s="1"/>
      <c r="G49" s="1"/>
      <c r="H49" s="1"/>
      <c r="I49" s="1"/>
      <c r="J49" s="1"/>
      <c r="K49" s="1"/>
      <c r="L49" s="1"/>
      <c r="M49" s="1"/>
      <c r="N49" s="1"/>
      <c r="O49" s="1"/>
      <c r="P49" s="1"/>
      <c r="Q49" s="1"/>
    </row>
    <row r="50" spans="1:17" ht="16.5">
      <c r="A50" s="1"/>
      <c r="B50" s="1"/>
      <c r="C50" s="1"/>
      <c r="D50" s="1"/>
      <c r="E50" s="1"/>
      <c r="F50" s="1"/>
      <c r="G50" s="1"/>
      <c r="H50" s="1"/>
      <c r="I50" s="1"/>
      <c r="J50" s="1"/>
      <c r="K50" s="1"/>
      <c r="L50" s="1"/>
      <c r="M50" s="1"/>
      <c r="N50" s="1"/>
      <c r="O50" s="1"/>
      <c r="P50" s="1"/>
      <c r="Q50" s="1"/>
    </row>
    <row r="51" spans="1:17" ht="16.5">
      <c r="A51" s="1"/>
      <c r="B51" s="1"/>
      <c r="C51" s="1"/>
      <c r="D51" s="1"/>
      <c r="E51" s="1"/>
      <c r="F51" s="1"/>
      <c r="G51" s="1"/>
      <c r="H51" s="1"/>
      <c r="I51" s="1"/>
      <c r="J51" s="1"/>
      <c r="K51" s="1"/>
      <c r="L51" s="1"/>
      <c r="M51" s="1"/>
      <c r="N51" s="1"/>
      <c r="O51" s="1"/>
      <c r="P51" s="1"/>
      <c r="Q51" s="1"/>
    </row>
    <row r="52" spans="1:17" ht="16.5">
      <c r="A52" s="1"/>
      <c r="B52" s="1"/>
      <c r="C52" s="1"/>
      <c r="D52" s="1"/>
      <c r="E52" s="1"/>
      <c r="F52" s="1"/>
      <c r="G52" s="1"/>
      <c r="H52" s="1"/>
      <c r="I52" s="1"/>
      <c r="J52" s="1"/>
      <c r="K52" s="1"/>
      <c r="L52" s="1"/>
      <c r="M52" s="1"/>
      <c r="N52" s="1"/>
      <c r="O52" s="1"/>
      <c r="P52" s="1"/>
      <c r="Q52" s="1"/>
    </row>
    <row r="53" spans="1:17" ht="16.5">
      <c r="A53" s="1"/>
      <c r="B53" s="1"/>
      <c r="C53" s="1"/>
      <c r="D53" s="1"/>
      <c r="E53" s="1"/>
      <c r="F53" s="1"/>
      <c r="G53" s="1"/>
      <c r="H53" s="1"/>
      <c r="I53" s="1"/>
      <c r="J53" s="1"/>
      <c r="K53" s="1"/>
      <c r="L53" s="1"/>
      <c r="M53" s="1"/>
      <c r="N53" s="1"/>
      <c r="O53" s="1"/>
      <c r="P53" s="1"/>
      <c r="Q53" s="1"/>
    </row>
    <row r="54" spans="1:17" ht="16.5">
      <c r="A54" s="1"/>
      <c r="B54" s="1"/>
      <c r="C54" s="1"/>
      <c r="D54" s="1"/>
      <c r="E54" s="1"/>
      <c r="F54" s="1"/>
      <c r="G54" s="1"/>
      <c r="H54" s="1"/>
      <c r="I54" s="1"/>
      <c r="J54" s="1"/>
      <c r="K54" s="1"/>
      <c r="L54" s="1"/>
      <c r="M54" s="1"/>
      <c r="N54" s="1"/>
      <c r="O54" s="1"/>
      <c r="P54" s="1"/>
      <c r="Q54" s="1"/>
    </row>
    <row r="55" spans="1:17" ht="16.5">
      <c r="A55" s="1"/>
      <c r="B55" s="1"/>
      <c r="C55" s="1"/>
      <c r="D55" s="1"/>
      <c r="E55" s="1"/>
      <c r="F55" s="1"/>
      <c r="G55" s="1"/>
      <c r="H55" s="1"/>
      <c r="I55" s="1"/>
      <c r="J55" s="1"/>
      <c r="K55" s="1"/>
      <c r="L55" s="1"/>
      <c r="M55" s="1"/>
      <c r="N55" s="1"/>
      <c r="O55" s="1"/>
      <c r="P55" s="1"/>
      <c r="Q55" s="1"/>
    </row>
    <row r="56" spans="1:17" ht="16.5">
      <c r="A56" s="1"/>
      <c r="B56" s="1"/>
      <c r="C56" s="1"/>
      <c r="D56" s="1"/>
      <c r="E56" s="1"/>
      <c r="F56" s="1"/>
      <c r="G56" s="1"/>
      <c r="H56" s="1"/>
      <c r="I56" s="1"/>
      <c r="J56" s="1"/>
      <c r="K56" s="1"/>
      <c r="L56" s="1"/>
      <c r="M56" s="1"/>
      <c r="N56" s="1"/>
      <c r="O56" s="1"/>
      <c r="P56" s="1"/>
      <c r="Q56" s="1"/>
    </row>
    <row r="57" spans="1:17" ht="16.5">
      <c r="A57" s="1"/>
      <c r="B57" s="1"/>
      <c r="C57" s="1"/>
      <c r="D57" s="1"/>
      <c r="E57" s="1"/>
      <c r="F57" s="1"/>
      <c r="G57" s="1"/>
      <c r="H57" s="1"/>
      <c r="I57" s="1"/>
      <c r="J57" s="1"/>
      <c r="K57" s="1"/>
      <c r="L57" s="1"/>
      <c r="M57" s="1"/>
      <c r="N57" s="1"/>
      <c r="O57" s="1"/>
      <c r="P57" s="1"/>
      <c r="Q57" s="1"/>
    </row>
    <row r="58" spans="1:17" ht="16.5">
      <c r="A58" s="1"/>
      <c r="B58" s="1"/>
      <c r="C58" s="1"/>
      <c r="D58" s="1"/>
      <c r="E58" s="1"/>
      <c r="F58" s="1"/>
      <c r="G58" s="1"/>
      <c r="H58" s="1"/>
      <c r="I58" s="1"/>
      <c r="J58" s="1"/>
      <c r="K58" s="1"/>
      <c r="L58" s="1"/>
      <c r="M58" s="1"/>
      <c r="N58" s="1"/>
      <c r="O58" s="1"/>
      <c r="P58" s="1"/>
      <c r="Q58" s="1"/>
    </row>
    <row r="59" spans="1:17" ht="16.5">
      <c r="A59" s="1"/>
      <c r="B59" s="1"/>
      <c r="C59" s="1"/>
      <c r="D59" s="1"/>
      <c r="E59" s="1"/>
      <c r="F59" s="1"/>
      <c r="G59" s="1"/>
      <c r="H59" s="1"/>
      <c r="I59" s="1"/>
      <c r="J59" s="1"/>
      <c r="K59" s="1"/>
      <c r="L59" s="1"/>
      <c r="M59" s="1"/>
      <c r="N59" s="1"/>
      <c r="O59" s="1"/>
      <c r="P59" s="1"/>
      <c r="Q59" s="1"/>
    </row>
    <row r="60" spans="1:17" ht="16.5">
      <c r="A60" s="1"/>
      <c r="B60" s="1"/>
      <c r="C60" s="1"/>
      <c r="D60" s="1"/>
      <c r="E60" s="1"/>
      <c r="F60" s="1"/>
      <c r="G60" s="1"/>
      <c r="H60" s="1"/>
      <c r="I60" s="1"/>
      <c r="J60" s="1"/>
      <c r="K60" s="1"/>
      <c r="L60" s="1"/>
      <c r="M60" s="1"/>
      <c r="N60" s="1"/>
      <c r="O60" s="1"/>
      <c r="P60" s="1"/>
      <c r="Q60" s="1"/>
    </row>
    <row r="61" spans="1:17" ht="16.5">
      <c r="A61" s="1"/>
      <c r="B61" s="1"/>
      <c r="C61" s="1"/>
      <c r="D61" s="1"/>
      <c r="E61" s="1"/>
      <c r="F61" s="1"/>
      <c r="G61" s="1"/>
      <c r="H61" s="1"/>
      <c r="I61" s="1"/>
      <c r="J61" s="1"/>
      <c r="K61" s="1"/>
      <c r="L61" s="1"/>
      <c r="M61" s="1"/>
      <c r="N61" s="1"/>
      <c r="O61" s="1"/>
      <c r="P61" s="1"/>
      <c r="Q61" s="1"/>
    </row>
    <row r="62" spans="1:17" ht="16.5">
      <c r="A62" s="1"/>
      <c r="B62" s="1"/>
      <c r="C62" s="1"/>
      <c r="D62" s="1"/>
      <c r="E62" s="1"/>
      <c r="F62" s="1"/>
      <c r="G62" s="1"/>
      <c r="H62" s="1"/>
      <c r="I62" s="1"/>
      <c r="J62" s="1"/>
      <c r="K62" s="1"/>
      <c r="L62" s="1"/>
      <c r="M62" s="1"/>
      <c r="N62" s="1"/>
      <c r="O62" s="1"/>
      <c r="P62" s="1"/>
      <c r="Q62" s="1"/>
    </row>
    <row r="63" spans="1:17" ht="16.5">
      <c r="A63" s="1"/>
      <c r="B63" s="1"/>
      <c r="C63" s="1"/>
      <c r="D63" s="1"/>
      <c r="E63" s="1"/>
      <c r="F63" s="1"/>
      <c r="G63" s="1"/>
      <c r="H63" s="1"/>
      <c r="I63" s="1"/>
      <c r="J63" s="1"/>
      <c r="K63" s="1"/>
      <c r="L63" s="1"/>
      <c r="M63" s="1"/>
      <c r="N63" s="1"/>
      <c r="O63" s="1"/>
      <c r="P63" s="1"/>
      <c r="Q63" s="1"/>
    </row>
    <row r="64" spans="1:17" ht="16.5">
      <c r="A64" s="1"/>
      <c r="B64" s="1"/>
      <c r="C64" s="1"/>
      <c r="D64" s="1"/>
      <c r="E64" s="1"/>
      <c r="F64" s="1"/>
      <c r="G64" s="1"/>
      <c r="H64" s="1"/>
      <c r="I64" s="1"/>
      <c r="J64" s="1"/>
      <c r="K64" s="1"/>
      <c r="L64" s="1"/>
      <c r="M64" s="1"/>
      <c r="N64" s="1"/>
      <c r="O64" s="1"/>
      <c r="P64" s="1"/>
      <c r="Q64" s="1"/>
    </row>
    <row r="65" spans="1:17" ht="16.5">
      <c r="A65" s="1"/>
      <c r="B65" s="1"/>
      <c r="C65" s="1"/>
      <c r="D65" s="1"/>
      <c r="E65" s="1"/>
      <c r="F65" s="1"/>
      <c r="G65" s="1"/>
      <c r="H65" s="1"/>
      <c r="I65" s="1"/>
      <c r="J65" s="1"/>
      <c r="K65" s="1"/>
      <c r="L65" s="1"/>
      <c r="M65" s="1"/>
      <c r="N65" s="1"/>
      <c r="O65" s="1"/>
      <c r="P65" s="1"/>
      <c r="Q65" s="1"/>
    </row>
    <row r="66" spans="1:17" ht="16.5">
      <c r="A66" s="1"/>
      <c r="B66" s="1"/>
      <c r="C66" s="1"/>
      <c r="D66" s="1"/>
      <c r="E66" s="1"/>
      <c r="F66" s="1"/>
      <c r="G66" s="1"/>
      <c r="H66" s="1"/>
      <c r="I66" s="1"/>
      <c r="J66" s="1"/>
      <c r="K66" s="1"/>
      <c r="L66" s="1"/>
      <c r="M66" s="1"/>
      <c r="N66" s="1"/>
      <c r="O66" s="1"/>
      <c r="P66" s="1"/>
      <c r="Q66" s="1"/>
    </row>
    <row r="67" spans="1:17" ht="16.5">
      <c r="A67" s="1"/>
      <c r="B67" s="1"/>
      <c r="C67" s="1"/>
      <c r="D67" s="1"/>
      <c r="E67" s="1"/>
      <c r="F67" s="1"/>
      <c r="G67" s="1"/>
      <c r="H67" s="1"/>
      <c r="I67" s="1"/>
      <c r="J67" s="1"/>
      <c r="K67" s="1"/>
      <c r="L67" s="1"/>
      <c r="M67" s="1"/>
      <c r="N67" s="1"/>
      <c r="O67" s="1"/>
      <c r="P67" s="1"/>
      <c r="Q67" s="1"/>
    </row>
    <row r="68" spans="1:17" ht="16.5">
      <c r="A68" s="1"/>
      <c r="B68" s="1"/>
      <c r="C68" s="1"/>
      <c r="D68" s="1"/>
      <c r="E68" s="1"/>
      <c r="F68" s="1"/>
      <c r="G68" s="1"/>
      <c r="H68" s="1"/>
      <c r="I68" s="1"/>
      <c r="J68" s="1"/>
      <c r="K68" s="1"/>
      <c r="L68" s="1"/>
      <c r="M68" s="1"/>
      <c r="N68" s="1"/>
      <c r="O68" s="1"/>
      <c r="P68" s="1"/>
      <c r="Q68" s="1"/>
    </row>
    <row r="69" spans="1:17" ht="16.5">
      <c r="A69" s="1"/>
      <c r="B69" s="1"/>
      <c r="C69" s="1"/>
      <c r="D69" s="1"/>
      <c r="E69" s="1"/>
      <c r="F69" s="1"/>
      <c r="G69" s="1"/>
      <c r="H69" s="1"/>
      <c r="I69" s="1"/>
      <c r="J69" s="1"/>
      <c r="K69" s="1"/>
      <c r="L69" s="1"/>
      <c r="M69" s="1"/>
      <c r="N69" s="1"/>
      <c r="O69" s="1"/>
      <c r="P69" s="1"/>
      <c r="Q69" s="1"/>
    </row>
    <row r="70" spans="1:17" ht="16.5">
      <c r="A70" s="1"/>
      <c r="B70" s="1"/>
      <c r="C70" s="1"/>
      <c r="D70" s="1"/>
      <c r="E70" s="1"/>
      <c r="F70" s="1"/>
      <c r="G70" s="1"/>
      <c r="H70" s="1"/>
      <c r="I70" s="1"/>
      <c r="J70" s="1"/>
      <c r="K70" s="1"/>
      <c r="L70" s="1"/>
      <c r="M70" s="1"/>
      <c r="N70" s="1"/>
      <c r="O70" s="1"/>
      <c r="P70" s="1"/>
      <c r="Q70" s="1"/>
    </row>
    <row r="71" spans="1:17" ht="16.5">
      <c r="A71" s="1"/>
      <c r="B71" s="1"/>
      <c r="C71" s="1"/>
      <c r="D71" s="1"/>
      <c r="E71" s="1"/>
      <c r="F71" s="1"/>
      <c r="G71" s="1"/>
      <c r="H71" s="1"/>
      <c r="I71" s="1"/>
      <c r="J71" s="1"/>
      <c r="K71" s="1"/>
      <c r="L71" s="1"/>
      <c r="M71" s="1"/>
      <c r="N71" s="1"/>
      <c r="O71" s="1"/>
      <c r="P71" s="1"/>
      <c r="Q71" s="1"/>
    </row>
    <row r="72" spans="1:17" ht="16.5">
      <c r="A72" s="1"/>
      <c r="B72" s="1"/>
      <c r="C72" s="1"/>
      <c r="D72" s="1"/>
      <c r="E72" s="1"/>
      <c r="F72" s="1"/>
      <c r="G72" s="1"/>
      <c r="H72" s="1"/>
      <c r="I72" s="1"/>
      <c r="J72" s="1"/>
      <c r="K72" s="1"/>
      <c r="L72" s="1"/>
      <c r="M72" s="1"/>
      <c r="N72" s="1"/>
      <c r="O72" s="1"/>
      <c r="P72" s="1"/>
      <c r="Q72" s="1"/>
    </row>
    <row r="73" spans="1:17" ht="16.5">
      <c r="A73" s="1"/>
      <c r="B73" s="1"/>
      <c r="C73" s="1"/>
      <c r="D73" s="1"/>
      <c r="E73" s="1"/>
      <c r="F73" s="1"/>
      <c r="G73" s="1"/>
      <c r="H73" s="1"/>
      <c r="I73" s="1"/>
      <c r="J73" s="1"/>
      <c r="K73" s="1"/>
      <c r="L73" s="1"/>
      <c r="M73" s="1"/>
      <c r="N73" s="1"/>
      <c r="O73" s="1"/>
      <c r="P73" s="1"/>
      <c r="Q73" s="1"/>
    </row>
    <row r="74" spans="1:17" ht="16.5">
      <c r="A74" s="1"/>
      <c r="B74" s="1"/>
      <c r="C74" s="1"/>
      <c r="D74" s="1"/>
      <c r="E74" s="1"/>
      <c r="F74" s="1"/>
      <c r="G74" s="1"/>
      <c r="H74" s="1"/>
      <c r="I74" s="1"/>
      <c r="J74" s="1"/>
      <c r="K74" s="1"/>
      <c r="L74" s="1"/>
      <c r="M74" s="1"/>
      <c r="N74" s="1"/>
      <c r="O74" s="1"/>
      <c r="P74" s="1"/>
      <c r="Q74" s="1"/>
    </row>
    <row r="75" spans="1:17" ht="16.5">
      <c r="A75" s="1"/>
      <c r="B75" s="1"/>
      <c r="C75" s="1"/>
      <c r="D75" s="1"/>
      <c r="E75" s="1"/>
      <c r="F75" s="1"/>
      <c r="G75" s="1"/>
      <c r="H75" s="1"/>
      <c r="I75" s="1"/>
      <c r="J75" s="1"/>
      <c r="K75" s="1"/>
      <c r="L75" s="1"/>
      <c r="M75" s="1"/>
      <c r="N75" s="1"/>
      <c r="O75" s="1"/>
      <c r="P75" s="1"/>
      <c r="Q75" s="1"/>
    </row>
    <row r="76" spans="1:17" ht="16.5">
      <c r="A76" s="1"/>
      <c r="B76" s="1"/>
      <c r="C76" s="1"/>
      <c r="D76" s="1"/>
      <c r="E76" s="1"/>
      <c r="F76" s="1"/>
      <c r="G76" s="1"/>
      <c r="H76" s="1"/>
      <c r="I76" s="1"/>
      <c r="J76" s="1"/>
      <c r="K76" s="1"/>
      <c r="L76" s="1"/>
      <c r="M76" s="1"/>
      <c r="N76" s="1"/>
      <c r="O76" s="1"/>
      <c r="P76" s="1"/>
      <c r="Q76" s="1"/>
    </row>
    <row r="77" spans="1:17" ht="16.5">
      <c r="A77" s="1"/>
      <c r="B77" s="1"/>
      <c r="C77" s="1"/>
      <c r="D77" s="1"/>
      <c r="E77" s="1"/>
      <c r="F77" s="1"/>
      <c r="G77" s="1"/>
      <c r="H77" s="1"/>
      <c r="I77" s="1"/>
      <c r="J77" s="1"/>
      <c r="K77" s="1"/>
      <c r="L77" s="1"/>
      <c r="M77" s="1"/>
      <c r="N77" s="1"/>
      <c r="O77" s="1"/>
      <c r="P77" s="1"/>
      <c r="Q77" s="1"/>
    </row>
    <row r="78" spans="1:17" ht="16.5">
      <c r="A78" s="1"/>
      <c r="B78" s="1"/>
      <c r="C78" s="1"/>
      <c r="D78" s="1"/>
      <c r="E78" s="1"/>
      <c r="F78" s="1"/>
      <c r="G78" s="1"/>
      <c r="H78" s="1"/>
      <c r="I78" s="1"/>
      <c r="J78" s="1"/>
      <c r="K78" s="1"/>
      <c r="L78" s="1"/>
      <c r="M78" s="1"/>
      <c r="N78" s="1"/>
      <c r="O78" s="1"/>
      <c r="P78" s="1"/>
      <c r="Q78" s="1"/>
    </row>
    <row r="79" spans="1:17" ht="16.5">
      <c r="A79" s="1"/>
      <c r="B79" s="1"/>
      <c r="C79" s="1"/>
      <c r="D79" s="1"/>
      <c r="E79" s="1"/>
      <c r="F79" s="1"/>
      <c r="G79" s="1"/>
      <c r="H79" s="1"/>
      <c r="I79" s="1"/>
      <c r="J79" s="1"/>
      <c r="K79" s="1"/>
      <c r="L79" s="1"/>
      <c r="M79" s="1"/>
      <c r="N79" s="1"/>
      <c r="O79" s="1"/>
      <c r="P79" s="1"/>
      <c r="Q79" s="1"/>
    </row>
    <row r="80" spans="1:17" ht="16.5">
      <c r="A80" s="1"/>
      <c r="B80" s="1"/>
      <c r="C80" s="1"/>
      <c r="D80" s="1"/>
      <c r="E80" s="1"/>
      <c r="F80" s="1"/>
      <c r="G80" s="1"/>
      <c r="H80" s="1"/>
      <c r="I80" s="1"/>
      <c r="J80" s="1"/>
      <c r="K80" s="1"/>
      <c r="L80" s="1"/>
      <c r="M80" s="1"/>
      <c r="N80" s="1"/>
      <c r="O80" s="1"/>
      <c r="P80" s="1"/>
      <c r="Q80" s="1"/>
    </row>
    <row r="81" spans="1:17" ht="16.5">
      <c r="A81" s="1"/>
      <c r="B81" s="1"/>
      <c r="C81" s="1"/>
      <c r="D81" s="1"/>
      <c r="E81" s="1"/>
      <c r="F81" s="1"/>
      <c r="G81" s="1"/>
      <c r="H81" s="1"/>
      <c r="I81" s="1"/>
      <c r="J81" s="1"/>
      <c r="K81" s="1"/>
      <c r="L81" s="1"/>
      <c r="M81" s="1"/>
      <c r="N81" s="1"/>
      <c r="O81" s="1"/>
      <c r="P81" s="1"/>
      <c r="Q81" s="1"/>
    </row>
    <row r="82" spans="1:17" ht="16.5">
      <c r="A82" s="1"/>
      <c r="B82" s="1"/>
      <c r="C82" s="1"/>
      <c r="D82" s="1"/>
      <c r="E82" s="1"/>
      <c r="F82" s="1"/>
      <c r="G82" s="1"/>
      <c r="H82" s="1"/>
      <c r="I82" s="1"/>
      <c r="J82" s="1"/>
      <c r="K82" s="1"/>
      <c r="L82" s="1"/>
      <c r="M82" s="1"/>
      <c r="N82" s="1"/>
      <c r="O82" s="1"/>
      <c r="P82" s="1"/>
      <c r="Q82" s="1"/>
    </row>
    <row r="83" spans="1:17" ht="16.5">
      <c r="A83" s="1"/>
      <c r="B83" s="1"/>
      <c r="C83" s="1"/>
      <c r="D83" s="1"/>
      <c r="E83" s="1"/>
      <c r="F83" s="1"/>
      <c r="G83" s="1"/>
      <c r="H83" s="1"/>
      <c r="I83" s="1"/>
      <c r="J83" s="1"/>
      <c r="K83" s="1"/>
      <c r="L83" s="1"/>
      <c r="M83" s="1"/>
      <c r="N83" s="1"/>
      <c r="O83" s="1"/>
      <c r="P83" s="1"/>
      <c r="Q83" s="1"/>
    </row>
    <row r="84" spans="1:17" ht="16.5">
      <c r="A84" s="1"/>
      <c r="B84" s="1"/>
      <c r="C84" s="1"/>
      <c r="D84" s="1"/>
      <c r="E84" s="1"/>
      <c r="F84" s="1"/>
      <c r="G84" s="1"/>
      <c r="H84" s="1"/>
      <c r="I84" s="1"/>
      <c r="J84" s="1"/>
      <c r="K84" s="1"/>
      <c r="L84" s="1"/>
      <c r="M84" s="1"/>
      <c r="N84" s="1"/>
      <c r="O84" s="1"/>
      <c r="P84" s="1"/>
      <c r="Q84" s="1"/>
    </row>
    <row r="85" spans="1:17" ht="16.5">
      <c r="A85" s="1"/>
      <c r="B85" s="1"/>
      <c r="C85" s="1"/>
      <c r="D85" s="1"/>
      <c r="E85" s="1"/>
      <c r="F85" s="1"/>
      <c r="G85" s="1"/>
      <c r="H85" s="1"/>
      <c r="I85" s="1"/>
      <c r="J85" s="1"/>
      <c r="K85" s="1"/>
      <c r="L85" s="1"/>
      <c r="M85" s="1"/>
      <c r="N85" s="1"/>
      <c r="O85" s="1"/>
      <c r="P85" s="1"/>
      <c r="Q85" s="1"/>
    </row>
    <row r="86" spans="1:17" ht="16.5">
      <c r="A86" s="1"/>
      <c r="B86" s="1"/>
      <c r="C86" s="1"/>
      <c r="D86" s="1"/>
      <c r="E86" s="1"/>
      <c r="F86" s="1"/>
      <c r="G86" s="1"/>
      <c r="H86" s="1"/>
      <c r="I86" s="1"/>
      <c r="J86" s="1"/>
      <c r="K86" s="1"/>
      <c r="L86" s="1"/>
      <c r="M86" s="1"/>
      <c r="N86" s="1"/>
      <c r="O86" s="1"/>
      <c r="P86" s="1"/>
      <c r="Q86" s="1"/>
    </row>
    <row r="87" spans="1:17" ht="16.5">
      <c r="A87" s="1"/>
      <c r="B87" s="1"/>
      <c r="C87" s="1"/>
      <c r="D87" s="1"/>
      <c r="E87" s="1"/>
      <c r="F87" s="1"/>
      <c r="G87" s="1"/>
      <c r="H87" s="1"/>
      <c r="I87" s="1"/>
      <c r="J87" s="1"/>
      <c r="K87" s="1"/>
      <c r="L87" s="1"/>
      <c r="M87" s="1"/>
      <c r="N87" s="1"/>
      <c r="O87" s="1"/>
      <c r="P87" s="1"/>
      <c r="Q87" s="1"/>
    </row>
    <row r="88" spans="1:17" ht="16.5">
      <c r="A88" s="1"/>
      <c r="B88" s="1"/>
      <c r="C88" s="1"/>
      <c r="D88" s="1"/>
      <c r="E88" s="1"/>
      <c r="F88" s="1"/>
      <c r="G88" s="1"/>
      <c r="H88" s="1"/>
      <c r="I88" s="1"/>
      <c r="J88" s="1"/>
      <c r="K88" s="1"/>
      <c r="L88" s="1"/>
      <c r="M88" s="1"/>
      <c r="N88" s="1"/>
      <c r="O88" s="1"/>
      <c r="P88" s="1"/>
      <c r="Q88" s="1"/>
    </row>
    <row r="89" spans="1:17" ht="16.5">
      <c r="A89" s="1"/>
      <c r="B89" s="1"/>
      <c r="C89" s="1"/>
      <c r="D89" s="1"/>
      <c r="E89" s="1"/>
      <c r="F89" s="1"/>
      <c r="G89" s="1"/>
      <c r="H89" s="1"/>
      <c r="I89" s="1"/>
      <c r="J89" s="1"/>
      <c r="K89" s="1"/>
      <c r="L89" s="1"/>
      <c r="M89" s="1"/>
      <c r="N89" s="1"/>
      <c r="O89" s="1"/>
      <c r="P89" s="1"/>
      <c r="Q89" s="1"/>
    </row>
    <row r="90" spans="1:17" ht="16.5">
      <c r="A90" s="1"/>
      <c r="B90" s="1"/>
      <c r="C90" s="1"/>
      <c r="D90" s="1"/>
      <c r="E90" s="1"/>
      <c r="F90" s="1"/>
      <c r="G90" s="1"/>
      <c r="H90" s="1"/>
      <c r="I90" s="1"/>
      <c r="J90" s="1"/>
      <c r="K90" s="1"/>
      <c r="L90" s="1"/>
      <c r="M90" s="1"/>
      <c r="N90" s="1"/>
      <c r="O90" s="1"/>
      <c r="P90" s="1"/>
      <c r="Q90" s="1"/>
    </row>
    <row r="91" spans="1:17" ht="16.5">
      <c r="A91" s="1"/>
      <c r="B91" s="1"/>
      <c r="C91" s="1"/>
      <c r="D91" s="1"/>
      <c r="E91" s="1"/>
      <c r="F91" s="1"/>
      <c r="G91" s="1"/>
      <c r="H91" s="1"/>
      <c r="I91" s="1"/>
      <c r="J91" s="1"/>
      <c r="K91" s="1"/>
      <c r="L91" s="1"/>
      <c r="M91" s="1"/>
      <c r="N91" s="1"/>
      <c r="O91" s="1"/>
      <c r="P91" s="1"/>
      <c r="Q91" s="1"/>
    </row>
    <row r="92" spans="1:17" ht="16.5">
      <c r="A92" s="1"/>
      <c r="B92" s="1"/>
      <c r="C92" s="1"/>
      <c r="D92" s="1"/>
      <c r="E92" s="1"/>
      <c r="F92" s="1"/>
      <c r="G92" s="1"/>
      <c r="H92" s="1"/>
      <c r="I92" s="1"/>
      <c r="J92" s="1"/>
      <c r="K92" s="1"/>
      <c r="L92" s="1"/>
      <c r="M92" s="1"/>
      <c r="N92" s="1"/>
      <c r="O92" s="1"/>
      <c r="P92" s="1"/>
      <c r="Q92" s="1"/>
    </row>
    <row r="93" spans="1:17" ht="16.5">
      <c r="A93" s="1"/>
      <c r="B93" s="1"/>
      <c r="C93" s="1"/>
      <c r="D93" s="1"/>
      <c r="E93" s="1"/>
      <c r="F93" s="1"/>
      <c r="G93" s="1"/>
      <c r="H93" s="1"/>
      <c r="I93" s="1"/>
      <c r="J93" s="1"/>
      <c r="K93" s="1"/>
      <c r="L93" s="1"/>
      <c r="M93" s="1"/>
      <c r="N93" s="1"/>
      <c r="O93" s="1"/>
      <c r="P93" s="1"/>
      <c r="Q93" s="1"/>
    </row>
    <row r="94" spans="1:17" ht="16.5">
      <c r="A94" s="1"/>
      <c r="B94" s="1"/>
      <c r="C94" s="1"/>
      <c r="D94" s="1"/>
      <c r="E94" s="1"/>
      <c r="F94" s="1"/>
      <c r="G94" s="1"/>
      <c r="H94" s="1"/>
      <c r="I94" s="1"/>
      <c r="J94" s="1"/>
      <c r="K94" s="1"/>
      <c r="L94" s="1"/>
      <c r="M94" s="1"/>
      <c r="N94" s="1"/>
      <c r="O94" s="1"/>
      <c r="P94" s="1"/>
      <c r="Q94" s="1"/>
    </row>
    <row r="95" spans="1:17" ht="16.5">
      <c r="A95" s="1"/>
      <c r="B95" s="1"/>
      <c r="C95" s="1"/>
      <c r="D95" s="1"/>
      <c r="E95" s="1"/>
      <c r="F95" s="1"/>
      <c r="G95" s="1"/>
      <c r="H95" s="1"/>
      <c r="I95" s="1"/>
      <c r="J95" s="1"/>
      <c r="K95" s="1"/>
      <c r="L95" s="1"/>
      <c r="M95" s="1"/>
      <c r="N95" s="1"/>
      <c r="O95" s="1"/>
      <c r="P95" s="1"/>
      <c r="Q95" s="1"/>
    </row>
    <row r="96" spans="1:17" ht="16.5">
      <c r="A96" s="1"/>
      <c r="B96" s="1"/>
      <c r="C96" s="1"/>
      <c r="D96" s="1"/>
      <c r="E96" s="1"/>
      <c r="F96" s="1"/>
      <c r="G96" s="1"/>
      <c r="H96" s="1"/>
      <c r="I96" s="1"/>
      <c r="J96" s="1"/>
      <c r="K96" s="1"/>
      <c r="L96" s="1"/>
      <c r="M96" s="1"/>
      <c r="N96" s="1"/>
      <c r="O96" s="1"/>
      <c r="P96" s="1"/>
      <c r="Q96" s="1"/>
    </row>
    <row r="97" spans="1:17" ht="16.5">
      <c r="A97" s="1"/>
      <c r="B97" s="1"/>
      <c r="C97" s="1"/>
      <c r="D97" s="1"/>
      <c r="E97" s="1"/>
      <c r="F97" s="1"/>
      <c r="G97" s="1"/>
      <c r="H97" s="1"/>
      <c r="I97" s="1"/>
      <c r="J97" s="1"/>
      <c r="K97" s="1"/>
      <c r="L97" s="1"/>
      <c r="M97" s="1"/>
      <c r="N97" s="1"/>
      <c r="O97" s="1"/>
      <c r="P97" s="1"/>
      <c r="Q97" s="1"/>
    </row>
    <row r="98" spans="1:17" ht="16.5">
      <c r="A98" s="1"/>
      <c r="B98" s="1"/>
      <c r="C98" s="1"/>
      <c r="D98" s="1"/>
      <c r="E98" s="1"/>
      <c r="F98" s="1"/>
      <c r="G98" s="1"/>
      <c r="H98" s="1"/>
      <c r="I98" s="1"/>
      <c r="J98" s="1"/>
      <c r="K98" s="1"/>
      <c r="L98" s="1"/>
      <c r="M98" s="1"/>
      <c r="N98" s="1"/>
      <c r="O98" s="1"/>
      <c r="P98" s="1"/>
      <c r="Q98" s="1"/>
    </row>
    <row r="99" spans="1:17" ht="16.5">
      <c r="A99" s="1"/>
      <c r="B99" s="1"/>
      <c r="C99" s="1"/>
      <c r="D99" s="1"/>
      <c r="E99" s="1"/>
      <c r="F99" s="1"/>
      <c r="G99" s="1"/>
      <c r="H99" s="1"/>
      <c r="I99" s="1"/>
      <c r="J99" s="1"/>
      <c r="K99" s="1"/>
      <c r="L99" s="1"/>
      <c r="M99" s="1"/>
      <c r="N99" s="1"/>
      <c r="O99" s="1"/>
      <c r="P99" s="1"/>
      <c r="Q99" s="1"/>
    </row>
    <row r="100" spans="1:17" ht="16.5">
      <c r="A100" s="1"/>
      <c r="B100" s="1"/>
      <c r="C100" s="1"/>
      <c r="D100" s="1"/>
      <c r="E100" s="1"/>
      <c r="F100" s="1"/>
      <c r="G100" s="1"/>
      <c r="H100" s="1"/>
      <c r="I100" s="1"/>
      <c r="J100" s="1"/>
      <c r="K100" s="1"/>
      <c r="L100" s="1"/>
      <c r="M100" s="1"/>
      <c r="N100" s="1"/>
      <c r="O100" s="1"/>
      <c r="P100" s="1"/>
      <c r="Q100" s="1"/>
    </row>
    <row r="101" spans="1:17" ht="16.5">
      <c r="A101" s="1"/>
      <c r="B101" s="1"/>
      <c r="C101" s="1"/>
      <c r="D101" s="1"/>
      <c r="E101" s="1"/>
      <c r="F101" s="1"/>
      <c r="G101" s="1"/>
      <c r="H101" s="1"/>
      <c r="I101" s="1"/>
      <c r="J101" s="1"/>
      <c r="K101" s="1"/>
      <c r="L101" s="1"/>
      <c r="M101" s="1"/>
      <c r="N101" s="1"/>
      <c r="O101" s="1"/>
      <c r="P101" s="1"/>
      <c r="Q101" s="1"/>
    </row>
    <row r="102" spans="1:17" ht="16.5">
      <c r="A102" s="1"/>
      <c r="B102" s="1"/>
      <c r="C102" s="1"/>
      <c r="D102" s="1"/>
      <c r="E102" s="1"/>
      <c r="F102" s="1"/>
      <c r="G102" s="1"/>
      <c r="H102" s="1"/>
      <c r="I102" s="1"/>
      <c r="J102" s="1"/>
      <c r="K102" s="1"/>
      <c r="L102" s="1"/>
      <c r="M102" s="1"/>
      <c r="N102" s="1"/>
      <c r="O102" s="1"/>
      <c r="P102" s="1"/>
      <c r="Q102" s="1"/>
    </row>
    <row r="103" spans="1:17" ht="16.5">
      <c r="A103" s="1"/>
      <c r="B103" s="1"/>
      <c r="C103" s="1"/>
      <c r="D103" s="1"/>
      <c r="E103" s="1"/>
      <c r="F103" s="1"/>
      <c r="G103" s="1"/>
      <c r="H103" s="1"/>
      <c r="I103" s="1"/>
      <c r="J103" s="1"/>
      <c r="K103" s="1"/>
      <c r="L103" s="1"/>
      <c r="M103" s="1"/>
      <c r="N103" s="1"/>
      <c r="O103" s="1"/>
      <c r="P103" s="1"/>
      <c r="Q103" s="1"/>
    </row>
    <row r="104" spans="1:17" ht="16.5">
      <c r="A104" s="1"/>
      <c r="B104" s="1"/>
      <c r="C104" s="1"/>
      <c r="D104" s="1"/>
      <c r="E104" s="1"/>
      <c r="F104" s="1"/>
      <c r="G104" s="1"/>
      <c r="H104" s="1"/>
      <c r="I104" s="1"/>
      <c r="J104" s="1"/>
      <c r="K104" s="1"/>
      <c r="L104" s="1"/>
      <c r="M104" s="1"/>
      <c r="N104" s="1"/>
      <c r="O104" s="1"/>
      <c r="P104" s="1"/>
      <c r="Q104" s="1"/>
    </row>
    <row r="105" spans="1:17" ht="16.5">
      <c r="A105" s="1"/>
      <c r="B105" s="1"/>
      <c r="C105" s="1"/>
      <c r="D105" s="1"/>
      <c r="E105" s="1"/>
      <c r="F105" s="1"/>
      <c r="G105" s="1"/>
      <c r="H105" s="1"/>
      <c r="I105" s="1"/>
      <c r="J105" s="1"/>
      <c r="K105" s="1"/>
      <c r="L105" s="1"/>
      <c r="M105" s="1"/>
      <c r="N105" s="1"/>
      <c r="O105" s="1"/>
      <c r="P105" s="1"/>
      <c r="Q105" s="1"/>
    </row>
    <row r="106" spans="1:17" ht="16.5">
      <c r="A106" s="1"/>
      <c r="B106" s="1"/>
      <c r="C106" s="1"/>
      <c r="D106" s="1"/>
      <c r="E106" s="1"/>
      <c r="F106" s="1"/>
      <c r="G106" s="1"/>
      <c r="H106" s="1"/>
      <c r="I106" s="1"/>
      <c r="J106" s="1"/>
      <c r="K106" s="1"/>
      <c r="L106" s="1"/>
      <c r="M106" s="1"/>
      <c r="N106" s="1"/>
      <c r="O106" s="1"/>
      <c r="P106" s="1"/>
      <c r="Q106" s="1"/>
    </row>
    <row r="107" spans="1:17" ht="16.5">
      <c r="A107" s="1"/>
      <c r="B107" s="1"/>
      <c r="C107" s="1"/>
      <c r="D107" s="1"/>
      <c r="E107" s="1"/>
      <c r="F107" s="1"/>
      <c r="G107" s="1"/>
      <c r="H107" s="1"/>
      <c r="I107" s="1"/>
      <c r="J107" s="1"/>
      <c r="K107" s="1"/>
      <c r="L107" s="1"/>
      <c r="M107" s="1"/>
      <c r="N107" s="1"/>
      <c r="O107" s="1"/>
      <c r="P107" s="1"/>
      <c r="Q107" s="1"/>
    </row>
    <row r="108" spans="1:17" ht="16.5">
      <c r="A108" s="1"/>
      <c r="B108" s="1"/>
      <c r="C108" s="1"/>
      <c r="D108" s="1"/>
      <c r="E108" s="1"/>
      <c r="F108" s="1"/>
      <c r="G108" s="1"/>
      <c r="H108" s="1"/>
      <c r="I108" s="1"/>
      <c r="J108" s="1"/>
      <c r="K108" s="1"/>
      <c r="L108" s="1"/>
      <c r="M108" s="1"/>
      <c r="N108" s="1"/>
      <c r="O108" s="1"/>
      <c r="P108" s="1"/>
      <c r="Q108" s="1"/>
    </row>
    <row r="109" spans="1:17" ht="16.5">
      <c r="A109" s="1"/>
      <c r="B109" s="1"/>
      <c r="C109" s="1"/>
      <c r="D109" s="1"/>
      <c r="E109" s="1"/>
      <c r="F109" s="1"/>
      <c r="G109" s="1"/>
      <c r="H109" s="1"/>
      <c r="I109" s="1"/>
      <c r="J109" s="1"/>
      <c r="K109" s="1"/>
      <c r="L109" s="1"/>
      <c r="M109" s="1"/>
      <c r="N109" s="1"/>
      <c r="O109" s="1"/>
      <c r="P109" s="1"/>
      <c r="Q109" s="1"/>
    </row>
    <row r="110" spans="1:17" ht="16.5">
      <c r="A110" s="1"/>
      <c r="B110" s="1"/>
      <c r="C110" s="1"/>
      <c r="D110" s="1"/>
      <c r="E110" s="1"/>
      <c r="F110" s="1"/>
      <c r="G110" s="1"/>
      <c r="H110" s="1"/>
      <c r="I110" s="1"/>
      <c r="J110" s="1"/>
      <c r="K110" s="1"/>
      <c r="L110" s="1"/>
      <c r="M110" s="1"/>
      <c r="N110" s="1"/>
      <c r="O110" s="1"/>
      <c r="P110" s="1"/>
      <c r="Q110" s="1"/>
    </row>
    <row r="111" spans="1:17" ht="16.5">
      <c r="A111" s="1"/>
      <c r="B111" s="1"/>
      <c r="C111" s="1"/>
      <c r="D111" s="1"/>
      <c r="E111" s="1"/>
      <c r="F111" s="1"/>
      <c r="G111" s="1"/>
      <c r="H111" s="1"/>
      <c r="I111" s="1"/>
      <c r="J111" s="1"/>
      <c r="K111" s="1"/>
      <c r="L111" s="1"/>
      <c r="M111" s="1"/>
      <c r="N111" s="1"/>
      <c r="O111" s="1"/>
      <c r="P111" s="1"/>
      <c r="Q111" s="1"/>
    </row>
    <row r="112" spans="1:17" ht="16.5">
      <c r="A112" s="1"/>
      <c r="B112" s="1"/>
      <c r="C112" s="1"/>
      <c r="D112" s="1"/>
      <c r="E112" s="1"/>
      <c r="F112" s="1"/>
      <c r="G112" s="1"/>
      <c r="H112" s="1"/>
      <c r="I112" s="1"/>
      <c r="J112" s="1"/>
      <c r="K112" s="1"/>
      <c r="L112" s="1"/>
      <c r="M112" s="1"/>
      <c r="N112" s="1"/>
      <c r="O112" s="1"/>
      <c r="P112" s="1"/>
      <c r="Q112" s="1"/>
    </row>
    <row r="113" spans="1:17" ht="16.5">
      <c r="A113" s="1"/>
      <c r="B113" s="1"/>
      <c r="C113" s="1"/>
      <c r="D113" s="1"/>
      <c r="E113" s="1"/>
      <c r="F113" s="1"/>
      <c r="G113" s="1"/>
      <c r="H113" s="1"/>
      <c r="I113" s="1"/>
      <c r="J113" s="1"/>
      <c r="K113" s="1"/>
      <c r="L113" s="1"/>
      <c r="M113" s="1"/>
      <c r="N113" s="1"/>
      <c r="O113" s="1"/>
      <c r="P113" s="1"/>
      <c r="Q113" s="1"/>
    </row>
    <row r="114" spans="1:17" ht="16.5">
      <c r="A114" s="1"/>
      <c r="B114" s="1"/>
      <c r="C114" s="1"/>
      <c r="D114" s="1"/>
      <c r="E114" s="1"/>
      <c r="F114" s="1"/>
      <c r="G114" s="1"/>
      <c r="H114" s="1"/>
      <c r="I114" s="1"/>
      <c r="J114" s="1"/>
      <c r="K114" s="1"/>
      <c r="L114" s="1"/>
      <c r="M114" s="1"/>
      <c r="N114" s="1"/>
      <c r="O114" s="1"/>
      <c r="P114" s="1"/>
      <c r="Q114" s="1"/>
    </row>
    <row r="115" spans="1:17" ht="16.5">
      <c r="A115" s="1"/>
      <c r="B115" s="1"/>
      <c r="C115" s="1"/>
      <c r="D115" s="1"/>
      <c r="E115" s="1"/>
      <c r="F115" s="1"/>
      <c r="G115" s="1"/>
      <c r="H115" s="1"/>
      <c r="I115" s="1"/>
      <c r="J115" s="1"/>
      <c r="K115" s="1"/>
      <c r="L115" s="1"/>
      <c r="M115" s="1"/>
      <c r="N115" s="1"/>
      <c r="O115" s="1"/>
      <c r="P115" s="1"/>
      <c r="Q115" s="1"/>
    </row>
    <row r="116" spans="1:17" ht="16.5">
      <c r="A116" s="1"/>
      <c r="B116" s="1"/>
      <c r="C116" s="1"/>
      <c r="D116" s="1"/>
      <c r="E116" s="1"/>
      <c r="F116" s="1"/>
      <c r="G116" s="1"/>
      <c r="H116" s="1"/>
      <c r="I116" s="1"/>
      <c r="J116" s="1"/>
      <c r="K116" s="1"/>
      <c r="L116" s="1"/>
      <c r="M116" s="1"/>
      <c r="N116" s="1"/>
      <c r="O116" s="1"/>
      <c r="P116" s="1"/>
      <c r="Q116" s="1"/>
    </row>
    <row r="117" spans="1:17" ht="16.5">
      <c r="A117" s="1"/>
      <c r="B117" s="1"/>
      <c r="C117" s="1"/>
      <c r="D117" s="1"/>
      <c r="E117" s="1"/>
      <c r="F117" s="1"/>
      <c r="G117" s="1"/>
      <c r="H117" s="1"/>
      <c r="I117" s="1"/>
      <c r="J117" s="1"/>
      <c r="K117" s="1"/>
      <c r="L117" s="1"/>
      <c r="M117" s="1"/>
      <c r="N117" s="1"/>
      <c r="O117" s="1"/>
      <c r="P117" s="1"/>
      <c r="Q117" s="1"/>
    </row>
    <row r="118" spans="1:17" ht="16.5">
      <c r="A118" s="1"/>
      <c r="B118" s="1"/>
      <c r="C118" s="1"/>
      <c r="D118" s="1"/>
      <c r="E118" s="1"/>
      <c r="F118" s="1"/>
      <c r="G118" s="1"/>
      <c r="H118" s="1"/>
      <c r="I118" s="1"/>
      <c r="J118" s="1"/>
      <c r="K118" s="1"/>
      <c r="L118" s="1"/>
      <c r="M118" s="1"/>
      <c r="N118" s="1"/>
      <c r="O118" s="1"/>
      <c r="P118" s="1"/>
      <c r="Q118" s="1"/>
    </row>
    <row r="119" spans="1:17" ht="16.5">
      <c r="A119" s="1"/>
      <c r="B119" s="1"/>
      <c r="C119" s="1"/>
      <c r="D119" s="1"/>
      <c r="E119" s="1"/>
      <c r="F119" s="1"/>
      <c r="G119" s="1"/>
      <c r="H119" s="1"/>
      <c r="I119" s="1"/>
      <c r="J119" s="1"/>
      <c r="K119" s="1"/>
      <c r="L119" s="1"/>
      <c r="M119" s="1"/>
      <c r="N119" s="1"/>
      <c r="O119" s="1"/>
      <c r="P119" s="1"/>
      <c r="Q119" s="1"/>
    </row>
    <row r="120" spans="1:17" ht="16.5">
      <c r="A120" s="1"/>
      <c r="B120" s="1"/>
      <c r="C120" s="1"/>
      <c r="D120" s="1"/>
      <c r="E120" s="1"/>
      <c r="F120" s="1"/>
      <c r="G120" s="1"/>
      <c r="H120" s="1"/>
      <c r="I120" s="1"/>
      <c r="J120" s="1"/>
      <c r="K120" s="1"/>
      <c r="L120" s="1"/>
      <c r="M120" s="1"/>
      <c r="N120" s="1"/>
      <c r="O120" s="1"/>
      <c r="P120" s="1"/>
      <c r="Q120" s="1"/>
    </row>
    <row r="121" spans="1:17" ht="16.5">
      <c r="A121" s="1"/>
      <c r="B121" s="1"/>
      <c r="C121" s="1"/>
      <c r="D121" s="1"/>
      <c r="E121" s="1"/>
      <c r="F121" s="1"/>
      <c r="G121" s="1"/>
      <c r="H121" s="1"/>
      <c r="I121" s="1"/>
      <c r="J121" s="1"/>
      <c r="K121" s="1"/>
      <c r="L121" s="1"/>
      <c r="M121" s="1"/>
      <c r="N121" s="1"/>
      <c r="O121" s="1"/>
      <c r="P121" s="1"/>
      <c r="Q121" s="1"/>
    </row>
    <row r="122" spans="1:17" ht="16.5">
      <c r="A122" s="1"/>
      <c r="B122" s="1"/>
      <c r="C122" s="1"/>
      <c r="D122" s="1"/>
      <c r="E122" s="1"/>
      <c r="F122" s="1"/>
      <c r="G122" s="1"/>
      <c r="H122" s="1"/>
      <c r="I122" s="1"/>
      <c r="J122" s="1"/>
      <c r="K122" s="1"/>
      <c r="L122" s="1"/>
      <c r="M122" s="1"/>
      <c r="N122" s="1"/>
      <c r="O122" s="1"/>
      <c r="P122" s="1"/>
      <c r="Q122" s="1"/>
    </row>
    <row r="123" spans="1:17" ht="16.5">
      <c r="A123" s="1"/>
      <c r="B123" s="1"/>
      <c r="C123" s="1"/>
      <c r="D123" s="1"/>
      <c r="E123" s="1"/>
      <c r="F123" s="1"/>
      <c r="G123" s="1"/>
      <c r="H123" s="1"/>
      <c r="I123" s="1"/>
      <c r="J123" s="1"/>
      <c r="K123" s="1"/>
      <c r="L123" s="1"/>
      <c r="M123" s="1"/>
      <c r="N123" s="1"/>
      <c r="O123" s="1"/>
      <c r="P123" s="1"/>
      <c r="Q123" s="1"/>
    </row>
    <row r="124" spans="1:17" ht="16.5">
      <c r="A124" s="1"/>
      <c r="B124" s="1"/>
      <c r="C124" s="1"/>
      <c r="D124" s="1"/>
      <c r="E124" s="1"/>
      <c r="F124" s="1"/>
      <c r="G124" s="1"/>
      <c r="H124" s="1"/>
      <c r="I124" s="1"/>
      <c r="J124" s="1"/>
      <c r="K124" s="1"/>
      <c r="L124" s="1"/>
      <c r="M124" s="1"/>
      <c r="N124" s="1"/>
      <c r="O124" s="1"/>
      <c r="P124" s="1"/>
      <c r="Q124" s="1"/>
    </row>
    <row r="125" spans="1:17" ht="16.5">
      <c r="A125" s="1"/>
      <c r="B125" s="1"/>
      <c r="C125" s="1"/>
      <c r="D125" s="1"/>
      <c r="E125" s="1"/>
      <c r="F125" s="1"/>
      <c r="G125" s="1"/>
      <c r="H125" s="1"/>
      <c r="I125" s="1"/>
      <c r="J125" s="1"/>
      <c r="K125" s="1"/>
      <c r="L125" s="1"/>
      <c r="M125" s="1"/>
      <c r="N125" s="1"/>
      <c r="O125" s="1"/>
      <c r="P125" s="1"/>
      <c r="Q125" s="1"/>
    </row>
    <row r="126" spans="1:17" ht="16.5">
      <c r="A126" s="1"/>
      <c r="B126" s="1"/>
      <c r="C126" s="1"/>
      <c r="D126" s="1"/>
      <c r="E126" s="1"/>
      <c r="F126" s="1"/>
      <c r="G126" s="1"/>
      <c r="H126" s="1"/>
      <c r="I126" s="1"/>
      <c r="J126" s="1"/>
      <c r="K126" s="1"/>
      <c r="L126" s="1"/>
      <c r="M126" s="1"/>
      <c r="N126" s="1"/>
      <c r="O126" s="1"/>
      <c r="P126" s="1"/>
      <c r="Q126" s="1"/>
    </row>
    <row r="127" spans="1:17" ht="16.5">
      <c r="A127" s="1"/>
      <c r="B127" s="1"/>
      <c r="C127" s="1"/>
      <c r="D127" s="1"/>
      <c r="E127" s="1"/>
      <c r="F127" s="1"/>
      <c r="G127" s="1"/>
      <c r="H127" s="1"/>
      <c r="I127" s="1"/>
      <c r="J127" s="1"/>
      <c r="K127" s="1"/>
      <c r="L127" s="1"/>
      <c r="M127" s="1"/>
      <c r="N127" s="1"/>
      <c r="O127" s="1"/>
      <c r="P127" s="1"/>
      <c r="Q127" s="1"/>
    </row>
    <row r="128" spans="1:17" ht="16.5">
      <c r="A128" s="1"/>
      <c r="B128" s="1"/>
      <c r="C128" s="1"/>
      <c r="D128" s="1"/>
      <c r="E128" s="1"/>
      <c r="F128" s="1"/>
      <c r="G128" s="1"/>
      <c r="H128" s="1"/>
      <c r="I128" s="1"/>
      <c r="J128" s="1"/>
      <c r="K128" s="1"/>
      <c r="L128" s="1"/>
      <c r="M128" s="1"/>
      <c r="N128" s="1"/>
      <c r="O128" s="1"/>
      <c r="P128" s="1"/>
      <c r="Q128" s="1"/>
    </row>
    <row r="129" spans="1:17" ht="16.5">
      <c r="A129" s="1"/>
      <c r="B129" s="1"/>
      <c r="C129" s="1"/>
      <c r="D129" s="1"/>
      <c r="E129" s="1"/>
      <c r="F129" s="1"/>
      <c r="G129" s="1"/>
      <c r="H129" s="1"/>
      <c r="I129" s="1"/>
      <c r="J129" s="1"/>
      <c r="K129" s="1"/>
      <c r="L129" s="1"/>
      <c r="M129" s="1"/>
      <c r="N129" s="1"/>
      <c r="O129" s="1"/>
      <c r="P129" s="1"/>
      <c r="Q129" s="1"/>
    </row>
    <row r="130" spans="1:17" ht="16.5">
      <c r="A130" s="1"/>
      <c r="B130" s="1"/>
      <c r="C130" s="1"/>
      <c r="D130" s="1"/>
      <c r="E130" s="1"/>
      <c r="F130" s="1"/>
      <c r="G130" s="1"/>
      <c r="H130" s="1"/>
      <c r="I130" s="1"/>
      <c r="J130" s="1"/>
      <c r="K130" s="1"/>
      <c r="L130" s="1"/>
      <c r="M130" s="1"/>
      <c r="N130" s="1"/>
      <c r="O130" s="1"/>
      <c r="P130" s="1"/>
      <c r="Q130" s="1"/>
    </row>
    <row r="131" spans="1:17" ht="16.5">
      <c r="A131" s="1"/>
      <c r="B131" s="1"/>
      <c r="C131" s="1"/>
      <c r="D131" s="1"/>
      <c r="E131" s="1"/>
      <c r="F131" s="1"/>
      <c r="G131" s="1"/>
      <c r="H131" s="1"/>
      <c r="I131" s="1"/>
      <c r="J131" s="1"/>
      <c r="K131" s="1"/>
      <c r="L131" s="1"/>
      <c r="M131" s="1"/>
      <c r="N131" s="1"/>
      <c r="O131" s="1"/>
      <c r="P131" s="1"/>
      <c r="Q131" s="1"/>
    </row>
    <row r="132" spans="1:17" ht="16.5">
      <c r="A132" s="1"/>
      <c r="B132" s="1"/>
      <c r="C132" s="1"/>
      <c r="D132" s="1"/>
      <c r="E132" s="1"/>
      <c r="F132" s="1"/>
      <c r="G132" s="1"/>
      <c r="H132" s="1"/>
      <c r="I132" s="1"/>
      <c r="J132" s="1"/>
      <c r="K132" s="1"/>
      <c r="L132" s="1"/>
      <c r="M132" s="1"/>
      <c r="N132" s="1"/>
      <c r="O132" s="1"/>
      <c r="P132" s="1"/>
      <c r="Q132" s="1"/>
    </row>
    <row r="133" spans="1:17" ht="16.5">
      <c r="A133" s="1"/>
      <c r="B133" s="1"/>
      <c r="C133" s="1"/>
      <c r="D133" s="1"/>
      <c r="E133" s="1"/>
      <c r="F133" s="1"/>
      <c r="G133" s="1"/>
      <c r="H133" s="1"/>
      <c r="I133" s="1"/>
      <c r="J133" s="1"/>
      <c r="K133" s="1"/>
      <c r="L133" s="1"/>
      <c r="M133" s="1"/>
      <c r="N133" s="1"/>
      <c r="O133" s="1"/>
      <c r="P133" s="1"/>
      <c r="Q133" s="1"/>
    </row>
    <row r="134" spans="1:17" ht="16.5">
      <c r="A134" s="1"/>
      <c r="B134" s="1"/>
      <c r="C134" s="1"/>
      <c r="D134" s="1"/>
      <c r="E134" s="1"/>
      <c r="F134" s="1"/>
      <c r="G134" s="1"/>
      <c r="H134" s="1"/>
      <c r="I134" s="1"/>
      <c r="J134" s="1"/>
      <c r="K134" s="1"/>
      <c r="L134" s="1"/>
      <c r="M134" s="1"/>
      <c r="N134" s="1"/>
      <c r="O134" s="1"/>
      <c r="P134" s="1"/>
      <c r="Q134" s="1"/>
    </row>
    <row r="135" spans="1:17" ht="16.5">
      <c r="A135" s="1"/>
      <c r="B135" s="1"/>
      <c r="C135" s="1"/>
      <c r="D135" s="1"/>
      <c r="E135" s="1"/>
      <c r="F135" s="1"/>
      <c r="G135" s="1"/>
      <c r="H135" s="1"/>
      <c r="I135" s="1"/>
      <c r="J135" s="1"/>
      <c r="K135" s="1"/>
      <c r="L135" s="1"/>
      <c r="M135" s="1"/>
      <c r="N135" s="1"/>
      <c r="O135" s="1"/>
      <c r="P135" s="1"/>
      <c r="Q135" s="1"/>
    </row>
    <row r="136" spans="1:17" ht="16.5">
      <c r="A136" s="1"/>
      <c r="B136" s="1"/>
      <c r="C136" s="1"/>
      <c r="D136" s="1"/>
      <c r="E136" s="1"/>
      <c r="F136" s="1"/>
      <c r="G136" s="1"/>
      <c r="H136" s="1"/>
      <c r="I136" s="1"/>
      <c r="J136" s="1"/>
      <c r="K136" s="1"/>
      <c r="L136" s="1"/>
      <c r="M136" s="1"/>
      <c r="N136" s="1"/>
      <c r="O136" s="1"/>
      <c r="P136" s="1"/>
      <c r="Q136" s="1"/>
    </row>
    <row r="137" spans="1:17" ht="16.5">
      <c r="A137" s="1"/>
      <c r="B137" s="1"/>
      <c r="C137" s="1"/>
      <c r="D137" s="1"/>
      <c r="E137" s="1"/>
      <c r="F137" s="1"/>
      <c r="G137" s="1"/>
      <c r="H137" s="1"/>
      <c r="I137" s="1"/>
      <c r="J137" s="1"/>
      <c r="K137" s="1"/>
      <c r="L137" s="1"/>
      <c r="M137" s="1"/>
      <c r="N137" s="1"/>
      <c r="O137" s="1"/>
      <c r="P137" s="1"/>
      <c r="Q137" s="1"/>
    </row>
    <row r="138" spans="1:17" ht="16.5">
      <c r="A138" s="1"/>
      <c r="B138" s="1"/>
      <c r="C138" s="1"/>
      <c r="D138" s="1"/>
      <c r="E138" s="1"/>
      <c r="F138" s="1"/>
      <c r="G138" s="1"/>
      <c r="H138" s="1"/>
      <c r="I138" s="1"/>
      <c r="J138" s="1"/>
      <c r="K138" s="1"/>
      <c r="L138" s="1"/>
      <c r="M138" s="1"/>
      <c r="N138" s="1"/>
      <c r="O138" s="1"/>
      <c r="P138" s="1"/>
      <c r="Q138" s="1"/>
    </row>
    <row r="139" spans="1:17" ht="16.5">
      <c r="A139" s="1"/>
      <c r="B139" s="1"/>
      <c r="C139" s="1"/>
      <c r="D139" s="1"/>
      <c r="E139" s="1"/>
      <c r="F139" s="1"/>
      <c r="G139" s="1"/>
      <c r="H139" s="1"/>
      <c r="I139" s="1"/>
      <c r="J139" s="1"/>
      <c r="K139" s="1"/>
      <c r="L139" s="1"/>
      <c r="M139" s="1"/>
      <c r="N139" s="1"/>
      <c r="O139" s="1"/>
      <c r="P139" s="1"/>
      <c r="Q139" s="1"/>
    </row>
    <row r="140" spans="1:17" ht="16.5">
      <c r="A140" s="1"/>
      <c r="B140" s="1"/>
      <c r="C140" s="1"/>
      <c r="D140" s="1"/>
      <c r="E140" s="1"/>
      <c r="F140" s="1"/>
      <c r="G140" s="1"/>
      <c r="H140" s="1"/>
      <c r="I140" s="1"/>
      <c r="J140" s="1"/>
      <c r="K140" s="1"/>
      <c r="L140" s="1"/>
      <c r="M140" s="1"/>
      <c r="N140" s="1"/>
      <c r="O140" s="1"/>
      <c r="P140" s="1"/>
      <c r="Q140" s="1"/>
    </row>
    <row r="141" spans="1:17" ht="16.5">
      <c r="A141" s="1"/>
      <c r="B141" s="1"/>
      <c r="C141" s="1"/>
      <c r="D141" s="1"/>
      <c r="E141" s="1"/>
      <c r="F141" s="1"/>
      <c r="G141" s="1"/>
      <c r="H141" s="1"/>
      <c r="I141" s="1"/>
      <c r="J141" s="1"/>
      <c r="K141" s="1"/>
      <c r="L141" s="1"/>
      <c r="M141" s="1"/>
      <c r="N141" s="1"/>
      <c r="O141" s="1"/>
      <c r="P141" s="1"/>
      <c r="Q141" s="1"/>
    </row>
    <row r="142" spans="1:17" ht="16.5">
      <c r="A142" s="1"/>
      <c r="B142" s="1"/>
      <c r="C142" s="1"/>
      <c r="D142" s="1"/>
      <c r="E142" s="1"/>
      <c r="F142" s="1"/>
      <c r="G142" s="1"/>
      <c r="H142" s="1"/>
      <c r="I142" s="1"/>
      <c r="J142" s="1"/>
      <c r="K142" s="1"/>
      <c r="L142" s="1"/>
      <c r="M142" s="1"/>
      <c r="N142" s="1"/>
      <c r="O142" s="1"/>
      <c r="P142" s="1"/>
      <c r="Q142" s="1"/>
    </row>
    <row r="143" spans="1:17" ht="16.5">
      <c r="A143" s="1"/>
      <c r="B143" s="1"/>
      <c r="C143" s="1"/>
      <c r="D143" s="1"/>
      <c r="E143" s="1"/>
      <c r="F143" s="1"/>
      <c r="G143" s="1"/>
      <c r="H143" s="1"/>
      <c r="I143" s="1"/>
      <c r="J143" s="1"/>
      <c r="K143" s="1"/>
      <c r="L143" s="1"/>
      <c r="M143" s="1"/>
      <c r="N143" s="1"/>
      <c r="O143" s="1"/>
      <c r="P143" s="1"/>
      <c r="Q143" s="1"/>
    </row>
    <row r="144" spans="1:17" ht="16.5">
      <c r="A144" s="1"/>
      <c r="B144" s="1"/>
      <c r="C144" s="1"/>
      <c r="D144" s="1"/>
      <c r="E144" s="1"/>
      <c r="F144" s="1"/>
      <c r="G144" s="1"/>
      <c r="H144" s="1"/>
      <c r="I144" s="1"/>
      <c r="J144" s="1"/>
      <c r="K144" s="1"/>
      <c r="L144" s="1"/>
      <c r="M144" s="1"/>
      <c r="N144" s="1"/>
      <c r="O144" s="1"/>
      <c r="P144" s="1"/>
      <c r="Q144" s="1"/>
    </row>
    <row r="145" spans="1:17" ht="16.5">
      <c r="A145" s="1"/>
      <c r="B145" s="1"/>
      <c r="C145" s="1"/>
      <c r="D145" s="1"/>
      <c r="E145" s="1"/>
      <c r="F145" s="1"/>
      <c r="G145" s="1"/>
      <c r="H145" s="1"/>
      <c r="I145" s="1"/>
      <c r="J145" s="1"/>
      <c r="K145" s="1"/>
      <c r="L145" s="1"/>
      <c r="M145" s="1"/>
      <c r="N145" s="1"/>
      <c r="O145" s="1"/>
      <c r="P145" s="1"/>
      <c r="Q145" s="1"/>
    </row>
    <row r="146" spans="1:17" ht="16.5">
      <c r="A146" s="1"/>
      <c r="B146" s="1"/>
      <c r="C146" s="1"/>
      <c r="D146" s="1"/>
      <c r="E146" s="1"/>
      <c r="F146" s="1"/>
      <c r="G146" s="1"/>
      <c r="H146" s="1"/>
      <c r="I146" s="1"/>
      <c r="J146" s="1"/>
      <c r="K146" s="1"/>
      <c r="L146" s="1"/>
      <c r="M146" s="1"/>
      <c r="N146" s="1"/>
      <c r="O146" s="1"/>
      <c r="P146" s="1"/>
      <c r="Q146" s="1"/>
    </row>
    <row r="147" spans="1:17" ht="16.5">
      <c r="A147" s="1"/>
      <c r="B147" s="1"/>
      <c r="C147" s="1"/>
      <c r="D147" s="1"/>
      <c r="E147" s="1"/>
      <c r="F147" s="1"/>
      <c r="G147" s="1"/>
      <c r="H147" s="1"/>
      <c r="I147" s="1"/>
      <c r="J147" s="1"/>
      <c r="K147" s="1"/>
      <c r="L147" s="1"/>
      <c r="M147" s="1"/>
      <c r="N147" s="1"/>
      <c r="O147" s="1"/>
      <c r="P147" s="1"/>
      <c r="Q147" s="1"/>
    </row>
    <row r="148" spans="1:17" ht="16.5">
      <c r="A148" s="1"/>
      <c r="B148" s="1"/>
      <c r="C148" s="1"/>
      <c r="D148" s="1"/>
      <c r="E148" s="1"/>
      <c r="F148" s="1"/>
      <c r="G148" s="1"/>
      <c r="H148" s="1"/>
      <c r="I148" s="1"/>
      <c r="J148" s="1"/>
      <c r="K148" s="1"/>
      <c r="L148" s="1"/>
      <c r="M148" s="1"/>
      <c r="N148" s="1"/>
      <c r="O148" s="1"/>
      <c r="P148" s="1"/>
      <c r="Q148" s="1"/>
    </row>
    <row r="149" spans="1:17" ht="16.5">
      <c r="A149" s="1"/>
      <c r="B149" s="1"/>
      <c r="C149" s="1"/>
      <c r="D149" s="1"/>
      <c r="E149" s="1"/>
      <c r="F149" s="1"/>
      <c r="G149" s="1"/>
      <c r="H149" s="1"/>
      <c r="I149" s="1"/>
      <c r="J149" s="1"/>
      <c r="K149" s="1"/>
      <c r="L149" s="1"/>
      <c r="M149" s="1"/>
      <c r="N149" s="1"/>
      <c r="O149" s="1"/>
      <c r="P149" s="1"/>
      <c r="Q149" s="1"/>
    </row>
    <row r="150" spans="1:17" ht="16.5">
      <c r="A150" s="1"/>
      <c r="B150" s="1"/>
      <c r="C150" s="1"/>
      <c r="D150" s="1"/>
      <c r="E150" s="1"/>
      <c r="F150" s="1"/>
      <c r="G150" s="1"/>
      <c r="H150" s="1"/>
      <c r="I150" s="1"/>
      <c r="J150" s="1"/>
      <c r="K150" s="1"/>
      <c r="L150" s="1"/>
      <c r="M150" s="1"/>
      <c r="N150" s="1"/>
      <c r="O150" s="1"/>
      <c r="P150" s="1"/>
      <c r="Q150" s="1"/>
    </row>
    <row r="151" spans="1:17" ht="16.5">
      <c r="A151" s="1"/>
      <c r="B151" s="1"/>
      <c r="C151" s="1"/>
      <c r="D151" s="1"/>
      <c r="E151" s="1"/>
      <c r="F151" s="1"/>
      <c r="G151" s="1"/>
      <c r="H151" s="1"/>
      <c r="I151" s="1"/>
      <c r="J151" s="1"/>
      <c r="K151" s="1"/>
      <c r="L151" s="1"/>
      <c r="M151" s="1"/>
      <c r="N151" s="1"/>
      <c r="O151" s="1"/>
      <c r="P151" s="1"/>
      <c r="Q151" s="1"/>
    </row>
    <row r="152" spans="1:17" ht="16.5">
      <c r="A152" s="1"/>
      <c r="B152" s="1"/>
      <c r="C152" s="1"/>
      <c r="D152" s="1"/>
      <c r="E152" s="1"/>
      <c r="F152" s="1"/>
      <c r="G152" s="1"/>
      <c r="H152" s="1"/>
      <c r="I152" s="1"/>
      <c r="J152" s="1"/>
      <c r="K152" s="1"/>
      <c r="L152" s="1"/>
      <c r="M152" s="1"/>
      <c r="N152" s="1"/>
      <c r="O152" s="1"/>
      <c r="P152" s="1"/>
      <c r="Q152" s="1"/>
    </row>
    <row r="153" spans="1:17" ht="16.5">
      <c r="A153" s="1"/>
      <c r="B153" s="1"/>
      <c r="C153" s="1"/>
      <c r="D153" s="1"/>
      <c r="E153" s="1"/>
      <c r="F153" s="1"/>
      <c r="G153" s="1"/>
      <c r="H153" s="1"/>
      <c r="I153" s="1"/>
      <c r="J153" s="1"/>
      <c r="K153" s="1"/>
      <c r="L153" s="1"/>
      <c r="M153" s="1"/>
      <c r="N153" s="1"/>
      <c r="O153" s="1"/>
      <c r="P153" s="1"/>
      <c r="Q153" s="1"/>
    </row>
    <row r="154" spans="1:17" ht="16.5">
      <c r="A154" s="1"/>
      <c r="B154" s="1"/>
      <c r="C154" s="1"/>
      <c r="D154" s="1"/>
      <c r="E154" s="1"/>
      <c r="F154" s="1"/>
      <c r="G154" s="1"/>
      <c r="H154" s="1"/>
      <c r="I154" s="1"/>
      <c r="J154" s="1"/>
      <c r="K154" s="1"/>
      <c r="L154" s="1"/>
      <c r="M154" s="1"/>
      <c r="N154" s="1"/>
      <c r="O154" s="1"/>
      <c r="P154" s="1"/>
      <c r="Q154" s="1"/>
    </row>
    <row r="155" spans="1:17" ht="16.5">
      <c r="A155" s="1"/>
      <c r="B155" s="1"/>
      <c r="C155" s="1"/>
      <c r="D155" s="1"/>
      <c r="E155" s="1"/>
      <c r="F155" s="1"/>
      <c r="G155" s="1"/>
      <c r="H155" s="1"/>
      <c r="I155" s="1"/>
      <c r="J155" s="1"/>
      <c r="K155" s="1"/>
      <c r="L155" s="1"/>
      <c r="M155" s="1"/>
      <c r="N155" s="1"/>
      <c r="O155" s="1"/>
      <c r="P155" s="1"/>
      <c r="Q155" s="1"/>
    </row>
    <row r="156" spans="1:17" ht="16.5">
      <c r="A156" s="1"/>
      <c r="B156" s="1"/>
      <c r="C156" s="1"/>
      <c r="D156" s="1"/>
      <c r="E156" s="1"/>
      <c r="F156" s="1"/>
      <c r="G156" s="1"/>
      <c r="H156" s="1"/>
      <c r="I156" s="1"/>
      <c r="J156" s="1"/>
      <c r="K156" s="1"/>
      <c r="L156" s="1"/>
      <c r="M156" s="1"/>
      <c r="N156" s="1"/>
      <c r="O156" s="1"/>
      <c r="P156" s="1"/>
      <c r="Q156" s="1"/>
    </row>
    <row r="157" spans="1:17" ht="16.5">
      <c r="A157" s="1"/>
      <c r="B157" s="1"/>
      <c r="C157" s="1"/>
      <c r="D157" s="1"/>
      <c r="E157" s="1"/>
      <c r="F157" s="1"/>
      <c r="G157" s="1"/>
      <c r="H157" s="1"/>
      <c r="I157" s="1"/>
      <c r="J157" s="1"/>
      <c r="K157" s="1"/>
      <c r="L157" s="1"/>
      <c r="M157" s="1"/>
      <c r="N157" s="1"/>
      <c r="O157" s="1"/>
      <c r="P157" s="1"/>
      <c r="Q157" s="1"/>
    </row>
    <row r="158" spans="1:17" ht="16.5">
      <c r="A158" s="1"/>
      <c r="B158" s="1"/>
      <c r="C158" s="1"/>
      <c r="D158" s="1"/>
      <c r="E158" s="1"/>
      <c r="F158" s="1"/>
      <c r="G158" s="1"/>
      <c r="H158" s="1"/>
      <c r="I158" s="1"/>
      <c r="J158" s="1"/>
      <c r="K158" s="1"/>
      <c r="L158" s="1"/>
      <c r="M158" s="1"/>
      <c r="N158" s="1"/>
      <c r="O158" s="1"/>
      <c r="P158" s="1"/>
      <c r="Q158" s="1"/>
    </row>
    <row r="159" spans="1:17" ht="16.5">
      <c r="A159" s="1"/>
      <c r="B159" s="1"/>
      <c r="C159" s="1"/>
      <c r="D159" s="1"/>
      <c r="E159" s="1"/>
      <c r="F159" s="1"/>
      <c r="G159" s="1"/>
      <c r="H159" s="1"/>
      <c r="I159" s="1"/>
      <c r="J159" s="1"/>
      <c r="K159" s="1"/>
      <c r="L159" s="1"/>
      <c r="M159" s="1"/>
      <c r="N159" s="1"/>
      <c r="O159" s="1"/>
      <c r="P159" s="1"/>
      <c r="Q159" s="1"/>
    </row>
    <row r="160" spans="1:17" ht="16.5">
      <c r="A160" s="1"/>
      <c r="B160" s="1"/>
      <c r="C160" s="1"/>
      <c r="D160" s="1"/>
      <c r="E160" s="1"/>
      <c r="F160" s="1"/>
      <c r="G160" s="1"/>
      <c r="H160" s="1"/>
      <c r="I160" s="1"/>
      <c r="J160" s="1"/>
      <c r="K160" s="1"/>
      <c r="L160" s="1"/>
      <c r="M160" s="1"/>
      <c r="N160" s="1"/>
      <c r="O160" s="1"/>
      <c r="P160" s="1"/>
      <c r="Q160" s="1"/>
    </row>
    <row r="161" spans="1:17" ht="16.5">
      <c r="A161" s="1"/>
      <c r="B161" s="1"/>
      <c r="C161" s="1"/>
      <c r="D161" s="1"/>
      <c r="E161" s="1"/>
      <c r="F161" s="1"/>
      <c r="G161" s="1"/>
      <c r="H161" s="1"/>
      <c r="I161" s="1"/>
      <c r="J161" s="1"/>
      <c r="K161" s="1"/>
      <c r="L161" s="1"/>
      <c r="M161" s="1"/>
      <c r="N161" s="1"/>
      <c r="O161" s="1"/>
      <c r="P161" s="1"/>
      <c r="Q161" s="1"/>
    </row>
    <row r="162" spans="1:17" ht="16.5">
      <c r="A162" s="1"/>
      <c r="B162" s="1"/>
      <c r="C162" s="1"/>
      <c r="D162" s="1"/>
      <c r="E162" s="1"/>
      <c r="F162" s="1"/>
      <c r="G162" s="1"/>
      <c r="H162" s="1"/>
      <c r="I162" s="1"/>
      <c r="J162" s="1"/>
      <c r="K162" s="1"/>
      <c r="L162" s="1"/>
      <c r="M162" s="1"/>
      <c r="N162" s="1"/>
      <c r="O162" s="1"/>
      <c r="P162" s="1"/>
      <c r="Q162" s="1"/>
    </row>
    <row r="163" spans="1:17" ht="16.5">
      <c r="A163" s="1"/>
      <c r="B163" s="1"/>
      <c r="C163" s="1"/>
      <c r="D163" s="1"/>
      <c r="E163" s="1"/>
      <c r="F163" s="1"/>
      <c r="G163" s="1"/>
      <c r="H163" s="1"/>
      <c r="I163" s="1"/>
      <c r="J163" s="1"/>
      <c r="K163" s="1"/>
      <c r="L163" s="1"/>
      <c r="M163" s="1"/>
      <c r="N163" s="1"/>
      <c r="O163" s="1"/>
      <c r="P163" s="1"/>
      <c r="Q163" s="1"/>
    </row>
    <row r="164" spans="1:17" ht="16.5">
      <c r="A164" s="1"/>
      <c r="B164" s="1"/>
      <c r="C164" s="1"/>
      <c r="D164" s="1"/>
      <c r="E164" s="1"/>
      <c r="F164" s="1"/>
      <c r="G164" s="1"/>
      <c r="H164" s="1"/>
      <c r="I164" s="1"/>
      <c r="J164" s="1"/>
      <c r="K164" s="1"/>
      <c r="L164" s="1"/>
      <c r="M164" s="1"/>
      <c r="N164" s="1"/>
      <c r="O164" s="1"/>
      <c r="P164" s="1"/>
      <c r="Q164" s="1"/>
    </row>
    <row r="165" spans="1:17" ht="16.5">
      <c r="A165" s="1"/>
      <c r="B165" s="1"/>
      <c r="C165" s="1"/>
      <c r="D165" s="1"/>
      <c r="E165" s="1"/>
      <c r="F165" s="1"/>
      <c r="G165" s="1"/>
      <c r="H165" s="1"/>
      <c r="I165" s="1"/>
      <c r="J165" s="1"/>
      <c r="K165" s="1"/>
      <c r="L165" s="1"/>
      <c r="M165" s="1"/>
      <c r="N165" s="1"/>
      <c r="O165" s="1"/>
      <c r="P165" s="1"/>
      <c r="Q165" s="1"/>
    </row>
    <row r="166" spans="1:17" ht="16.5">
      <c r="A166" s="1"/>
      <c r="B166" s="1"/>
      <c r="C166" s="1"/>
      <c r="D166" s="1"/>
      <c r="E166" s="1"/>
      <c r="F166" s="1"/>
      <c r="G166" s="1"/>
      <c r="H166" s="1"/>
      <c r="I166" s="1"/>
      <c r="J166" s="1"/>
      <c r="K166" s="1"/>
      <c r="L166" s="1"/>
      <c r="M166" s="1"/>
      <c r="N166" s="1"/>
      <c r="O166" s="1"/>
      <c r="P166" s="1"/>
      <c r="Q166" s="1"/>
    </row>
    <row r="167" spans="1:17" ht="16.5">
      <c r="A167" s="1"/>
      <c r="B167" s="1"/>
      <c r="C167" s="1"/>
      <c r="D167" s="1"/>
      <c r="E167" s="1"/>
      <c r="F167" s="1"/>
      <c r="G167" s="1"/>
      <c r="H167" s="1"/>
      <c r="I167" s="1"/>
      <c r="J167" s="1"/>
      <c r="K167" s="1"/>
      <c r="L167" s="1"/>
      <c r="M167" s="1"/>
      <c r="N167" s="1"/>
      <c r="O167" s="1"/>
      <c r="P167" s="1"/>
      <c r="Q167" s="1"/>
    </row>
    <row r="168" spans="1:17" ht="16.5">
      <c r="A168" s="1"/>
      <c r="B168" s="1"/>
      <c r="C168" s="1"/>
      <c r="D168" s="1"/>
      <c r="E168" s="1"/>
      <c r="F168" s="1"/>
      <c r="G168" s="1"/>
      <c r="H168" s="1"/>
      <c r="I168" s="1"/>
      <c r="J168" s="1"/>
      <c r="K168" s="1"/>
      <c r="L168" s="1"/>
      <c r="M168" s="1"/>
      <c r="N168" s="1"/>
      <c r="O168" s="1"/>
      <c r="P168" s="1"/>
      <c r="Q168" s="1"/>
    </row>
    <row r="169" spans="1:17" ht="16.5">
      <c r="A169" s="1"/>
      <c r="B169" s="1"/>
      <c r="C169" s="1"/>
      <c r="D169" s="1"/>
      <c r="E169" s="1"/>
      <c r="F169" s="1"/>
      <c r="G169" s="1"/>
      <c r="H169" s="1"/>
      <c r="I169" s="1"/>
      <c r="J169" s="1"/>
      <c r="K169" s="1"/>
      <c r="L169" s="1"/>
      <c r="M169" s="1"/>
      <c r="N169" s="1"/>
      <c r="O169" s="1"/>
      <c r="P169" s="1"/>
      <c r="Q169" s="1"/>
    </row>
    <row r="170" spans="1:17" ht="16.5">
      <c r="A170" s="1"/>
      <c r="B170" s="1"/>
      <c r="C170" s="1"/>
      <c r="D170" s="1"/>
      <c r="E170" s="1"/>
      <c r="F170" s="1"/>
      <c r="G170" s="1"/>
      <c r="H170" s="1"/>
      <c r="I170" s="1"/>
      <c r="J170" s="1"/>
      <c r="K170" s="1"/>
      <c r="L170" s="1"/>
      <c r="M170" s="1"/>
      <c r="N170" s="1"/>
      <c r="O170" s="1"/>
      <c r="P170" s="1"/>
      <c r="Q170" s="1"/>
    </row>
    <row r="171" spans="1:17" ht="16.5">
      <c r="A171" s="1"/>
      <c r="B171" s="1"/>
      <c r="C171" s="1"/>
      <c r="D171" s="1"/>
      <c r="E171" s="1"/>
      <c r="F171" s="1"/>
      <c r="G171" s="1"/>
      <c r="H171" s="1"/>
      <c r="I171" s="1"/>
      <c r="J171" s="1"/>
      <c r="K171" s="1"/>
      <c r="L171" s="1"/>
      <c r="M171" s="1"/>
      <c r="N171" s="1"/>
      <c r="O171" s="1"/>
      <c r="P171" s="1"/>
      <c r="Q171" s="1"/>
    </row>
    <row r="172" spans="1:17" ht="16.5">
      <c r="A172" s="1"/>
      <c r="B172" s="1"/>
      <c r="C172" s="1"/>
      <c r="D172" s="1"/>
      <c r="E172" s="1"/>
      <c r="F172" s="1"/>
      <c r="G172" s="1"/>
      <c r="H172" s="1"/>
      <c r="I172" s="1"/>
      <c r="J172" s="1"/>
      <c r="K172" s="1"/>
      <c r="L172" s="1"/>
      <c r="M172" s="1"/>
      <c r="N172" s="1"/>
      <c r="O172" s="1"/>
      <c r="P172" s="1"/>
      <c r="Q172" s="1"/>
    </row>
    <row r="173" spans="1:17" ht="16.5">
      <c r="A173" s="1"/>
      <c r="B173" s="1"/>
      <c r="C173" s="1"/>
      <c r="D173" s="1"/>
      <c r="E173" s="1"/>
      <c r="F173" s="1"/>
      <c r="G173" s="1"/>
      <c r="H173" s="1"/>
      <c r="I173" s="1"/>
      <c r="J173" s="1"/>
      <c r="K173" s="1"/>
      <c r="L173" s="1"/>
      <c r="M173" s="1"/>
      <c r="N173" s="1"/>
      <c r="O173" s="1"/>
      <c r="P173" s="1"/>
      <c r="Q173" s="1"/>
    </row>
    <row r="174" spans="1:17" ht="16.5">
      <c r="A174" s="1"/>
      <c r="B174" s="1"/>
      <c r="C174" s="1"/>
      <c r="D174" s="1"/>
      <c r="E174" s="1"/>
      <c r="F174" s="1"/>
      <c r="G174" s="1"/>
      <c r="H174" s="1"/>
      <c r="I174" s="1"/>
      <c r="J174" s="1"/>
      <c r="K174" s="1"/>
      <c r="L174" s="1"/>
      <c r="M174" s="1"/>
      <c r="N174" s="1"/>
      <c r="O174" s="1"/>
      <c r="P174" s="1"/>
      <c r="Q174" s="1"/>
    </row>
    <row r="175" spans="1:17" ht="16.5">
      <c r="A175" s="1"/>
      <c r="B175" s="1"/>
      <c r="C175" s="1"/>
      <c r="D175" s="1"/>
      <c r="E175" s="1"/>
      <c r="F175" s="1"/>
      <c r="G175" s="1"/>
      <c r="H175" s="1"/>
      <c r="I175" s="1"/>
      <c r="J175" s="1"/>
      <c r="K175" s="1"/>
      <c r="L175" s="1"/>
      <c r="M175" s="1"/>
      <c r="N175" s="1"/>
      <c r="O175" s="1"/>
      <c r="P175" s="1"/>
      <c r="Q175" s="1"/>
    </row>
    <row r="176" spans="1:17" ht="16.5">
      <c r="A176" s="1"/>
      <c r="B176" s="1"/>
      <c r="C176" s="1"/>
      <c r="D176" s="1"/>
      <c r="E176" s="1"/>
      <c r="F176" s="1"/>
      <c r="G176" s="1"/>
      <c r="H176" s="1"/>
      <c r="I176" s="1"/>
      <c r="J176" s="1"/>
      <c r="K176" s="1"/>
      <c r="L176" s="1"/>
      <c r="M176" s="1"/>
      <c r="N176" s="1"/>
      <c r="O176" s="1"/>
      <c r="P176" s="1"/>
      <c r="Q176" s="1"/>
    </row>
    <row r="177" spans="1:17" ht="16.5">
      <c r="A177" s="1"/>
      <c r="B177" s="1"/>
      <c r="C177" s="1"/>
      <c r="D177" s="1"/>
      <c r="E177" s="1"/>
      <c r="F177" s="1"/>
      <c r="G177" s="1"/>
      <c r="H177" s="1"/>
      <c r="I177" s="1"/>
      <c r="J177" s="1"/>
      <c r="K177" s="1"/>
      <c r="L177" s="1"/>
      <c r="M177" s="1"/>
      <c r="N177" s="1"/>
      <c r="O177" s="1"/>
      <c r="P177" s="1"/>
      <c r="Q177" s="1"/>
    </row>
    <row r="178" spans="1:17" ht="16.5">
      <c r="A178" s="1"/>
      <c r="B178" s="1"/>
      <c r="C178" s="1"/>
      <c r="D178" s="1"/>
      <c r="E178" s="1"/>
      <c r="F178" s="1"/>
      <c r="G178" s="1"/>
      <c r="H178" s="1"/>
      <c r="I178" s="1"/>
      <c r="J178" s="1"/>
      <c r="K178" s="1"/>
      <c r="L178" s="1"/>
      <c r="M178" s="1"/>
      <c r="N178" s="1"/>
      <c r="O178" s="1"/>
      <c r="P178" s="1"/>
      <c r="Q178" s="1"/>
    </row>
    <row r="179" spans="1:17" ht="16.5">
      <c r="A179" s="1"/>
      <c r="B179" s="1"/>
      <c r="C179" s="1"/>
      <c r="D179" s="1"/>
      <c r="E179" s="1"/>
      <c r="F179" s="1"/>
      <c r="G179" s="1"/>
      <c r="H179" s="1"/>
      <c r="I179" s="1"/>
      <c r="J179" s="1"/>
      <c r="K179" s="1"/>
      <c r="L179" s="1"/>
      <c r="M179" s="1"/>
      <c r="N179" s="1"/>
      <c r="O179" s="1"/>
      <c r="P179" s="1"/>
      <c r="Q179" s="1"/>
    </row>
    <row r="180" spans="1:17" ht="16.5">
      <c r="A180" s="1"/>
      <c r="B180" s="1"/>
      <c r="C180" s="1"/>
      <c r="D180" s="1"/>
      <c r="E180" s="1"/>
      <c r="F180" s="1"/>
      <c r="G180" s="1"/>
      <c r="H180" s="1"/>
      <c r="I180" s="1"/>
      <c r="J180" s="1"/>
      <c r="K180" s="1"/>
      <c r="L180" s="1"/>
      <c r="M180" s="1"/>
      <c r="N180" s="1"/>
      <c r="O180" s="1"/>
      <c r="P180" s="1"/>
      <c r="Q180" s="1"/>
    </row>
    <row r="181" spans="1:17" ht="16.5">
      <c r="A181" s="1"/>
      <c r="B181" s="1"/>
      <c r="C181" s="1"/>
      <c r="D181" s="1"/>
      <c r="E181" s="1"/>
      <c r="F181" s="1"/>
      <c r="G181" s="1"/>
      <c r="H181" s="1"/>
      <c r="I181" s="1"/>
      <c r="J181" s="1"/>
      <c r="K181" s="1"/>
      <c r="L181" s="1"/>
      <c r="M181" s="1"/>
      <c r="N181" s="1"/>
      <c r="O181" s="1"/>
      <c r="P181" s="1"/>
      <c r="Q181" s="1"/>
    </row>
    <row r="182" spans="1:17" ht="16.5">
      <c r="A182" s="1"/>
      <c r="B182" s="1"/>
      <c r="C182" s="1"/>
      <c r="D182" s="1"/>
      <c r="E182" s="1"/>
      <c r="F182" s="1"/>
      <c r="G182" s="1"/>
      <c r="H182" s="1"/>
      <c r="I182" s="1"/>
      <c r="J182" s="1"/>
      <c r="K182" s="1"/>
      <c r="L182" s="1"/>
      <c r="M182" s="1"/>
      <c r="N182" s="1"/>
      <c r="O182" s="1"/>
      <c r="P182" s="1"/>
      <c r="Q182" s="1"/>
    </row>
    <row r="183" spans="1:17" ht="16.5">
      <c r="A183" s="1"/>
      <c r="B183" s="1"/>
      <c r="C183" s="1"/>
      <c r="D183" s="1"/>
      <c r="E183" s="1"/>
      <c r="F183" s="1"/>
      <c r="G183" s="1"/>
      <c r="H183" s="1"/>
      <c r="I183" s="1"/>
      <c r="J183" s="1"/>
      <c r="K183" s="1"/>
      <c r="L183" s="1"/>
      <c r="M183" s="1"/>
      <c r="N183" s="1"/>
      <c r="O183" s="1"/>
      <c r="P183" s="1"/>
      <c r="Q183" s="1"/>
    </row>
    <row r="184" spans="1:17" ht="16.5">
      <c r="A184" s="1"/>
      <c r="B184" s="1"/>
      <c r="C184" s="1"/>
      <c r="D184" s="1"/>
      <c r="E184" s="1"/>
      <c r="F184" s="1"/>
      <c r="G184" s="1"/>
      <c r="H184" s="1"/>
      <c r="I184" s="1"/>
      <c r="J184" s="1"/>
      <c r="K184" s="1"/>
      <c r="L184" s="1"/>
      <c r="M184" s="1"/>
      <c r="N184" s="1"/>
      <c r="O184" s="1"/>
      <c r="P184" s="1"/>
      <c r="Q184" s="1"/>
    </row>
    <row r="185" spans="1:17" ht="16.5">
      <c r="A185" s="1"/>
      <c r="B185" s="1"/>
      <c r="C185" s="1"/>
      <c r="D185" s="1"/>
      <c r="E185" s="1"/>
      <c r="F185" s="1"/>
      <c r="G185" s="1"/>
      <c r="H185" s="1"/>
      <c r="I185" s="1"/>
      <c r="J185" s="1"/>
      <c r="K185" s="1"/>
      <c r="L185" s="1"/>
      <c r="M185" s="1"/>
      <c r="N185" s="1"/>
      <c r="O185" s="1"/>
      <c r="P185" s="1"/>
      <c r="Q185" s="1"/>
    </row>
    <row r="186" spans="1:17" ht="16.5">
      <c r="A186" s="1"/>
      <c r="B186" s="1"/>
      <c r="C186" s="1"/>
      <c r="D186" s="1"/>
      <c r="E186" s="1"/>
      <c r="F186" s="1"/>
      <c r="G186" s="1"/>
      <c r="H186" s="1"/>
      <c r="I186" s="1"/>
      <c r="J186" s="1"/>
      <c r="K186" s="1"/>
      <c r="L186" s="1"/>
      <c r="M186" s="1"/>
      <c r="N186" s="1"/>
      <c r="O186" s="1"/>
      <c r="P186" s="1"/>
      <c r="Q186" s="1"/>
    </row>
    <row r="187" spans="1:17" ht="16.5">
      <c r="A187" s="1"/>
      <c r="B187" s="1"/>
      <c r="C187" s="1"/>
      <c r="D187" s="1"/>
      <c r="E187" s="1"/>
      <c r="F187" s="1"/>
      <c r="G187" s="1"/>
      <c r="H187" s="1"/>
      <c r="I187" s="1"/>
      <c r="J187" s="1"/>
      <c r="K187" s="1"/>
      <c r="L187" s="1"/>
      <c r="M187" s="1"/>
      <c r="N187" s="1"/>
      <c r="O187" s="1"/>
      <c r="P187" s="1"/>
      <c r="Q187" s="1"/>
    </row>
    <row r="188" spans="1:17" ht="16.5">
      <c r="A188" s="1"/>
      <c r="B188" s="1"/>
      <c r="C188" s="1"/>
      <c r="D188" s="1"/>
      <c r="E188" s="1"/>
      <c r="F188" s="1"/>
      <c r="G188" s="1"/>
      <c r="H188" s="1"/>
      <c r="I188" s="1"/>
      <c r="J188" s="1"/>
      <c r="K188" s="1"/>
      <c r="L188" s="1"/>
      <c r="M188" s="1"/>
      <c r="N188" s="1"/>
      <c r="O188" s="1"/>
      <c r="P188" s="1"/>
      <c r="Q188" s="1"/>
    </row>
    <row r="189" spans="1:17" ht="16.5">
      <c r="A189" s="1"/>
      <c r="B189" s="1"/>
      <c r="C189" s="1"/>
      <c r="D189" s="1"/>
      <c r="E189" s="1"/>
      <c r="F189" s="1"/>
      <c r="G189" s="1"/>
      <c r="H189" s="1"/>
      <c r="I189" s="1"/>
      <c r="J189" s="1"/>
      <c r="K189" s="1"/>
      <c r="L189" s="1"/>
      <c r="M189" s="1"/>
      <c r="N189" s="1"/>
      <c r="O189" s="1"/>
      <c r="P189" s="1"/>
      <c r="Q189" s="1"/>
    </row>
    <row r="190" spans="1:17" ht="16.5">
      <c r="A190" s="1"/>
      <c r="B190" s="1"/>
      <c r="C190" s="1"/>
      <c r="D190" s="1"/>
      <c r="E190" s="1"/>
      <c r="F190" s="1"/>
      <c r="G190" s="1"/>
      <c r="H190" s="1"/>
      <c r="I190" s="1"/>
      <c r="J190" s="1"/>
      <c r="K190" s="1"/>
      <c r="L190" s="1"/>
      <c r="M190" s="1"/>
      <c r="N190" s="1"/>
      <c r="O190" s="1"/>
      <c r="P190" s="1"/>
      <c r="Q190" s="1"/>
    </row>
    <row r="191" spans="1:17" ht="16.5">
      <c r="A191" s="1"/>
      <c r="B191" s="1"/>
      <c r="C191" s="1"/>
      <c r="D191" s="1"/>
      <c r="E191" s="1"/>
      <c r="F191" s="1"/>
      <c r="G191" s="1"/>
      <c r="H191" s="1"/>
      <c r="I191" s="1"/>
      <c r="J191" s="1"/>
      <c r="K191" s="1"/>
      <c r="L191" s="1"/>
      <c r="M191" s="1"/>
      <c r="N191" s="1"/>
      <c r="O191" s="1"/>
      <c r="P191" s="1"/>
      <c r="Q191" s="1"/>
    </row>
    <row r="192" spans="1:17" ht="16.5">
      <c r="A192" s="1"/>
      <c r="B192" s="1"/>
      <c r="C192" s="1"/>
      <c r="D192" s="1"/>
      <c r="E192" s="1"/>
      <c r="F192" s="1"/>
      <c r="G192" s="1"/>
      <c r="H192" s="1"/>
      <c r="I192" s="1"/>
      <c r="J192" s="1"/>
      <c r="K192" s="1"/>
      <c r="L192" s="1"/>
      <c r="M192" s="1"/>
      <c r="N192" s="1"/>
      <c r="O192" s="1"/>
      <c r="P192" s="1"/>
      <c r="Q192" s="1"/>
    </row>
    <row r="193" spans="1:17" ht="16.5">
      <c r="A193" s="1"/>
      <c r="B193" s="1"/>
      <c r="C193" s="1"/>
      <c r="D193" s="1"/>
      <c r="E193" s="1"/>
      <c r="F193" s="1"/>
      <c r="G193" s="1"/>
      <c r="H193" s="1"/>
      <c r="I193" s="1"/>
      <c r="J193" s="1"/>
      <c r="K193" s="1"/>
      <c r="L193" s="1"/>
      <c r="M193" s="1"/>
      <c r="N193" s="1"/>
      <c r="O193" s="1"/>
      <c r="P193" s="1"/>
      <c r="Q193" s="1"/>
    </row>
    <row r="194" spans="1:17" ht="16.5">
      <c r="A194" s="1"/>
      <c r="B194" s="1"/>
      <c r="C194" s="1"/>
      <c r="D194" s="1"/>
      <c r="E194" s="1"/>
      <c r="F194" s="1"/>
      <c r="G194" s="1"/>
      <c r="H194" s="1"/>
      <c r="I194" s="1"/>
      <c r="J194" s="1"/>
      <c r="K194" s="1"/>
      <c r="L194" s="1"/>
      <c r="M194" s="1"/>
      <c r="N194" s="1"/>
      <c r="O194" s="1"/>
      <c r="P194" s="1"/>
      <c r="Q194" s="1"/>
    </row>
    <row r="195" spans="1:17" ht="16.5">
      <c r="A195" s="1"/>
      <c r="B195" s="1"/>
      <c r="C195" s="1"/>
      <c r="D195" s="1"/>
      <c r="E195" s="1"/>
      <c r="F195" s="1"/>
      <c r="G195" s="1"/>
      <c r="H195" s="1"/>
      <c r="I195" s="1"/>
      <c r="J195" s="1"/>
      <c r="K195" s="1"/>
      <c r="L195" s="1"/>
      <c r="M195" s="1"/>
      <c r="N195" s="1"/>
      <c r="O195" s="1"/>
      <c r="P195" s="1"/>
      <c r="Q195" s="1"/>
    </row>
    <row r="196" spans="1:17" ht="16.5">
      <c r="A196" s="1"/>
      <c r="B196" s="1"/>
      <c r="C196" s="1"/>
      <c r="D196" s="1"/>
      <c r="E196" s="1"/>
      <c r="F196" s="1"/>
      <c r="G196" s="1"/>
      <c r="H196" s="1"/>
      <c r="I196" s="1"/>
      <c r="J196" s="1"/>
      <c r="K196" s="1"/>
      <c r="L196" s="1"/>
      <c r="M196" s="1"/>
      <c r="N196" s="1"/>
      <c r="O196" s="1"/>
      <c r="P196" s="1"/>
      <c r="Q196" s="1"/>
    </row>
    <row r="197" spans="1:17" ht="16.5">
      <c r="A197" s="1"/>
      <c r="B197" s="1"/>
      <c r="C197" s="1"/>
      <c r="D197" s="1"/>
      <c r="E197" s="1"/>
      <c r="F197" s="1"/>
      <c r="G197" s="1"/>
      <c r="H197" s="1"/>
      <c r="I197" s="1"/>
      <c r="J197" s="1"/>
      <c r="K197" s="1"/>
      <c r="L197" s="1"/>
      <c r="M197" s="1"/>
      <c r="N197" s="1"/>
      <c r="O197" s="1"/>
      <c r="P197" s="1"/>
      <c r="Q197" s="1"/>
    </row>
    <row r="198" spans="1:17" ht="16.5">
      <c r="A198" s="1"/>
      <c r="B198" s="1"/>
      <c r="C198" s="1"/>
      <c r="D198" s="1"/>
      <c r="E198" s="1"/>
      <c r="F198" s="1"/>
      <c r="G198" s="1"/>
      <c r="H198" s="1"/>
      <c r="I198" s="1"/>
      <c r="J198" s="1"/>
      <c r="K198" s="1"/>
      <c r="L198" s="1"/>
      <c r="M198" s="1"/>
      <c r="N198" s="1"/>
      <c r="O198" s="1"/>
      <c r="P198" s="1"/>
      <c r="Q198" s="1"/>
    </row>
    <row r="199" spans="1:17" ht="16.5">
      <c r="A199" s="1"/>
      <c r="B199" s="1"/>
      <c r="C199" s="1"/>
      <c r="D199" s="1"/>
      <c r="E199" s="1"/>
      <c r="F199" s="1"/>
      <c r="G199" s="1"/>
      <c r="H199" s="1"/>
      <c r="I199" s="1"/>
      <c r="J199" s="1"/>
      <c r="K199" s="1"/>
      <c r="L199" s="1"/>
      <c r="M199" s="1"/>
      <c r="N199" s="1"/>
      <c r="O199" s="1"/>
      <c r="P199" s="1"/>
      <c r="Q199" s="1"/>
    </row>
    <row r="200" spans="1:17" ht="16.5">
      <c r="A200" s="1"/>
      <c r="B200" s="1"/>
      <c r="C200" s="1"/>
      <c r="D200" s="1"/>
      <c r="E200" s="1"/>
      <c r="F200" s="1"/>
      <c r="G200" s="1"/>
      <c r="H200" s="1"/>
      <c r="I200" s="1"/>
      <c r="J200" s="1"/>
      <c r="K200" s="1"/>
      <c r="L200" s="1"/>
      <c r="M200" s="1"/>
      <c r="N200" s="1"/>
      <c r="O200" s="1"/>
      <c r="P200" s="1"/>
      <c r="Q200" s="1"/>
    </row>
    <row r="201" spans="1:17" ht="16.5">
      <c r="A201" s="1"/>
      <c r="B201" s="1"/>
      <c r="C201" s="1"/>
      <c r="D201" s="1"/>
      <c r="E201" s="1"/>
      <c r="F201" s="1"/>
      <c r="G201" s="1"/>
      <c r="H201" s="1"/>
      <c r="I201" s="1"/>
      <c r="J201" s="1"/>
      <c r="K201" s="1"/>
      <c r="L201" s="1"/>
      <c r="M201" s="1"/>
      <c r="N201" s="1"/>
      <c r="O201" s="1"/>
      <c r="P201" s="1"/>
      <c r="Q201" s="1"/>
    </row>
    <row r="202" spans="1:17" ht="16.5">
      <c r="A202" s="1"/>
      <c r="B202" s="1"/>
      <c r="C202" s="1"/>
      <c r="D202" s="1"/>
      <c r="E202" s="1"/>
      <c r="F202" s="1"/>
      <c r="G202" s="1"/>
      <c r="H202" s="1"/>
      <c r="I202" s="1"/>
      <c r="J202" s="1"/>
      <c r="K202" s="1"/>
      <c r="L202" s="1"/>
      <c r="M202" s="1"/>
      <c r="N202" s="1"/>
      <c r="O202" s="1"/>
      <c r="P202" s="1"/>
      <c r="Q202" s="1"/>
    </row>
    <row r="203" spans="1:17" ht="16.5">
      <c r="A203" s="1"/>
      <c r="B203" s="1"/>
      <c r="C203" s="1"/>
      <c r="D203" s="1"/>
      <c r="E203" s="1"/>
      <c r="F203" s="1"/>
      <c r="G203" s="1"/>
      <c r="H203" s="1"/>
      <c r="I203" s="1"/>
      <c r="J203" s="1"/>
      <c r="K203" s="1"/>
      <c r="L203" s="1"/>
      <c r="M203" s="1"/>
      <c r="N203" s="1"/>
      <c r="O203" s="1"/>
      <c r="P203" s="1"/>
      <c r="Q203" s="1"/>
    </row>
    <row r="204" spans="1:17" ht="16.5">
      <c r="A204" s="1"/>
      <c r="B204" s="1"/>
      <c r="C204" s="1"/>
      <c r="D204" s="1"/>
      <c r="E204" s="1"/>
      <c r="F204" s="1"/>
      <c r="G204" s="1"/>
      <c r="H204" s="1"/>
      <c r="I204" s="1"/>
      <c r="J204" s="1"/>
      <c r="K204" s="1"/>
      <c r="L204" s="1"/>
      <c r="M204" s="1"/>
      <c r="N204" s="1"/>
      <c r="O204" s="1"/>
      <c r="P204" s="1"/>
      <c r="Q204" s="1"/>
    </row>
    <row r="205" spans="1:17" ht="16.5">
      <c r="A205" s="1"/>
      <c r="B205" s="1"/>
      <c r="C205" s="1"/>
      <c r="D205" s="1"/>
      <c r="E205" s="1"/>
      <c r="F205" s="1"/>
      <c r="G205" s="1"/>
      <c r="H205" s="1"/>
      <c r="I205" s="1"/>
      <c r="J205" s="1"/>
      <c r="K205" s="1"/>
      <c r="L205" s="1"/>
      <c r="M205" s="1"/>
      <c r="N205" s="1"/>
      <c r="O205" s="1"/>
      <c r="P205" s="1"/>
      <c r="Q205" s="1"/>
    </row>
    <row r="206" spans="1:17" ht="16.5">
      <c r="A206" s="1"/>
      <c r="B206" s="1"/>
      <c r="C206" s="1"/>
      <c r="D206" s="1"/>
      <c r="E206" s="1"/>
      <c r="F206" s="1"/>
      <c r="G206" s="1"/>
      <c r="H206" s="1"/>
      <c r="I206" s="1"/>
      <c r="J206" s="1"/>
      <c r="K206" s="1"/>
      <c r="L206" s="1"/>
      <c r="M206" s="1"/>
      <c r="N206" s="1"/>
      <c r="O206" s="1"/>
      <c r="P206" s="1"/>
      <c r="Q206" s="1"/>
    </row>
    <row r="207" spans="1:17" ht="16.5">
      <c r="A207" s="1"/>
      <c r="B207" s="1"/>
      <c r="C207" s="1"/>
      <c r="D207" s="1"/>
      <c r="E207" s="1"/>
      <c r="F207" s="1"/>
      <c r="G207" s="1"/>
      <c r="H207" s="1"/>
      <c r="I207" s="1"/>
      <c r="J207" s="1"/>
      <c r="K207" s="1"/>
      <c r="L207" s="1"/>
      <c r="M207" s="1"/>
      <c r="N207" s="1"/>
      <c r="O207" s="1"/>
      <c r="P207" s="1"/>
      <c r="Q207" s="1"/>
    </row>
    <row r="208" spans="1:17" ht="16.5">
      <c r="A208" s="1"/>
      <c r="B208" s="1"/>
      <c r="C208" s="1"/>
      <c r="D208" s="1"/>
      <c r="E208" s="1"/>
      <c r="F208" s="1"/>
      <c r="G208" s="1"/>
      <c r="H208" s="1"/>
      <c r="I208" s="1"/>
      <c r="J208" s="1"/>
      <c r="K208" s="1"/>
      <c r="L208" s="1"/>
      <c r="M208" s="1"/>
      <c r="N208" s="1"/>
      <c r="O208" s="1"/>
      <c r="P208" s="1"/>
      <c r="Q208" s="1"/>
    </row>
    <row r="209" spans="1:17" ht="16.5">
      <c r="A209" s="1"/>
      <c r="B209" s="1"/>
      <c r="C209" s="1"/>
      <c r="D209" s="1"/>
      <c r="E209" s="1"/>
      <c r="F209" s="1"/>
      <c r="G209" s="1"/>
      <c r="H209" s="1"/>
      <c r="I209" s="1"/>
      <c r="J209" s="1"/>
      <c r="K209" s="1"/>
      <c r="L209" s="1"/>
      <c r="M209" s="1"/>
      <c r="N209" s="1"/>
      <c r="O209" s="1"/>
      <c r="P209" s="1"/>
      <c r="Q209" s="1"/>
    </row>
    <row r="210" spans="1:17" ht="16.5">
      <c r="A210" s="1"/>
      <c r="B210" s="1"/>
      <c r="C210" s="1"/>
      <c r="D210" s="1"/>
      <c r="E210" s="1"/>
      <c r="F210" s="1"/>
      <c r="G210" s="1"/>
      <c r="H210" s="1"/>
      <c r="I210" s="1"/>
      <c r="J210" s="1"/>
      <c r="K210" s="1"/>
      <c r="L210" s="1"/>
      <c r="M210" s="1"/>
      <c r="N210" s="1"/>
      <c r="O210" s="1"/>
      <c r="P210" s="1"/>
      <c r="Q210" s="1"/>
    </row>
    <row r="211" spans="1:17" ht="16.5">
      <c r="A211" s="1"/>
      <c r="B211" s="1"/>
      <c r="C211" s="1"/>
      <c r="D211" s="1"/>
      <c r="E211" s="1"/>
      <c r="F211" s="1"/>
      <c r="G211" s="1"/>
      <c r="H211" s="1"/>
      <c r="I211" s="1"/>
      <c r="J211" s="1"/>
      <c r="K211" s="1"/>
      <c r="L211" s="1"/>
      <c r="M211" s="1"/>
      <c r="N211" s="1"/>
      <c r="O211" s="1"/>
      <c r="P211" s="1"/>
      <c r="Q211" s="1"/>
    </row>
    <row r="212" spans="1:17" ht="16.5">
      <c r="A212" s="1"/>
      <c r="B212" s="1"/>
      <c r="C212" s="1"/>
      <c r="D212" s="1"/>
      <c r="E212" s="1"/>
      <c r="F212" s="1"/>
      <c r="G212" s="1"/>
      <c r="H212" s="1"/>
      <c r="I212" s="1"/>
      <c r="J212" s="1"/>
      <c r="K212" s="1"/>
      <c r="L212" s="1"/>
      <c r="M212" s="1"/>
      <c r="N212" s="1"/>
      <c r="O212" s="1"/>
      <c r="P212" s="1"/>
      <c r="Q212" s="1"/>
    </row>
    <row r="213" spans="1:17" ht="16.5">
      <c r="A213" s="1"/>
      <c r="B213" s="1"/>
      <c r="C213" s="1"/>
      <c r="D213" s="1"/>
      <c r="E213" s="1"/>
      <c r="F213" s="1"/>
      <c r="G213" s="1"/>
      <c r="H213" s="1"/>
      <c r="I213" s="1"/>
      <c r="J213" s="1"/>
      <c r="K213" s="1"/>
      <c r="L213" s="1"/>
      <c r="M213" s="1"/>
      <c r="N213" s="1"/>
      <c r="O213" s="1"/>
      <c r="P213" s="1"/>
      <c r="Q213" s="1"/>
    </row>
    <row r="214" spans="1:17" ht="16.5">
      <c r="A214" s="1"/>
      <c r="B214" s="1"/>
      <c r="C214" s="1"/>
      <c r="D214" s="1"/>
      <c r="E214" s="1"/>
      <c r="F214" s="1"/>
      <c r="G214" s="1"/>
      <c r="H214" s="1"/>
      <c r="I214" s="1"/>
      <c r="J214" s="1"/>
      <c r="K214" s="1"/>
      <c r="L214" s="1"/>
      <c r="M214" s="1"/>
      <c r="N214" s="1"/>
      <c r="O214" s="1"/>
      <c r="P214" s="1"/>
      <c r="Q214" s="1"/>
    </row>
    <row r="215" spans="1:17" ht="16.5">
      <c r="A215" s="1"/>
      <c r="B215" s="1"/>
      <c r="C215" s="1"/>
      <c r="D215" s="1"/>
      <c r="E215" s="1"/>
      <c r="F215" s="1"/>
      <c r="G215" s="1"/>
      <c r="H215" s="1"/>
      <c r="I215" s="1"/>
      <c r="J215" s="1"/>
      <c r="K215" s="1"/>
      <c r="L215" s="1"/>
      <c r="M215" s="1"/>
      <c r="N215" s="1"/>
      <c r="O215" s="1"/>
      <c r="P215" s="1"/>
      <c r="Q215" s="1"/>
    </row>
    <row r="216" spans="1:17" ht="16.5">
      <c r="A216" s="1"/>
      <c r="B216" s="1"/>
      <c r="C216" s="1"/>
      <c r="D216" s="1"/>
      <c r="E216" s="1"/>
      <c r="F216" s="1"/>
      <c r="G216" s="1"/>
      <c r="H216" s="1"/>
      <c r="I216" s="1"/>
      <c r="J216" s="1"/>
      <c r="K216" s="1"/>
      <c r="L216" s="1"/>
      <c r="M216" s="1"/>
      <c r="N216" s="1"/>
      <c r="O216" s="1"/>
      <c r="P216" s="1"/>
      <c r="Q216" s="1"/>
    </row>
    <row r="217" spans="1:17" ht="16.5">
      <c r="A217" s="1"/>
      <c r="B217" s="1"/>
      <c r="C217" s="1"/>
      <c r="D217" s="1"/>
      <c r="E217" s="1"/>
      <c r="F217" s="1"/>
      <c r="G217" s="1"/>
      <c r="H217" s="1"/>
      <c r="I217" s="1"/>
      <c r="J217" s="1"/>
      <c r="K217" s="1"/>
      <c r="L217" s="1"/>
      <c r="M217" s="1"/>
      <c r="N217" s="1"/>
      <c r="O217" s="1"/>
      <c r="P217" s="1"/>
      <c r="Q217" s="1"/>
    </row>
    <row r="218" spans="1:17" ht="16.5">
      <c r="A218" s="1"/>
      <c r="B218" s="1"/>
      <c r="C218" s="1"/>
      <c r="D218" s="1"/>
      <c r="E218" s="1"/>
      <c r="F218" s="1"/>
      <c r="G218" s="1"/>
      <c r="H218" s="1"/>
      <c r="I218" s="1"/>
      <c r="J218" s="1"/>
      <c r="K218" s="1"/>
      <c r="L218" s="1"/>
      <c r="M218" s="1"/>
      <c r="N218" s="1"/>
      <c r="O218" s="1"/>
      <c r="P218" s="1"/>
      <c r="Q218" s="1"/>
    </row>
    <row r="219" spans="1:17" ht="16.5">
      <c r="A219" s="1"/>
      <c r="B219" s="1"/>
      <c r="C219" s="1"/>
      <c r="D219" s="1"/>
      <c r="E219" s="1"/>
      <c r="F219" s="1"/>
      <c r="G219" s="1"/>
      <c r="H219" s="1"/>
      <c r="I219" s="1"/>
      <c r="J219" s="1"/>
      <c r="K219" s="1"/>
      <c r="L219" s="1"/>
      <c r="M219" s="1"/>
      <c r="N219" s="1"/>
      <c r="O219" s="1"/>
      <c r="P219" s="1"/>
      <c r="Q219" s="1"/>
    </row>
    <row r="220" spans="1:17" ht="16.5">
      <c r="A220" s="1"/>
      <c r="B220" s="1"/>
      <c r="C220" s="1"/>
      <c r="D220" s="1"/>
      <c r="E220" s="1"/>
      <c r="F220" s="1"/>
      <c r="G220" s="1"/>
      <c r="H220" s="1"/>
      <c r="I220" s="1"/>
      <c r="J220" s="1"/>
      <c r="K220" s="1"/>
      <c r="L220" s="1"/>
      <c r="M220" s="1"/>
      <c r="N220" s="1"/>
      <c r="O220" s="1"/>
      <c r="P220" s="1"/>
      <c r="Q220" s="1"/>
    </row>
    <row r="221" spans="1:17" ht="16.5">
      <c r="A221" s="1"/>
      <c r="B221" s="1"/>
      <c r="C221" s="1"/>
      <c r="D221" s="1"/>
      <c r="E221" s="1"/>
      <c r="F221" s="1"/>
      <c r="G221" s="1"/>
      <c r="H221" s="1"/>
      <c r="I221" s="1"/>
      <c r="J221" s="1"/>
      <c r="K221" s="1"/>
      <c r="L221" s="1"/>
      <c r="M221" s="1"/>
      <c r="N221" s="1"/>
      <c r="O221" s="1"/>
      <c r="P221" s="1"/>
      <c r="Q221" s="1"/>
    </row>
    <row r="222" spans="1:17" ht="16.5">
      <c r="A222" s="1"/>
      <c r="B222" s="1"/>
      <c r="C222" s="1"/>
      <c r="D222" s="1"/>
      <c r="E222" s="1"/>
      <c r="F222" s="1"/>
      <c r="G222" s="1"/>
      <c r="H222" s="1"/>
      <c r="I222" s="1"/>
      <c r="J222" s="1"/>
      <c r="K222" s="1"/>
      <c r="L222" s="1"/>
      <c r="M222" s="1"/>
      <c r="N222" s="1"/>
      <c r="O222" s="1"/>
      <c r="P222" s="1"/>
      <c r="Q222" s="1"/>
    </row>
    <row r="223" spans="1:17" ht="16.5">
      <c r="A223" s="1"/>
      <c r="B223" s="1"/>
      <c r="C223" s="1"/>
      <c r="D223" s="1"/>
      <c r="E223" s="1"/>
      <c r="F223" s="1"/>
      <c r="G223" s="1"/>
      <c r="H223" s="1"/>
      <c r="I223" s="1"/>
      <c r="J223" s="1"/>
      <c r="K223" s="1"/>
      <c r="L223" s="1"/>
      <c r="M223" s="1"/>
      <c r="N223" s="1"/>
      <c r="O223" s="1"/>
      <c r="P223" s="1"/>
      <c r="Q223" s="1"/>
    </row>
    <row r="224" spans="1:17" ht="16.5">
      <c r="A224" s="1"/>
      <c r="B224" s="1"/>
      <c r="C224" s="1"/>
      <c r="D224" s="1"/>
      <c r="E224" s="1"/>
      <c r="F224" s="1"/>
      <c r="G224" s="1"/>
      <c r="H224" s="1"/>
      <c r="I224" s="1"/>
      <c r="J224" s="1"/>
      <c r="K224" s="1"/>
      <c r="L224" s="1"/>
      <c r="M224" s="1"/>
      <c r="N224" s="1"/>
      <c r="O224" s="1"/>
      <c r="P224" s="1"/>
      <c r="Q224" s="1"/>
    </row>
    <row r="225" spans="1:17" ht="16.5">
      <c r="A225" s="1"/>
      <c r="B225" s="1"/>
      <c r="C225" s="1"/>
      <c r="D225" s="1"/>
      <c r="E225" s="1"/>
      <c r="F225" s="1"/>
      <c r="G225" s="1"/>
      <c r="H225" s="1"/>
      <c r="I225" s="1"/>
      <c r="J225" s="1"/>
      <c r="K225" s="1"/>
      <c r="L225" s="1"/>
      <c r="M225" s="1"/>
      <c r="N225" s="1"/>
      <c r="O225" s="1"/>
      <c r="P225" s="1"/>
      <c r="Q225" s="1"/>
    </row>
    <row r="226" spans="1:17" ht="16.5">
      <c r="A226" s="1"/>
      <c r="B226" s="1"/>
      <c r="C226" s="1"/>
      <c r="D226" s="1"/>
      <c r="E226" s="1"/>
      <c r="F226" s="1"/>
      <c r="G226" s="1"/>
      <c r="H226" s="1"/>
      <c r="I226" s="1"/>
      <c r="J226" s="1"/>
      <c r="K226" s="1"/>
      <c r="L226" s="1"/>
      <c r="M226" s="1"/>
      <c r="N226" s="1"/>
      <c r="O226" s="1"/>
      <c r="P226" s="1"/>
      <c r="Q226" s="1"/>
    </row>
    <row r="227" spans="1:17" ht="16.5">
      <c r="A227" s="1"/>
      <c r="B227" s="1"/>
      <c r="C227" s="1"/>
      <c r="D227" s="1"/>
      <c r="E227" s="1"/>
      <c r="F227" s="1"/>
      <c r="G227" s="1"/>
      <c r="H227" s="1"/>
      <c r="I227" s="1"/>
      <c r="J227" s="1"/>
      <c r="K227" s="1"/>
      <c r="L227" s="1"/>
      <c r="M227" s="1"/>
      <c r="N227" s="1"/>
      <c r="O227" s="1"/>
      <c r="P227" s="1"/>
      <c r="Q227" s="1"/>
    </row>
    <row r="228" spans="1:17" ht="16.5">
      <c r="A228" s="1"/>
      <c r="B228" s="1"/>
      <c r="C228" s="1"/>
      <c r="D228" s="1"/>
      <c r="E228" s="1"/>
      <c r="F228" s="1"/>
      <c r="G228" s="1"/>
      <c r="H228" s="1"/>
      <c r="I228" s="1"/>
      <c r="J228" s="1"/>
      <c r="K228" s="1"/>
      <c r="L228" s="1"/>
      <c r="M228" s="1"/>
      <c r="N228" s="1"/>
      <c r="O228" s="1"/>
      <c r="P228" s="1"/>
      <c r="Q228" s="1"/>
    </row>
    <row r="229" spans="1:17" ht="16.5">
      <c r="A229" s="1"/>
      <c r="B229" s="1"/>
      <c r="C229" s="1"/>
      <c r="D229" s="1"/>
      <c r="E229" s="1"/>
      <c r="F229" s="1"/>
      <c r="G229" s="1"/>
      <c r="H229" s="1"/>
      <c r="I229" s="1"/>
      <c r="J229" s="1"/>
      <c r="K229" s="1"/>
      <c r="L229" s="1"/>
      <c r="M229" s="1"/>
      <c r="N229" s="1"/>
      <c r="O229" s="1"/>
      <c r="P229" s="1"/>
      <c r="Q229" s="1"/>
    </row>
    <row r="230" spans="1:17" ht="16.5">
      <c r="A230" s="1"/>
      <c r="B230" s="1"/>
      <c r="C230" s="1"/>
      <c r="D230" s="1"/>
      <c r="E230" s="1"/>
      <c r="F230" s="1"/>
      <c r="G230" s="1"/>
      <c r="H230" s="1"/>
      <c r="I230" s="1"/>
      <c r="J230" s="1"/>
      <c r="K230" s="1"/>
      <c r="L230" s="1"/>
      <c r="M230" s="1"/>
      <c r="N230" s="1"/>
      <c r="O230" s="1"/>
      <c r="P230" s="1"/>
      <c r="Q230" s="1"/>
    </row>
    <row r="231" spans="1:17" ht="16.5">
      <c r="A231" s="1"/>
      <c r="B231" s="1"/>
      <c r="C231" s="1"/>
      <c r="D231" s="1"/>
      <c r="E231" s="1"/>
      <c r="F231" s="1"/>
      <c r="G231" s="1"/>
      <c r="H231" s="1"/>
      <c r="I231" s="1"/>
      <c r="J231" s="1"/>
      <c r="K231" s="1"/>
      <c r="L231" s="1"/>
      <c r="M231" s="1"/>
      <c r="N231" s="1"/>
      <c r="O231" s="1"/>
      <c r="P231" s="1"/>
      <c r="Q231" s="1"/>
    </row>
    <row r="232" spans="1:17" ht="16.5">
      <c r="A232" s="1"/>
      <c r="B232" s="1"/>
      <c r="C232" s="1"/>
      <c r="D232" s="1"/>
      <c r="E232" s="1"/>
      <c r="F232" s="1"/>
      <c r="G232" s="1"/>
      <c r="H232" s="1"/>
      <c r="I232" s="1"/>
      <c r="J232" s="1"/>
      <c r="K232" s="1"/>
      <c r="L232" s="1"/>
      <c r="M232" s="1"/>
      <c r="N232" s="1"/>
      <c r="O232" s="1"/>
      <c r="P232" s="1"/>
      <c r="Q232" s="1"/>
    </row>
    <row r="233" spans="1:17" ht="16.5">
      <c r="A233" s="1"/>
      <c r="B233" s="1"/>
      <c r="C233" s="1"/>
      <c r="D233" s="1"/>
      <c r="E233" s="1"/>
      <c r="F233" s="1"/>
      <c r="G233" s="1"/>
      <c r="H233" s="1"/>
      <c r="I233" s="1"/>
      <c r="J233" s="1"/>
      <c r="K233" s="1"/>
      <c r="L233" s="1"/>
      <c r="M233" s="1"/>
      <c r="N233" s="1"/>
      <c r="O233" s="1"/>
      <c r="P233" s="1"/>
      <c r="Q233" s="1"/>
    </row>
    <row r="234" spans="1:17" ht="16.5">
      <c r="A234" s="1"/>
      <c r="B234" s="1"/>
      <c r="C234" s="1"/>
      <c r="D234" s="1"/>
      <c r="E234" s="1"/>
      <c r="F234" s="1"/>
      <c r="G234" s="1"/>
      <c r="H234" s="1"/>
      <c r="I234" s="1"/>
      <c r="J234" s="1"/>
      <c r="K234" s="1"/>
      <c r="L234" s="1"/>
      <c r="M234" s="1"/>
      <c r="N234" s="1"/>
      <c r="O234" s="1"/>
      <c r="P234" s="1"/>
      <c r="Q234" s="1"/>
    </row>
    <row r="235" spans="1:17" ht="16.5">
      <c r="A235" s="1"/>
      <c r="B235" s="1"/>
      <c r="C235" s="1"/>
      <c r="D235" s="1"/>
      <c r="E235" s="1"/>
      <c r="F235" s="1"/>
      <c r="G235" s="1"/>
      <c r="H235" s="1"/>
      <c r="I235" s="1"/>
      <c r="J235" s="1"/>
      <c r="K235" s="1"/>
      <c r="L235" s="1"/>
      <c r="M235" s="1"/>
      <c r="N235" s="1"/>
      <c r="O235" s="1"/>
      <c r="P235" s="1"/>
      <c r="Q235" s="1"/>
    </row>
    <row r="236" spans="1:17" ht="16.5">
      <c r="A236" s="1"/>
      <c r="B236" s="1"/>
      <c r="C236" s="1"/>
      <c r="D236" s="1"/>
      <c r="E236" s="1"/>
      <c r="F236" s="1"/>
      <c r="G236" s="1"/>
      <c r="H236" s="1"/>
      <c r="I236" s="1"/>
      <c r="J236" s="1"/>
      <c r="K236" s="1"/>
      <c r="L236" s="1"/>
      <c r="M236" s="1"/>
      <c r="N236" s="1"/>
      <c r="O236" s="1"/>
      <c r="P236" s="1"/>
      <c r="Q236" s="1"/>
    </row>
    <row r="237" spans="1:17" ht="16.5">
      <c r="A237" s="1"/>
      <c r="B237" s="1"/>
      <c r="C237" s="1"/>
      <c r="D237" s="1"/>
      <c r="E237" s="1"/>
      <c r="F237" s="1"/>
      <c r="G237" s="1"/>
      <c r="H237" s="1"/>
      <c r="I237" s="1"/>
      <c r="J237" s="1"/>
      <c r="K237" s="1"/>
      <c r="L237" s="1"/>
      <c r="M237" s="1"/>
      <c r="N237" s="1"/>
      <c r="O237" s="1"/>
      <c r="P237" s="1"/>
      <c r="Q237" s="1"/>
    </row>
    <row r="238" spans="1:17" ht="16.5">
      <c r="A238" s="1"/>
      <c r="B238" s="1"/>
      <c r="C238" s="1"/>
      <c r="D238" s="1"/>
      <c r="E238" s="1"/>
      <c r="F238" s="1"/>
      <c r="G238" s="1"/>
      <c r="H238" s="1"/>
      <c r="I238" s="1"/>
      <c r="J238" s="1"/>
      <c r="K238" s="1"/>
      <c r="L238" s="1"/>
      <c r="M238" s="1"/>
      <c r="N238" s="1"/>
      <c r="O238" s="1"/>
      <c r="P238" s="1"/>
      <c r="Q238" s="1"/>
    </row>
    <row r="239" spans="1:17" ht="16.5">
      <c r="A239" s="1"/>
      <c r="B239" s="1"/>
      <c r="C239" s="1"/>
      <c r="D239" s="1"/>
      <c r="E239" s="1"/>
      <c r="F239" s="1"/>
      <c r="G239" s="1"/>
      <c r="H239" s="1"/>
      <c r="I239" s="1"/>
      <c r="J239" s="1"/>
      <c r="K239" s="1"/>
      <c r="L239" s="1"/>
      <c r="M239" s="1"/>
      <c r="N239" s="1"/>
      <c r="O239" s="1"/>
      <c r="P239" s="1"/>
      <c r="Q239" s="1"/>
    </row>
    <row r="240" spans="1:17" ht="16.5">
      <c r="A240" s="1"/>
      <c r="B240" s="1"/>
      <c r="C240" s="1"/>
      <c r="D240" s="1"/>
      <c r="E240" s="1"/>
      <c r="F240" s="1"/>
      <c r="G240" s="1"/>
      <c r="H240" s="1"/>
      <c r="I240" s="1"/>
      <c r="J240" s="1"/>
      <c r="K240" s="1"/>
      <c r="L240" s="1"/>
      <c r="M240" s="1"/>
      <c r="N240" s="1"/>
      <c r="O240" s="1"/>
      <c r="P240" s="1"/>
      <c r="Q240" s="1"/>
    </row>
    <row r="241" spans="1:17" ht="16.5">
      <c r="A241" s="1"/>
      <c r="B241" s="1"/>
      <c r="C241" s="1"/>
      <c r="D241" s="1"/>
      <c r="E241" s="1"/>
      <c r="F241" s="1"/>
      <c r="G241" s="1"/>
      <c r="H241" s="1"/>
      <c r="I241" s="1"/>
      <c r="J241" s="1"/>
      <c r="K241" s="1"/>
      <c r="L241" s="1"/>
      <c r="M241" s="1"/>
      <c r="N241" s="1"/>
      <c r="O241" s="1"/>
      <c r="P241" s="1"/>
      <c r="Q241" s="1"/>
    </row>
    <row r="242" spans="1:17" ht="16.5">
      <c r="A242" s="1"/>
      <c r="B242" s="1"/>
      <c r="C242" s="1"/>
      <c r="D242" s="1"/>
      <c r="E242" s="1"/>
      <c r="F242" s="1"/>
      <c r="G242" s="1"/>
      <c r="H242" s="1"/>
      <c r="I242" s="1"/>
      <c r="J242" s="1"/>
      <c r="K242" s="1"/>
      <c r="L242" s="1"/>
      <c r="M242" s="1"/>
      <c r="N242" s="1"/>
      <c r="O242" s="1"/>
      <c r="P242" s="1"/>
      <c r="Q242" s="1"/>
    </row>
    <row r="243" spans="1:17" ht="16.5">
      <c r="A243" s="1"/>
      <c r="B243" s="1"/>
      <c r="C243" s="1"/>
      <c r="D243" s="1"/>
      <c r="E243" s="1"/>
      <c r="F243" s="1"/>
      <c r="G243" s="1"/>
      <c r="H243" s="1"/>
      <c r="I243" s="1"/>
      <c r="J243" s="1"/>
      <c r="K243" s="1"/>
      <c r="L243" s="1"/>
      <c r="M243" s="1"/>
      <c r="N243" s="1"/>
      <c r="O243" s="1"/>
      <c r="P243" s="1"/>
      <c r="Q243" s="1"/>
    </row>
    <row r="244" spans="1:17" ht="16.5">
      <c r="A244" s="1"/>
      <c r="B244" s="1"/>
      <c r="C244" s="1"/>
      <c r="D244" s="1"/>
      <c r="E244" s="1"/>
      <c r="F244" s="1"/>
      <c r="G244" s="1"/>
      <c r="H244" s="1"/>
      <c r="I244" s="1"/>
      <c r="J244" s="1"/>
      <c r="K244" s="1"/>
      <c r="L244" s="1"/>
      <c r="M244" s="1"/>
      <c r="N244" s="1"/>
      <c r="O244" s="1"/>
      <c r="P244" s="1"/>
      <c r="Q244" s="1"/>
    </row>
    <row r="245" spans="1:17" ht="16.5">
      <c r="A245" s="1"/>
      <c r="B245" s="1"/>
      <c r="C245" s="1"/>
      <c r="D245" s="1"/>
      <c r="E245" s="1"/>
      <c r="F245" s="1"/>
      <c r="G245" s="1"/>
      <c r="H245" s="1"/>
      <c r="I245" s="1"/>
      <c r="J245" s="1"/>
      <c r="K245" s="1"/>
      <c r="L245" s="1"/>
      <c r="M245" s="1"/>
      <c r="N245" s="1"/>
      <c r="O245" s="1"/>
      <c r="P245" s="1"/>
      <c r="Q245" s="1"/>
    </row>
    <row r="246" spans="1:17" ht="16.5">
      <c r="A246" s="1"/>
      <c r="B246" s="1"/>
      <c r="C246" s="1"/>
      <c r="D246" s="1"/>
      <c r="E246" s="1"/>
      <c r="F246" s="1"/>
      <c r="G246" s="1"/>
      <c r="H246" s="1"/>
      <c r="I246" s="1"/>
      <c r="J246" s="1"/>
      <c r="K246" s="1"/>
      <c r="L246" s="1"/>
      <c r="M246" s="1"/>
      <c r="N246" s="1"/>
      <c r="O246" s="1"/>
      <c r="P246" s="1"/>
      <c r="Q246" s="1"/>
    </row>
    <row r="247" spans="1:17" ht="16.5">
      <c r="A247" s="1"/>
      <c r="B247" s="1"/>
      <c r="C247" s="1"/>
      <c r="D247" s="1"/>
      <c r="E247" s="1"/>
      <c r="F247" s="1"/>
      <c r="G247" s="1"/>
      <c r="H247" s="1"/>
      <c r="I247" s="1"/>
      <c r="J247" s="1"/>
      <c r="K247" s="1"/>
      <c r="L247" s="1"/>
      <c r="M247" s="1"/>
      <c r="N247" s="1"/>
      <c r="O247" s="1"/>
      <c r="P247" s="1"/>
      <c r="Q247" s="1"/>
    </row>
    <row r="248" spans="1:17" ht="16.5">
      <c r="A248" s="1"/>
      <c r="B248" s="1"/>
      <c r="C248" s="1"/>
      <c r="D248" s="1"/>
      <c r="E248" s="1"/>
      <c r="F248" s="1"/>
      <c r="G248" s="1"/>
      <c r="H248" s="1"/>
      <c r="I248" s="1"/>
      <c r="J248" s="1"/>
      <c r="K248" s="1"/>
      <c r="L248" s="1"/>
      <c r="M248" s="1"/>
      <c r="N248" s="1"/>
      <c r="O248" s="1"/>
      <c r="P248" s="1"/>
      <c r="Q248" s="1"/>
    </row>
    <row r="249" spans="1:17" ht="16.5">
      <c r="A249" s="1"/>
      <c r="B249" s="1"/>
      <c r="C249" s="1"/>
      <c r="D249" s="1"/>
      <c r="E249" s="1"/>
      <c r="F249" s="1"/>
      <c r="G249" s="1"/>
      <c r="H249" s="1"/>
      <c r="I249" s="1"/>
      <c r="J249" s="1"/>
      <c r="K249" s="1"/>
      <c r="L249" s="1"/>
      <c r="M249" s="1"/>
      <c r="N249" s="1"/>
      <c r="O249" s="1"/>
      <c r="P249" s="1"/>
      <c r="Q249" s="1"/>
    </row>
    <row r="250" spans="1:17" ht="16.5">
      <c r="A250" s="1"/>
      <c r="B250" s="1"/>
      <c r="C250" s="1"/>
      <c r="D250" s="1"/>
      <c r="E250" s="1"/>
      <c r="F250" s="1"/>
      <c r="G250" s="1"/>
      <c r="H250" s="1"/>
      <c r="I250" s="1"/>
      <c r="J250" s="1"/>
      <c r="K250" s="1"/>
      <c r="L250" s="1"/>
      <c r="M250" s="1"/>
      <c r="N250" s="1"/>
      <c r="O250" s="1"/>
      <c r="P250" s="1"/>
      <c r="Q250" s="1"/>
    </row>
    <row r="251" spans="1:17" ht="16.5">
      <c r="A251" s="1"/>
      <c r="B251" s="1"/>
      <c r="C251" s="1"/>
      <c r="D251" s="1"/>
      <c r="E251" s="1"/>
      <c r="F251" s="1"/>
      <c r="G251" s="1"/>
      <c r="H251" s="1"/>
      <c r="I251" s="1"/>
      <c r="J251" s="1"/>
      <c r="K251" s="1"/>
      <c r="L251" s="1"/>
      <c r="M251" s="1"/>
      <c r="N251" s="1"/>
      <c r="O251" s="1"/>
      <c r="P251" s="1"/>
      <c r="Q251" s="1"/>
    </row>
    <row r="252" spans="1:17" ht="16.5">
      <c r="A252" s="1"/>
      <c r="B252" s="1"/>
      <c r="C252" s="1"/>
      <c r="D252" s="1"/>
      <c r="E252" s="1"/>
      <c r="F252" s="1"/>
      <c r="G252" s="1"/>
      <c r="H252" s="1"/>
      <c r="I252" s="1"/>
      <c r="J252" s="1"/>
      <c r="K252" s="1"/>
      <c r="L252" s="1"/>
      <c r="M252" s="1"/>
      <c r="N252" s="1"/>
      <c r="O252" s="1"/>
      <c r="P252" s="1"/>
      <c r="Q252" s="1"/>
    </row>
    <row r="253" spans="1:17" ht="16.5">
      <c r="A253" s="1"/>
      <c r="B253" s="1"/>
      <c r="C253" s="1"/>
      <c r="D253" s="1"/>
      <c r="E253" s="1"/>
      <c r="F253" s="1"/>
      <c r="G253" s="1"/>
      <c r="H253" s="1"/>
      <c r="I253" s="1"/>
      <c r="J253" s="1"/>
      <c r="K253" s="1"/>
      <c r="L253" s="1"/>
      <c r="M253" s="1"/>
      <c r="N253" s="1"/>
      <c r="O253" s="1"/>
      <c r="P253" s="1"/>
      <c r="Q253" s="1"/>
    </row>
    <row r="254" spans="1:17" ht="16.5">
      <c r="A254" s="1"/>
      <c r="B254" s="1"/>
      <c r="C254" s="1"/>
      <c r="D254" s="1"/>
      <c r="E254" s="1"/>
      <c r="F254" s="1"/>
      <c r="G254" s="1"/>
      <c r="H254" s="1"/>
      <c r="I254" s="1"/>
      <c r="J254" s="1"/>
      <c r="K254" s="1"/>
      <c r="L254" s="1"/>
      <c r="M254" s="1"/>
      <c r="N254" s="1"/>
      <c r="O254" s="1"/>
      <c r="P254" s="1"/>
      <c r="Q254" s="1"/>
    </row>
    <row r="255" spans="1:17" ht="16.5">
      <c r="A255" s="1"/>
      <c r="B255" s="1"/>
      <c r="C255" s="1"/>
      <c r="D255" s="1"/>
      <c r="E255" s="1"/>
      <c r="F255" s="1"/>
      <c r="G255" s="1"/>
      <c r="H255" s="1"/>
      <c r="I255" s="1"/>
      <c r="J255" s="1"/>
      <c r="K255" s="1"/>
      <c r="L255" s="1"/>
      <c r="M255" s="1"/>
      <c r="N255" s="1"/>
      <c r="O255" s="1"/>
      <c r="P255" s="1"/>
      <c r="Q255" s="1"/>
    </row>
    <row r="256" spans="1:17" ht="16.5">
      <c r="A256" s="1"/>
      <c r="B256" s="1"/>
      <c r="C256" s="1"/>
      <c r="D256" s="1"/>
      <c r="E256" s="1"/>
      <c r="F256" s="1"/>
      <c r="G256" s="1"/>
      <c r="H256" s="1"/>
      <c r="I256" s="1"/>
      <c r="J256" s="1"/>
      <c r="K256" s="1"/>
      <c r="L256" s="1"/>
      <c r="M256" s="1"/>
      <c r="N256" s="1"/>
      <c r="O256" s="1"/>
      <c r="P256" s="1"/>
      <c r="Q256" s="1"/>
    </row>
    <row r="257" spans="1:17" ht="16.5">
      <c r="A257" s="1"/>
      <c r="B257" s="1"/>
      <c r="C257" s="1"/>
      <c r="D257" s="1"/>
      <c r="E257" s="1"/>
      <c r="F257" s="1"/>
      <c r="G257" s="1"/>
      <c r="H257" s="1"/>
      <c r="I257" s="1"/>
      <c r="J257" s="1"/>
      <c r="K257" s="1"/>
      <c r="L257" s="1"/>
      <c r="M257" s="1"/>
      <c r="N257" s="1"/>
      <c r="O257" s="1"/>
      <c r="P257" s="1"/>
      <c r="Q257" s="1"/>
    </row>
    <row r="258" spans="1:17" ht="16.5">
      <c r="A258" s="1"/>
      <c r="B258" s="1"/>
      <c r="C258" s="1"/>
      <c r="D258" s="1"/>
      <c r="E258" s="1"/>
      <c r="F258" s="1"/>
      <c r="G258" s="1"/>
      <c r="H258" s="1"/>
      <c r="I258" s="1"/>
      <c r="J258" s="1"/>
      <c r="K258" s="1"/>
      <c r="L258" s="1"/>
      <c r="M258" s="1"/>
      <c r="N258" s="1"/>
      <c r="O258" s="1"/>
      <c r="P258" s="1"/>
      <c r="Q258" s="1"/>
    </row>
    <row r="259" spans="1:17" ht="16.5">
      <c r="A259" s="1"/>
      <c r="B259" s="1"/>
      <c r="C259" s="1"/>
      <c r="D259" s="1"/>
      <c r="E259" s="1"/>
      <c r="F259" s="1"/>
      <c r="G259" s="1"/>
      <c r="H259" s="1"/>
      <c r="I259" s="1"/>
      <c r="J259" s="1"/>
      <c r="K259" s="1"/>
      <c r="L259" s="1"/>
      <c r="M259" s="1"/>
      <c r="N259" s="1"/>
      <c r="O259" s="1"/>
      <c r="P259" s="1"/>
      <c r="Q259" s="1"/>
    </row>
    <row r="260" spans="1:17" ht="16.5">
      <c r="A260" s="1"/>
      <c r="B260" s="1"/>
      <c r="C260" s="1"/>
      <c r="D260" s="1"/>
      <c r="E260" s="1"/>
      <c r="F260" s="1"/>
      <c r="G260" s="1"/>
      <c r="H260" s="1"/>
      <c r="I260" s="1"/>
      <c r="J260" s="1"/>
      <c r="K260" s="1"/>
      <c r="L260" s="1"/>
      <c r="M260" s="1"/>
      <c r="N260" s="1"/>
      <c r="O260" s="1"/>
      <c r="P260" s="1"/>
      <c r="Q260" s="1"/>
    </row>
    <row r="261" spans="1:17" ht="16.5">
      <c r="A261" s="1"/>
      <c r="B261" s="1"/>
      <c r="C261" s="1"/>
      <c r="D261" s="1"/>
      <c r="E261" s="1"/>
      <c r="F261" s="1"/>
      <c r="G261" s="1"/>
      <c r="H261" s="1"/>
      <c r="I261" s="1"/>
      <c r="J261" s="1"/>
      <c r="K261" s="1"/>
      <c r="L261" s="1"/>
      <c r="M261" s="1"/>
      <c r="N261" s="1"/>
      <c r="O261" s="1"/>
      <c r="P261" s="1"/>
      <c r="Q261" s="1"/>
    </row>
    <row r="262" spans="1:17" ht="16.5">
      <c r="A262" s="1"/>
      <c r="B262" s="1"/>
      <c r="C262" s="1"/>
      <c r="D262" s="1"/>
      <c r="E262" s="1"/>
      <c r="F262" s="1"/>
      <c r="G262" s="1"/>
      <c r="H262" s="1"/>
      <c r="I262" s="1"/>
      <c r="J262" s="1"/>
      <c r="K262" s="1"/>
      <c r="L262" s="1"/>
      <c r="M262" s="1"/>
      <c r="N262" s="1"/>
      <c r="O262" s="1"/>
      <c r="P262" s="1"/>
      <c r="Q262" s="1"/>
    </row>
    <row r="263" spans="1:17" ht="16.5">
      <c r="A263" s="1"/>
      <c r="B263" s="1"/>
      <c r="C263" s="1"/>
      <c r="D263" s="1"/>
      <c r="E263" s="1"/>
      <c r="F263" s="1"/>
      <c r="G263" s="1"/>
      <c r="H263" s="1"/>
      <c r="I263" s="1"/>
      <c r="J263" s="1"/>
      <c r="K263" s="1"/>
      <c r="L263" s="1"/>
      <c r="M263" s="1"/>
      <c r="N263" s="1"/>
      <c r="O263" s="1"/>
      <c r="P263" s="1"/>
      <c r="Q263" s="1"/>
    </row>
    <row r="264" spans="1:17" ht="16.5">
      <c r="A264" s="1"/>
      <c r="B264" s="1"/>
      <c r="C264" s="1"/>
      <c r="D264" s="1"/>
      <c r="E264" s="1"/>
      <c r="F264" s="1"/>
      <c r="G264" s="1"/>
      <c r="H264" s="1"/>
      <c r="I264" s="1"/>
      <c r="J264" s="1"/>
      <c r="K264" s="1"/>
      <c r="L264" s="1"/>
      <c r="M264" s="1"/>
      <c r="N264" s="1"/>
      <c r="O264" s="1"/>
      <c r="P264" s="1"/>
      <c r="Q264" s="1"/>
    </row>
    <row r="265" spans="1:17" ht="16.5">
      <c r="A265" s="1"/>
      <c r="B265" s="1"/>
      <c r="C265" s="1"/>
      <c r="D265" s="1"/>
      <c r="E265" s="1"/>
      <c r="F265" s="1"/>
      <c r="G265" s="1"/>
      <c r="H265" s="1"/>
      <c r="I265" s="1"/>
      <c r="J265" s="1"/>
      <c r="K265" s="1"/>
      <c r="L265" s="1"/>
      <c r="M265" s="1"/>
      <c r="N265" s="1"/>
      <c r="O265" s="1"/>
      <c r="P265" s="1"/>
      <c r="Q265" s="1"/>
    </row>
    <row r="266" spans="1:17" ht="16.5">
      <c r="A266" s="1"/>
      <c r="B266" s="1"/>
      <c r="C266" s="1"/>
      <c r="D266" s="1"/>
      <c r="E266" s="1"/>
      <c r="F266" s="1"/>
      <c r="G266" s="1"/>
      <c r="H266" s="1"/>
      <c r="I266" s="1"/>
      <c r="J266" s="1"/>
      <c r="K266" s="1"/>
      <c r="L266" s="1"/>
      <c r="M266" s="1"/>
      <c r="N266" s="1"/>
      <c r="O266" s="1"/>
      <c r="P266" s="1"/>
      <c r="Q266" s="1"/>
    </row>
    <row r="267" spans="1:17" ht="16.5">
      <c r="A267" s="1"/>
      <c r="B267" s="1"/>
      <c r="C267" s="1"/>
      <c r="D267" s="1"/>
      <c r="E267" s="1"/>
      <c r="F267" s="1"/>
      <c r="G267" s="1"/>
      <c r="H267" s="1"/>
      <c r="I267" s="1"/>
      <c r="J267" s="1"/>
      <c r="K267" s="1"/>
      <c r="L267" s="1"/>
      <c r="M267" s="1"/>
      <c r="N267" s="1"/>
      <c r="O267" s="1"/>
      <c r="P267" s="1"/>
      <c r="Q267" s="1"/>
    </row>
    <row r="268" spans="1:17" ht="16.5">
      <c r="A268" s="1"/>
      <c r="B268" s="1"/>
      <c r="C268" s="1"/>
      <c r="D268" s="1"/>
      <c r="E268" s="1"/>
      <c r="F268" s="1"/>
      <c r="G268" s="1"/>
      <c r="H268" s="1"/>
      <c r="I268" s="1"/>
      <c r="J268" s="1"/>
      <c r="K268" s="1"/>
      <c r="L268" s="1"/>
      <c r="M268" s="1"/>
      <c r="N268" s="1"/>
      <c r="O268" s="1"/>
      <c r="P268" s="1"/>
      <c r="Q268" s="1"/>
    </row>
    <row r="269" spans="1:17" ht="16.5">
      <c r="A269" s="1"/>
      <c r="B269" s="1"/>
      <c r="C269" s="1"/>
      <c r="D269" s="1"/>
      <c r="E269" s="1"/>
      <c r="F269" s="1"/>
      <c r="G269" s="1"/>
      <c r="H269" s="1"/>
      <c r="I269" s="1"/>
      <c r="J269" s="1"/>
      <c r="K269" s="1"/>
      <c r="L269" s="1"/>
      <c r="M269" s="1"/>
      <c r="N269" s="1"/>
      <c r="O269" s="1"/>
      <c r="P269" s="1"/>
      <c r="Q269" s="1"/>
    </row>
    <row r="270" spans="1:17" ht="16.5">
      <c r="A270" s="1"/>
      <c r="B270" s="1"/>
      <c r="C270" s="1"/>
      <c r="D270" s="1"/>
      <c r="E270" s="1"/>
      <c r="F270" s="1"/>
      <c r="G270" s="1"/>
      <c r="H270" s="1"/>
      <c r="I270" s="1"/>
      <c r="J270" s="1"/>
      <c r="K270" s="1"/>
      <c r="L270" s="1"/>
      <c r="M270" s="1"/>
      <c r="N270" s="1"/>
      <c r="O270" s="1"/>
      <c r="P270" s="1"/>
      <c r="Q270" s="1"/>
    </row>
    <row r="271" spans="1:17" ht="16.5">
      <c r="A271" s="1"/>
      <c r="B271" s="1"/>
      <c r="C271" s="1"/>
      <c r="D271" s="1"/>
      <c r="E271" s="1"/>
      <c r="F271" s="1"/>
      <c r="G271" s="1"/>
      <c r="H271" s="1"/>
      <c r="I271" s="1"/>
      <c r="J271" s="1"/>
      <c r="K271" s="1"/>
      <c r="L271" s="1"/>
      <c r="M271" s="1"/>
      <c r="N271" s="1"/>
      <c r="O271" s="1"/>
      <c r="P271" s="1"/>
      <c r="Q271" s="1"/>
    </row>
    <row r="272" spans="1:17" ht="16.5">
      <c r="A272" s="1"/>
      <c r="B272" s="1"/>
      <c r="C272" s="1"/>
      <c r="D272" s="1"/>
      <c r="E272" s="1"/>
      <c r="F272" s="1"/>
      <c r="G272" s="1"/>
      <c r="H272" s="1"/>
      <c r="I272" s="1"/>
      <c r="J272" s="1"/>
      <c r="K272" s="1"/>
      <c r="L272" s="1"/>
      <c r="M272" s="1"/>
      <c r="N272" s="1"/>
      <c r="O272" s="1"/>
      <c r="P272" s="1"/>
      <c r="Q272" s="1"/>
    </row>
    <row r="273" spans="1:17" ht="16.5">
      <c r="A273" s="1"/>
      <c r="B273" s="1"/>
      <c r="C273" s="1"/>
      <c r="D273" s="1"/>
      <c r="E273" s="1"/>
      <c r="F273" s="1"/>
      <c r="G273" s="1"/>
      <c r="H273" s="1"/>
      <c r="I273" s="1"/>
      <c r="J273" s="1"/>
      <c r="K273" s="1"/>
      <c r="L273" s="1"/>
      <c r="M273" s="1"/>
      <c r="N273" s="1"/>
      <c r="O273" s="1"/>
      <c r="P273" s="1"/>
      <c r="Q273" s="1"/>
    </row>
    <row r="274" spans="1:17" ht="16.5">
      <c r="A274" s="1"/>
      <c r="B274" s="1"/>
      <c r="C274" s="1"/>
      <c r="D274" s="1"/>
      <c r="E274" s="1"/>
      <c r="F274" s="1"/>
      <c r="G274" s="1"/>
      <c r="H274" s="1"/>
      <c r="I274" s="1"/>
      <c r="J274" s="1"/>
      <c r="K274" s="1"/>
      <c r="L274" s="1"/>
      <c r="M274" s="1"/>
      <c r="N274" s="1"/>
      <c r="O274" s="1"/>
      <c r="P274" s="1"/>
      <c r="Q274" s="1"/>
    </row>
    <row r="275" spans="1:17" ht="16.5">
      <c r="A275" s="1"/>
      <c r="B275" s="1"/>
      <c r="C275" s="1"/>
      <c r="D275" s="1"/>
      <c r="E275" s="1"/>
      <c r="F275" s="1"/>
      <c r="G275" s="1"/>
      <c r="H275" s="1"/>
      <c r="I275" s="1"/>
      <c r="J275" s="1"/>
      <c r="K275" s="1"/>
      <c r="L275" s="1"/>
      <c r="M275" s="1"/>
      <c r="N275" s="1"/>
      <c r="O275" s="1"/>
      <c r="P275" s="1"/>
      <c r="Q275" s="1"/>
    </row>
    <row r="276" spans="1:17" ht="16.5">
      <c r="A276" s="1"/>
      <c r="B276" s="1"/>
      <c r="C276" s="1"/>
      <c r="D276" s="1"/>
      <c r="E276" s="1"/>
      <c r="F276" s="1"/>
      <c r="G276" s="1"/>
      <c r="H276" s="1"/>
      <c r="I276" s="1"/>
      <c r="J276" s="1"/>
      <c r="K276" s="1"/>
      <c r="L276" s="1"/>
      <c r="M276" s="1"/>
      <c r="N276" s="1"/>
      <c r="O276" s="1"/>
      <c r="P276" s="1"/>
      <c r="Q276" s="1"/>
    </row>
    <row r="277" spans="1:17" ht="16.5">
      <c r="A277" s="1"/>
      <c r="B277" s="1"/>
      <c r="C277" s="1"/>
      <c r="D277" s="1"/>
      <c r="E277" s="1"/>
      <c r="F277" s="1"/>
      <c r="G277" s="1"/>
      <c r="H277" s="1"/>
      <c r="I277" s="1"/>
      <c r="J277" s="1"/>
      <c r="K277" s="1"/>
      <c r="L277" s="1"/>
      <c r="M277" s="1"/>
      <c r="N277" s="1"/>
      <c r="O277" s="1"/>
      <c r="P277" s="1"/>
      <c r="Q277" s="1"/>
    </row>
    <row r="278" spans="1:17" ht="16.5">
      <c r="A278" s="1"/>
      <c r="B278" s="1"/>
      <c r="C278" s="1"/>
      <c r="D278" s="1"/>
      <c r="E278" s="1"/>
      <c r="F278" s="1"/>
      <c r="G278" s="1"/>
      <c r="H278" s="1"/>
      <c r="I278" s="1"/>
      <c r="J278" s="1"/>
      <c r="K278" s="1"/>
      <c r="L278" s="1"/>
      <c r="M278" s="1"/>
      <c r="N278" s="1"/>
      <c r="O278" s="1"/>
      <c r="P278" s="1"/>
      <c r="Q278" s="1"/>
    </row>
    <row r="279" spans="1:17" ht="16.5">
      <c r="A279" s="1"/>
      <c r="B279" s="1"/>
      <c r="C279" s="1"/>
      <c r="D279" s="1"/>
      <c r="E279" s="1"/>
      <c r="F279" s="1"/>
      <c r="G279" s="1"/>
      <c r="H279" s="1"/>
      <c r="I279" s="1"/>
      <c r="J279" s="1"/>
      <c r="K279" s="1"/>
      <c r="L279" s="1"/>
      <c r="M279" s="1"/>
      <c r="N279" s="1"/>
      <c r="O279" s="1"/>
      <c r="P279" s="1"/>
      <c r="Q279" s="1"/>
    </row>
    <row r="280" spans="1:17" ht="16.5">
      <c r="A280" s="1"/>
      <c r="B280" s="1"/>
      <c r="C280" s="1"/>
      <c r="D280" s="1"/>
      <c r="E280" s="1"/>
      <c r="F280" s="1"/>
      <c r="G280" s="1"/>
      <c r="H280" s="1"/>
      <c r="I280" s="1"/>
      <c r="J280" s="1"/>
      <c r="K280" s="1"/>
      <c r="L280" s="1"/>
      <c r="M280" s="1"/>
      <c r="N280" s="1"/>
      <c r="O280" s="1"/>
      <c r="P280" s="1"/>
      <c r="Q280" s="1"/>
    </row>
    <row r="281" spans="1:17" ht="16.5">
      <c r="A281" s="1"/>
      <c r="B281" s="1"/>
      <c r="C281" s="1"/>
      <c r="D281" s="1"/>
      <c r="E281" s="1"/>
      <c r="F281" s="1"/>
      <c r="G281" s="1"/>
      <c r="H281" s="1"/>
      <c r="I281" s="1"/>
      <c r="J281" s="1"/>
      <c r="K281" s="1"/>
      <c r="L281" s="1"/>
      <c r="M281" s="1"/>
      <c r="N281" s="1"/>
      <c r="O281" s="1"/>
      <c r="P281" s="1"/>
      <c r="Q281" s="1"/>
    </row>
    <row r="282" spans="1:17" ht="16.5">
      <c r="A282" s="1"/>
      <c r="B282" s="1"/>
      <c r="C282" s="1"/>
      <c r="D282" s="1"/>
      <c r="E282" s="1"/>
      <c r="F282" s="1"/>
      <c r="G282" s="1"/>
      <c r="H282" s="1"/>
      <c r="I282" s="1"/>
      <c r="J282" s="1"/>
      <c r="K282" s="1"/>
      <c r="L282" s="1"/>
      <c r="M282" s="1"/>
      <c r="N282" s="1"/>
      <c r="O282" s="1"/>
      <c r="P282" s="1"/>
      <c r="Q282" s="1"/>
    </row>
    <row r="283" spans="1:17" ht="16.5">
      <c r="A283" s="1"/>
      <c r="B283" s="1"/>
      <c r="C283" s="1"/>
      <c r="D283" s="1"/>
      <c r="E283" s="1"/>
      <c r="F283" s="1"/>
      <c r="G283" s="1"/>
      <c r="H283" s="1"/>
      <c r="I283" s="1"/>
      <c r="J283" s="1"/>
      <c r="K283" s="1"/>
      <c r="L283" s="1"/>
      <c r="M283" s="1"/>
      <c r="N283" s="1"/>
      <c r="O283" s="1"/>
      <c r="P283" s="1"/>
      <c r="Q283" s="1"/>
    </row>
    <row r="284" spans="1:17" ht="16.5">
      <c r="A284" s="1"/>
      <c r="B284" s="1"/>
      <c r="C284" s="1"/>
      <c r="D284" s="1"/>
      <c r="E284" s="1"/>
      <c r="F284" s="1"/>
      <c r="G284" s="1"/>
      <c r="H284" s="1"/>
      <c r="I284" s="1"/>
      <c r="J284" s="1"/>
      <c r="K284" s="1"/>
      <c r="L284" s="1"/>
      <c r="M284" s="1"/>
      <c r="N284" s="1"/>
      <c r="O284" s="1"/>
      <c r="P284" s="1"/>
      <c r="Q284" s="1"/>
    </row>
    <row r="285" spans="1:17" ht="16.5">
      <c r="A285" s="1"/>
      <c r="B285" s="1"/>
      <c r="C285" s="1"/>
      <c r="D285" s="1"/>
      <c r="E285" s="1"/>
      <c r="F285" s="1"/>
      <c r="G285" s="1"/>
      <c r="H285" s="1"/>
      <c r="I285" s="1"/>
      <c r="J285" s="1"/>
      <c r="K285" s="1"/>
      <c r="L285" s="1"/>
      <c r="M285" s="1"/>
      <c r="N285" s="1"/>
      <c r="O285" s="1"/>
      <c r="P285" s="1"/>
      <c r="Q285" s="1"/>
    </row>
    <row r="286" spans="1:17" ht="16.5">
      <c r="A286" s="1"/>
      <c r="B286" s="1"/>
      <c r="C286" s="1"/>
      <c r="D286" s="1"/>
      <c r="E286" s="1"/>
      <c r="F286" s="1"/>
      <c r="G286" s="1"/>
      <c r="H286" s="1"/>
      <c r="I286" s="1"/>
      <c r="J286" s="1"/>
      <c r="K286" s="1"/>
      <c r="L286" s="1"/>
      <c r="M286" s="1"/>
      <c r="N286" s="1"/>
      <c r="O286" s="1"/>
      <c r="P286" s="1"/>
      <c r="Q286" s="1"/>
    </row>
    <row r="287" spans="1:17" ht="16.5">
      <c r="A287" s="1"/>
      <c r="B287" s="1"/>
      <c r="C287" s="1"/>
      <c r="D287" s="1"/>
      <c r="E287" s="1"/>
      <c r="F287" s="1"/>
      <c r="G287" s="1"/>
      <c r="H287" s="1"/>
      <c r="I287" s="1"/>
      <c r="J287" s="1"/>
      <c r="K287" s="1"/>
      <c r="L287" s="1"/>
      <c r="M287" s="1"/>
      <c r="N287" s="1"/>
      <c r="O287" s="1"/>
      <c r="P287" s="1"/>
      <c r="Q287" s="1"/>
    </row>
    <row r="288" spans="1:17" ht="16.5">
      <c r="A288" s="1"/>
      <c r="B288" s="1"/>
      <c r="C288" s="1"/>
      <c r="D288" s="1"/>
      <c r="E288" s="1"/>
      <c r="F288" s="1"/>
      <c r="G288" s="1"/>
      <c r="H288" s="1"/>
      <c r="I288" s="1"/>
      <c r="J288" s="1"/>
      <c r="K288" s="1"/>
      <c r="L288" s="1"/>
      <c r="M288" s="1"/>
      <c r="N288" s="1"/>
      <c r="O288" s="1"/>
      <c r="P288" s="1"/>
      <c r="Q288" s="1"/>
    </row>
    <row r="289" spans="1:17" ht="16.5">
      <c r="A289" s="1"/>
      <c r="B289" s="1"/>
      <c r="C289" s="1"/>
      <c r="D289" s="1"/>
      <c r="E289" s="1"/>
      <c r="F289" s="1"/>
      <c r="G289" s="1"/>
      <c r="H289" s="1"/>
      <c r="I289" s="1"/>
      <c r="J289" s="1"/>
      <c r="K289" s="1"/>
      <c r="L289" s="1"/>
      <c r="M289" s="1"/>
      <c r="N289" s="1"/>
      <c r="O289" s="1"/>
      <c r="P289" s="1"/>
      <c r="Q289" s="1"/>
    </row>
    <row r="290" spans="1:17" ht="16.5">
      <c r="A290" s="1"/>
      <c r="B290" s="1"/>
      <c r="C290" s="1"/>
      <c r="D290" s="1"/>
      <c r="E290" s="1"/>
      <c r="F290" s="1"/>
      <c r="G290" s="1"/>
      <c r="H290" s="1"/>
      <c r="I290" s="1"/>
      <c r="J290" s="1"/>
      <c r="K290" s="1"/>
      <c r="L290" s="1"/>
      <c r="M290" s="1"/>
      <c r="N290" s="1"/>
      <c r="O290" s="1"/>
      <c r="P290" s="1"/>
      <c r="Q290" s="1"/>
    </row>
    <row r="291" spans="1:17" ht="16.5">
      <c r="A291" s="1"/>
      <c r="B291" s="1"/>
      <c r="C291" s="1"/>
      <c r="D291" s="1"/>
      <c r="E291" s="1"/>
      <c r="F291" s="1"/>
      <c r="G291" s="1"/>
      <c r="H291" s="1"/>
      <c r="I291" s="1"/>
      <c r="J291" s="1"/>
      <c r="K291" s="1"/>
      <c r="L291" s="1"/>
      <c r="M291" s="1"/>
      <c r="N291" s="1"/>
      <c r="O291" s="1"/>
      <c r="P291" s="1"/>
      <c r="Q291" s="1"/>
    </row>
    <row r="292" spans="1:17" ht="16.5">
      <c r="A292" s="1"/>
      <c r="B292" s="1"/>
      <c r="C292" s="1"/>
      <c r="D292" s="1"/>
      <c r="E292" s="1"/>
      <c r="F292" s="1"/>
      <c r="G292" s="1"/>
      <c r="H292" s="1"/>
      <c r="I292" s="1"/>
      <c r="J292" s="1"/>
      <c r="K292" s="1"/>
      <c r="L292" s="1"/>
      <c r="M292" s="1"/>
      <c r="N292" s="1"/>
      <c r="O292" s="1"/>
      <c r="P292" s="1"/>
      <c r="Q292" s="1"/>
    </row>
    <row r="293" spans="1:17" ht="16.5">
      <c r="A293" s="1"/>
      <c r="B293" s="1"/>
      <c r="C293" s="1"/>
      <c r="D293" s="1"/>
      <c r="E293" s="1"/>
      <c r="F293" s="1"/>
      <c r="G293" s="1"/>
      <c r="H293" s="1"/>
      <c r="I293" s="1"/>
      <c r="J293" s="1"/>
      <c r="K293" s="1"/>
      <c r="L293" s="1"/>
      <c r="M293" s="1"/>
      <c r="N293" s="1"/>
      <c r="O293" s="1"/>
      <c r="P293" s="1"/>
      <c r="Q293" s="1"/>
    </row>
    <row r="294" spans="1:17" ht="16.5">
      <c r="A294" s="1"/>
      <c r="B294" s="1"/>
      <c r="C294" s="1"/>
      <c r="D294" s="1"/>
      <c r="E294" s="1"/>
      <c r="F294" s="1"/>
      <c r="G294" s="1"/>
      <c r="H294" s="1"/>
      <c r="I294" s="1"/>
      <c r="J294" s="1"/>
      <c r="K294" s="1"/>
      <c r="L294" s="1"/>
      <c r="M294" s="1"/>
      <c r="N294" s="1"/>
      <c r="O294" s="1"/>
      <c r="P294" s="1"/>
      <c r="Q294" s="1"/>
    </row>
    <row r="295" spans="1:17" ht="16.5">
      <c r="A295" s="1"/>
      <c r="B295" s="1"/>
      <c r="C295" s="1"/>
      <c r="D295" s="1"/>
      <c r="E295" s="1"/>
      <c r="F295" s="1"/>
      <c r="G295" s="1"/>
      <c r="H295" s="1"/>
      <c r="I295" s="1"/>
      <c r="J295" s="1"/>
      <c r="K295" s="1"/>
      <c r="L295" s="1"/>
      <c r="M295" s="1"/>
      <c r="N295" s="1"/>
      <c r="O295" s="1"/>
      <c r="P295" s="1"/>
      <c r="Q295" s="1"/>
    </row>
    <row r="296" spans="1:17" ht="16.5">
      <c r="A296" s="1"/>
      <c r="B296" s="1"/>
      <c r="C296" s="1"/>
      <c r="D296" s="1"/>
      <c r="E296" s="1"/>
      <c r="F296" s="1"/>
      <c r="G296" s="1"/>
      <c r="H296" s="1"/>
      <c r="I296" s="1"/>
      <c r="J296" s="1"/>
      <c r="K296" s="1"/>
      <c r="L296" s="1"/>
      <c r="M296" s="1"/>
      <c r="N296" s="1"/>
      <c r="O296" s="1"/>
      <c r="P296" s="1"/>
      <c r="Q296" s="1"/>
    </row>
    <row r="297" spans="1:17" ht="16.5">
      <c r="A297" s="1"/>
      <c r="B297" s="1"/>
      <c r="C297" s="1"/>
      <c r="D297" s="1"/>
      <c r="E297" s="1"/>
      <c r="F297" s="1"/>
      <c r="G297" s="1"/>
      <c r="H297" s="1"/>
      <c r="I297" s="1"/>
      <c r="J297" s="1"/>
      <c r="K297" s="1"/>
      <c r="L297" s="1"/>
      <c r="M297" s="1"/>
      <c r="N297" s="1"/>
      <c r="O297" s="1"/>
      <c r="P297" s="1"/>
      <c r="Q297" s="1"/>
    </row>
    <row r="298" spans="1:17" ht="16.5">
      <c r="A298" s="1"/>
      <c r="B298" s="1"/>
      <c r="C298" s="1"/>
      <c r="D298" s="1"/>
      <c r="E298" s="1"/>
      <c r="F298" s="1"/>
      <c r="G298" s="1"/>
      <c r="H298" s="1"/>
      <c r="I298" s="1"/>
      <c r="J298" s="1"/>
      <c r="K298" s="1"/>
      <c r="L298" s="1"/>
      <c r="M298" s="1"/>
      <c r="N298" s="1"/>
      <c r="O298" s="1"/>
      <c r="P298" s="1"/>
      <c r="Q298" s="1"/>
    </row>
    <row r="299" spans="1:17" ht="16.5">
      <c r="A299" s="1"/>
      <c r="B299" s="1"/>
      <c r="C299" s="1"/>
      <c r="D299" s="1"/>
      <c r="E299" s="1"/>
      <c r="F299" s="1"/>
      <c r="G299" s="1"/>
      <c r="H299" s="1"/>
      <c r="I299" s="1"/>
      <c r="J299" s="1"/>
      <c r="K299" s="1"/>
      <c r="L299" s="1"/>
      <c r="M299" s="1"/>
      <c r="N299" s="1"/>
      <c r="O299" s="1"/>
      <c r="P299" s="1"/>
      <c r="Q299" s="1"/>
    </row>
    <row r="300" spans="1:17" ht="16.5">
      <c r="A300" s="1"/>
      <c r="B300" s="1"/>
      <c r="C300" s="1"/>
      <c r="D300" s="1"/>
      <c r="E300" s="1"/>
      <c r="F300" s="1"/>
      <c r="G300" s="1"/>
      <c r="H300" s="1"/>
      <c r="I300" s="1"/>
      <c r="J300" s="1"/>
      <c r="K300" s="1"/>
      <c r="L300" s="1"/>
      <c r="M300" s="1"/>
      <c r="N300" s="1"/>
      <c r="O300" s="1"/>
      <c r="P300" s="1"/>
      <c r="Q300" s="1"/>
    </row>
    <row r="301" spans="1:17" ht="16.5">
      <c r="A301" s="1"/>
      <c r="B301" s="1"/>
      <c r="C301" s="1"/>
      <c r="D301" s="1"/>
      <c r="E301" s="1"/>
      <c r="F301" s="1"/>
      <c r="G301" s="1"/>
      <c r="H301" s="1"/>
      <c r="I301" s="1"/>
      <c r="J301" s="1"/>
      <c r="K301" s="1"/>
      <c r="L301" s="1"/>
      <c r="M301" s="1"/>
      <c r="N301" s="1"/>
      <c r="O301" s="1"/>
      <c r="P301" s="1"/>
      <c r="Q301" s="1"/>
    </row>
    <row r="302" spans="1:17" ht="16.5">
      <c r="A302" s="1"/>
      <c r="B302" s="1"/>
      <c r="C302" s="1"/>
      <c r="D302" s="1"/>
      <c r="E302" s="1"/>
      <c r="F302" s="1"/>
      <c r="G302" s="1"/>
      <c r="H302" s="1"/>
      <c r="I302" s="1"/>
      <c r="J302" s="1"/>
      <c r="K302" s="1"/>
      <c r="L302" s="1"/>
      <c r="M302" s="1"/>
      <c r="N302" s="1"/>
      <c r="O302" s="1"/>
      <c r="P302" s="1"/>
      <c r="Q302" s="1"/>
    </row>
    <row r="303" spans="1:17" ht="16.5">
      <c r="A303" s="1"/>
      <c r="B303" s="1"/>
      <c r="C303" s="1"/>
      <c r="D303" s="1"/>
      <c r="E303" s="1"/>
      <c r="F303" s="1"/>
      <c r="G303" s="1"/>
      <c r="H303" s="1"/>
      <c r="I303" s="1"/>
      <c r="J303" s="1"/>
      <c r="K303" s="1"/>
      <c r="L303" s="1"/>
      <c r="M303" s="1"/>
      <c r="N303" s="1"/>
      <c r="O303" s="1"/>
      <c r="P303" s="1"/>
      <c r="Q303" s="1"/>
    </row>
    <row r="304" spans="1:17" ht="16.5">
      <c r="A304" s="1"/>
      <c r="B304" s="1"/>
      <c r="C304" s="1"/>
      <c r="D304" s="1"/>
      <c r="E304" s="1"/>
      <c r="F304" s="1"/>
      <c r="G304" s="1"/>
      <c r="H304" s="1"/>
      <c r="I304" s="1"/>
      <c r="J304" s="1"/>
      <c r="K304" s="1"/>
      <c r="L304" s="1"/>
      <c r="M304" s="1"/>
      <c r="N304" s="1"/>
      <c r="O304" s="1"/>
      <c r="P304" s="1"/>
      <c r="Q304" s="1"/>
    </row>
    <row r="305" spans="1:17" ht="16.5">
      <c r="A305" s="1"/>
      <c r="B305" s="1"/>
      <c r="C305" s="1"/>
      <c r="D305" s="1"/>
      <c r="E305" s="1"/>
      <c r="F305" s="1"/>
      <c r="G305" s="1"/>
      <c r="H305" s="1"/>
      <c r="I305" s="1"/>
      <c r="J305" s="1"/>
      <c r="K305" s="1"/>
      <c r="L305" s="1"/>
      <c r="M305" s="1"/>
      <c r="N305" s="1"/>
      <c r="O305" s="1"/>
      <c r="P305" s="1"/>
      <c r="Q305" s="1"/>
    </row>
    <row r="306" spans="1:17" ht="16.5">
      <c r="A306" s="1"/>
      <c r="B306" s="1"/>
      <c r="C306" s="1"/>
      <c r="D306" s="1"/>
      <c r="E306" s="1"/>
      <c r="F306" s="1"/>
      <c r="G306" s="1"/>
      <c r="H306" s="1"/>
      <c r="I306" s="1"/>
      <c r="J306" s="1"/>
      <c r="K306" s="1"/>
      <c r="L306" s="1"/>
      <c r="M306" s="1"/>
      <c r="N306" s="1"/>
      <c r="O306" s="1"/>
      <c r="P306" s="1"/>
      <c r="Q306" s="1"/>
    </row>
    <row r="307" spans="1:17" ht="16.5">
      <c r="A307" s="1"/>
      <c r="B307" s="1"/>
      <c r="C307" s="1"/>
      <c r="D307" s="1"/>
      <c r="E307" s="1"/>
      <c r="F307" s="1"/>
      <c r="G307" s="1"/>
      <c r="H307" s="1"/>
      <c r="I307" s="1"/>
      <c r="J307" s="1"/>
      <c r="K307" s="1"/>
      <c r="L307" s="1"/>
      <c r="M307" s="1"/>
      <c r="N307" s="1"/>
      <c r="O307" s="1"/>
      <c r="P307" s="1"/>
      <c r="Q307" s="1"/>
    </row>
    <row r="308" spans="1:17" ht="16.5">
      <c r="A308" s="1"/>
      <c r="B308" s="1"/>
      <c r="C308" s="1"/>
      <c r="D308" s="1"/>
      <c r="E308" s="1"/>
      <c r="F308" s="1"/>
      <c r="G308" s="1"/>
      <c r="H308" s="1"/>
      <c r="I308" s="1"/>
      <c r="J308" s="1"/>
      <c r="K308" s="1"/>
      <c r="L308" s="1"/>
      <c r="M308" s="1"/>
      <c r="N308" s="1"/>
      <c r="O308" s="1"/>
      <c r="P308" s="1"/>
      <c r="Q308" s="1"/>
    </row>
    <row r="309" spans="1:17" ht="16.5">
      <c r="A309" s="1"/>
      <c r="B309" s="1"/>
      <c r="C309" s="1"/>
      <c r="D309" s="1"/>
      <c r="E309" s="1"/>
      <c r="F309" s="1"/>
      <c r="G309" s="1"/>
      <c r="H309" s="1"/>
      <c r="I309" s="1"/>
      <c r="J309" s="1"/>
      <c r="K309" s="1"/>
      <c r="L309" s="1"/>
      <c r="M309" s="1"/>
      <c r="N309" s="1"/>
      <c r="O309" s="1"/>
      <c r="P309" s="1"/>
      <c r="Q309" s="1"/>
    </row>
    <row r="310" spans="1:17" ht="16.5">
      <c r="A310" s="1"/>
      <c r="B310" s="1"/>
      <c r="C310" s="1"/>
      <c r="D310" s="1"/>
      <c r="E310" s="1"/>
      <c r="F310" s="1"/>
      <c r="G310" s="1"/>
      <c r="H310" s="1"/>
      <c r="I310" s="1"/>
      <c r="J310" s="1"/>
      <c r="K310" s="1"/>
      <c r="L310" s="1"/>
      <c r="M310" s="1"/>
      <c r="N310" s="1"/>
      <c r="O310" s="1"/>
      <c r="P310" s="1"/>
      <c r="Q310" s="1"/>
    </row>
    <row r="311" spans="1:17" ht="16.5">
      <c r="A311" s="1"/>
      <c r="B311" s="1"/>
      <c r="C311" s="1"/>
      <c r="D311" s="1"/>
      <c r="E311" s="1"/>
      <c r="F311" s="1"/>
      <c r="G311" s="1"/>
      <c r="H311" s="1"/>
      <c r="I311" s="1"/>
      <c r="J311" s="1"/>
      <c r="K311" s="1"/>
      <c r="L311" s="1"/>
      <c r="M311" s="1"/>
      <c r="N311" s="1"/>
      <c r="O311" s="1"/>
      <c r="P311" s="1"/>
      <c r="Q311" s="1"/>
    </row>
    <row r="312" spans="1:17" ht="16.5">
      <c r="A312" s="1"/>
      <c r="B312" s="1"/>
      <c r="C312" s="1"/>
      <c r="D312" s="1"/>
      <c r="E312" s="1"/>
      <c r="F312" s="1"/>
      <c r="G312" s="1"/>
      <c r="H312" s="1"/>
      <c r="I312" s="1"/>
      <c r="J312" s="1"/>
      <c r="K312" s="1"/>
      <c r="L312" s="1"/>
      <c r="M312" s="1"/>
      <c r="N312" s="1"/>
      <c r="O312" s="1"/>
      <c r="P312" s="1"/>
      <c r="Q312" s="1"/>
    </row>
    <row r="313" spans="1:17" ht="16.5">
      <c r="A313" s="1"/>
      <c r="B313" s="1"/>
      <c r="C313" s="1"/>
      <c r="D313" s="1"/>
      <c r="E313" s="1"/>
      <c r="F313" s="1"/>
      <c r="G313" s="1"/>
      <c r="H313" s="1"/>
      <c r="I313" s="1"/>
      <c r="J313" s="1"/>
      <c r="K313" s="1"/>
      <c r="L313" s="1"/>
      <c r="M313" s="1"/>
      <c r="N313" s="1"/>
      <c r="O313" s="1"/>
      <c r="P313" s="1"/>
      <c r="Q313" s="1"/>
    </row>
    <row r="314" spans="1:17" ht="16.5">
      <c r="A314" s="1"/>
      <c r="B314" s="1"/>
      <c r="C314" s="1"/>
      <c r="D314" s="1"/>
      <c r="E314" s="1"/>
      <c r="F314" s="1"/>
      <c r="G314" s="1"/>
      <c r="H314" s="1"/>
      <c r="I314" s="1"/>
      <c r="J314" s="1"/>
      <c r="K314" s="1"/>
      <c r="L314" s="1"/>
      <c r="M314" s="1"/>
      <c r="N314" s="1"/>
      <c r="O314" s="1"/>
      <c r="P314" s="1"/>
      <c r="Q314" s="1"/>
    </row>
    <row r="315" spans="1:17" ht="16.5">
      <c r="A315" s="1"/>
      <c r="B315" s="1"/>
      <c r="C315" s="1"/>
      <c r="D315" s="1"/>
      <c r="E315" s="1"/>
      <c r="F315" s="1"/>
      <c r="G315" s="1"/>
      <c r="H315" s="1"/>
      <c r="I315" s="1"/>
      <c r="J315" s="1"/>
      <c r="K315" s="1"/>
      <c r="L315" s="1"/>
      <c r="M315" s="1"/>
      <c r="N315" s="1"/>
      <c r="O315" s="1"/>
      <c r="P315" s="1"/>
      <c r="Q315" s="1"/>
    </row>
    <row r="316" spans="1:17" ht="16.5">
      <c r="A316" s="1"/>
      <c r="B316" s="1"/>
      <c r="C316" s="1"/>
      <c r="D316" s="1"/>
      <c r="E316" s="1"/>
      <c r="F316" s="1"/>
      <c r="G316" s="1"/>
      <c r="H316" s="1"/>
      <c r="I316" s="1"/>
      <c r="J316" s="1"/>
      <c r="K316" s="1"/>
      <c r="L316" s="1"/>
      <c r="M316" s="1"/>
      <c r="N316" s="1"/>
      <c r="O316" s="1"/>
      <c r="P316" s="1"/>
      <c r="Q316" s="1"/>
    </row>
    <row r="317" spans="1:17" ht="16.5">
      <c r="A317" s="1"/>
      <c r="B317" s="1"/>
      <c r="C317" s="1"/>
      <c r="D317" s="1"/>
      <c r="E317" s="1"/>
      <c r="F317" s="1"/>
      <c r="G317" s="1"/>
      <c r="H317" s="1"/>
      <c r="I317" s="1"/>
      <c r="J317" s="1"/>
      <c r="K317" s="1"/>
      <c r="L317" s="1"/>
      <c r="M317" s="1"/>
      <c r="N317" s="1"/>
      <c r="O317" s="1"/>
      <c r="P317" s="1"/>
      <c r="Q317" s="1"/>
    </row>
    <row r="318" spans="1:17" ht="16.5">
      <c r="A318" s="1"/>
      <c r="B318" s="1"/>
      <c r="C318" s="1"/>
      <c r="D318" s="1"/>
      <c r="E318" s="1"/>
      <c r="F318" s="1"/>
      <c r="G318" s="1"/>
      <c r="H318" s="1"/>
      <c r="I318" s="1"/>
      <c r="J318" s="1"/>
      <c r="K318" s="1"/>
      <c r="L318" s="1"/>
      <c r="M318" s="1"/>
      <c r="N318" s="1"/>
      <c r="O318" s="1"/>
      <c r="P318" s="1"/>
      <c r="Q318" s="1"/>
    </row>
    <row r="319" spans="1:17" ht="16.5">
      <c r="A319" s="1"/>
      <c r="B319" s="1"/>
      <c r="C319" s="1"/>
      <c r="D319" s="1"/>
      <c r="E319" s="1"/>
      <c r="F319" s="1"/>
      <c r="G319" s="1"/>
      <c r="H319" s="1"/>
      <c r="I319" s="1"/>
      <c r="J319" s="1"/>
      <c r="K319" s="1"/>
      <c r="L319" s="1"/>
      <c r="M319" s="1"/>
      <c r="N319" s="1"/>
      <c r="O319" s="1"/>
      <c r="P319" s="1"/>
      <c r="Q319" s="1"/>
    </row>
    <row r="320" spans="1:17" ht="16.5">
      <c r="A320" s="1"/>
      <c r="B320" s="1"/>
      <c r="C320" s="1"/>
      <c r="D320" s="1"/>
      <c r="E320" s="1"/>
      <c r="F320" s="1"/>
      <c r="G320" s="1"/>
      <c r="H320" s="1"/>
      <c r="I320" s="1"/>
      <c r="J320" s="1"/>
      <c r="K320" s="1"/>
      <c r="L320" s="1"/>
      <c r="M320" s="1"/>
      <c r="N320" s="1"/>
      <c r="O320" s="1"/>
      <c r="P320" s="1"/>
      <c r="Q320" s="1"/>
    </row>
    <row r="321" spans="1:17" ht="16.5">
      <c r="A321" s="1"/>
      <c r="B321" s="1"/>
      <c r="C321" s="1"/>
      <c r="D321" s="1"/>
      <c r="E321" s="1"/>
      <c r="F321" s="1"/>
      <c r="G321" s="1"/>
      <c r="H321" s="1"/>
      <c r="I321" s="1"/>
      <c r="J321" s="1"/>
      <c r="K321" s="1"/>
      <c r="L321" s="1"/>
      <c r="M321" s="1"/>
      <c r="N321" s="1"/>
      <c r="O321" s="1"/>
      <c r="P321" s="1"/>
      <c r="Q321" s="1"/>
    </row>
    <row r="322" spans="1:17" ht="16.5">
      <c r="A322" s="1"/>
      <c r="B322" s="1"/>
      <c r="C322" s="1"/>
      <c r="D322" s="1"/>
      <c r="E322" s="1"/>
      <c r="F322" s="1"/>
      <c r="G322" s="1"/>
      <c r="H322" s="1"/>
      <c r="I322" s="1"/>
      <c r="J322" s="1"/>
      <c r="K322" s="1"/>
      <c r="L322" s="1"/>
      <c r="M322" s="1"/>
      <c r="N322" s="1"/>
      <c r="O322" s="1"/>
      <c r="P322" s="1"/>
      <c r="Q322" s="1"/>
    </row>
    <row r="323" spans="1:17" ht="16.5">
      <c r="A323" s="1"/>
      <c r="B323" s="1"/>
      <c r="C323" s="1"/>
      <c r="D323" s="1"/>
      <c r="E323" s="1"/>
      <c r="F323" s="1"/>
      <c r="G323" s="1"/>
      <c r="H323" s="1"/>
      <c r="I323" s="1"/>
      <c r="J323" s="1"/>
      <c r="K323" s="1"/>
      <c r="L323" s="1"/>
      <c r="M323" s="1"/>
      <c r="N323" s="1"/>
      <c r="O323" s="1"/>
      <c r="P323" s="1"/>
      <c r="Q323" s="1"/>
    </row>
    <row r="324" spans="1:17" ht="16.5">
      <c r="A324" s="1"/>
      <c r="B324" s="1"/>
      <c r="C324" s="1"/>
      <c r="D324" s="1"/>
      <c r="E324" s="1"/>
      <c r="F324" s="1"/>
      <c r="G324" s="1"/>
      <c r="H324" s="1"/>
      <c r="I324" s="1"/>
      <c r="J324" s="1"/>
      <c r="K324" s="1"/>
      <c r="L324" s="1"/>
      <c r="M324" s="1"/>
      <c r="N324" s="1"/>
      <c r="O324" s="1"/>
      <c r="P324" s="1"/>
      <c r="Q324" s="1"/>
    </row>
    <row r="325" spans="1:17" ht="16.5">
      <c r="A325" s="1"/>
      <c r="B325" s="1"/>
      <c r="C325" s="1"/>
      <c r="D325" s="1"/>
      <c r="E325" s="1"/>
      <c r="F325" s="1"/>
      <c r="G325" s="1"/>
      <c r="H325" s="1"/>
      <c r="I325" s="1"/>
      <c r="J325" s="1"/>
      <c r="K325" s="1"/>
      <c r="L325" s="1"/>
      <c r="M325" s="1"/>
      <c r="N325" s="1"/>
      <c r="O325" s="1"/>
      <c r="P325" s="1"/>
      <c r="Q325" s="1"/>
    </row>
    <row r="326" spans="1:17" ht="16.5">
      <c r="A326" s="1"/>
      <c r="B326" s="1"/>
      <c r="C326" s="1"/>
      <c r="D326" s="1"/>
      <c r="E326" s="1"/>
      <c r="F326" s="1"/>
      <c r="G326" s="1"/>
      <c r="H326" s="1"/>
      <c r="I326" s="1"/>
      <c r="J326" s="1"/>
      <c r="K326" s="1"/>
      <c r="L326" s="1"/>
      <c r="M326" s="1"/>
      <c r="N326" s="1"/>
      <c r="O326" s="1"/>
      <c r="P326" s="1"/>
      <c r="Q326" s="1"/>
    </row>
    <row r="327" spans="1:17" ht="16.5">
      <c r="A327" s="1"/>
      <c r="B327" s="1"/>
      <c r="C327" s="1"/>
      <c r="D327" s="1"/>
      <c r="E327" s="1"/>
      <c r="F327" s="1"/>
      <c r="G327" s="1"/>
      <c r="H327" s="1"/>
      <c r="I327" s="1"/>
      <c r="J327" s="1"/>
      <c r="K327" s="1"/>
      <c r="L327" s="1"/>
      <c r="M327" s="1"/>
      <c r="N327" s="1"/>
      <c r="O327" s="1"/>
      <c r="P327" s="1"/>
      <c r="Q327" s="1"/>
    </row>
    <row r="328" spans="1:17" ht="16.5">
      <c r="A328" s="1"/>
      <c r="B328" s="1"/>
      <c r="C328" s="1"/>
      <c r="D328" s="1"/>
      <c r="E328" s="1"/>
      <c r="F328" s="1"/>
      <c r="G328" s="1"/>
      <c r="H328" s="1"/>
      <c r="I328" s="1"/>
      <c r="J328" s="1"/>
      <c r="K328" s="1"/>
      <c r="L328" s="1"/>
      <c r="M328" s="1"/>
      <c r="N328" s="1"/>
      <c r="O328" s="1"/>
      <c r="P328" s="1"/>
      <c r="Q328" s="1"/>
    </row>
    <row r="329" spans="1:17" ht="16.5">
      <c r="A329" s="1"/>
      <c r="B329" s="1"/>
      <c r="C329" s="1"/>
      <c r="D329" s="1"/>
      <c r="E329" s="1"/>
      <c r="F329" s="1"/>
      <c r="G329" s="1"/>
      <c r="H329" s="1"/>
      <c r="I329" s="1"/>
      <c r="J329" s="1"/>
      <c r="K329" s="1"/>
      <c r="L329" s="1"/>
      <c r="M329" s="1"/>
      <c r="N329" s="1"/>
      <c r="O329" s="1"/>
      <c r="P329" s="1"/>
      <c r="Q329" s="1"/>
    </row>
    <row r="330" spans="1:17" ht="16.5">
      <c r="A330" s="1"/>
      <c r="B330" s="1"/>
      <c r="C330" s="1"/>
      <c r="D330" s="1"/>
      <c r="E330" s="1"/>
      <c r="F330" s="1"/>
      <c r="G330" s="1"/>
      <c r="H330" s="1"/>
      <c r="I330" s="1"/>
      <c r="J330" s="1"/>
      <c r="K330" s="1"/>
      <c r="L330" s="1"/>
      <c r="M330" s="1"/>
      <c r="N330" s="1"/>
      <c r="O330" s="1"/>
      <c r="P330" s="1"/>
      <c r="Q330" s="1"/>
    </row>
    <row r="331" spans="1:17" ht="16.5">
      <c r="A331" s="1"/>
      <c r="B331" s="1"/>
      <c r="C331" s="1"/>
      <c r="D331" s="1"/>
      <c r="E331" s="1"/>
      <c r="F331" s="1"/>
      <c r="G331" s="1"/>
      <c r="H331" s="1"/>
      <c r="I331" s="1"/>
      <c r="J331" s="1"/>
      <c r="K331" s="1"/>
      <c r="L331" s="1"/>
      <c r="M331" s="1"/>
      <c r="N331" s="1"/>
      <c r="O331" s="1"/>
      <c r="P331" s="1"/>
      <c r="Q331" s="1"/>
    </row>
    <row r="332" spans="1:17" ht="16.5">
      <c r="A332" s="1"/>
      <c r="B332" s="1"/>
      <c r="C332" s="1"/>
      <c r="D332" s="1"/>
      <c r="E332" s="1"/>
      <c r="F332" s="1"/>
      <c r="G332" s="1"/>
      <c r="H332" s="1"/>
      <c r="I332" s="1"/>
      <c r="J332" s="1"/>
      <c r="K332" s="1"/>
      <c r="L332" s="1"/>
      <c r="M332" s="1"/>
      <c r="N332" s="1"/>
      <c r="O332" s="1"/>
      <c r="P332" s="1"/>
      <c r="Q332" s="1"/>
    </row>
    <row r="333" spans="1:17" ht="16.5">
      <c r="A333" s="1"/>
      <c r="B333" s="1"/>
      <c r="C333" s="1"/>
      <c r="D333" s="1"/>
      <c r="E333" s="1"/>
      <c r="F333" s="1"/>
      <c r="G333" s="1"/>
      <c r="H333" s="1"/>
      <c r="I333" s="1"/>
      <c r="J333" s="1"/>
      <c r="K333" s="1"/>
      <c r="L333" s="1"/>
      <c r="M333" s="1"/>
      <c r="N333" s="1"/>
      <c r="O333" s="1"/>
      <c r="P333" s="1"/>
      <c r="Q333" s="1"/>
    </row>
    <row r="334" spans="1:17" ht="16.5">
      <c r="A334" s="1"/>
      <c r="B334" s="1"/>
      <c r="C334" s="1"/>
      <c r="D334" s="1"/>
      <c r="E334" s="1"/>
      <c r="F334" s="1"/>
      <c r="G334" s="1"/>
      <c r="H334" s="1"/>
      <c r="I334" s="1"/>
      <c r="J334" s="1"/>
      <c r="K334" s="1"/>
      <c r="L334" s="1"/>
      <c r="M334" s="1"/>
      <c r="N334" s="1"/>
      <c r="O334" s="1"/>
      <c r="P334" s="1"/>
      <c r="Q334" s="1"/>
    </row>
    <row r="335" spans="1:17" ht="16.5">
      <c r="A335" s="1"/>
      <c r="B335" s="1"/>
      <c r="C335" s="1"/>
      <c r="D335" s="1"/>
      <c r="E335" s="1"/>
      <c r="F335" s="1"/>
      <c r="G335" s="1"/>
      <c r="H335" s="1"/>
      <c r="I335" s="1"/>
      <c r="J335" s="1"/>
      <c r="K335" s="1"/>
      <c r="L335" s="1"/>
      <c r="M335" s="1"/>
      <c r="N335" s="1"/>
      <c r="O335" s="1"/>
      <c r="P335" s="1"/>
      <c r="Q335" s="1"/>
    </row>
    <row r="336" spans="1:17" ht="16.5">
      <c r="A336" s="1"/>
      <c r="B336" s="1"/>
      <c r="C336" s="1"/>
      <c r="D336" s="1"/>
      <c r="E336" s="1"/>
      <c r="F336" s="1"/>
      <c r="G336" s="1"/>
      <c r="H336" s="1"/>
      <c r="I336" s="1"/>
      <c r="J336" s="1"/>
      <c r="K336" s="1"/>
      <c r="L336" s="1"/>
      <c r="M336" s="1"/>
      <c r="N336" s="1"/>
      <c r="O336" s="1"/>
      <c r="P336" s="1"/>
      <c r="Q336" s="1"/>
    </row>
    <row r="337" spans="1:17" ht="16.5">
      <c r="A337" s="1"/>
      <c r="B337" s="1"/>
      <c r="C337" s="1"/>
      <c r="D337" s="1"/>
      <c r="E337" s="1"/>
      <c r="F337" s="1"/>
      <c r="G337" s="1"/>
      <c r="H337" s="1"/>
      <c r="I337" s="1"/>
      <c r="J337" s="1"/>
      <c r="K337" s="1"/>
      <c r="L337" s="1"/>
      <c r="M337" s="1"/>
      <c r="N337" s="1"/>
      <c r="O337" s="1"/>
      <c r="P337" s="1"/>
      <c r="Q337" s="1"/>
    </row>
    <row r="338" spans="1:17" ht="16.5">
      <c r="A338" s="1"/>
      <c r="B338" s="1"/>
      <c r="C338" s="1"/>
      <c r="D338" s="1"/>
      <c r="E338" s="1"/>
      <c r="F338" s="1"/>
      <c r="G338" s="1"/>
      <c r="H338" s="1"/>
      <c r="I338" s="1"/>
      <c r="J338" s="1"/>
      <c r="K338" s="1"/>
      <c r="L338" s="1"/>
      <c r="M338" s="1"/>
      <c r="N338" s="1"/>
      <c r="O338" s="1"/>
      <c r="P338" s="1"/>
      <c r="Q338" s="1"/>
    </row>
    <row r="339" spans="1:17" ht="16.5">
      <c r="A339" s="1"/>
      <c r="B339" s="1"/>
      <c r="C339" s="1"/>
      <c r="D339" s="1"/>
      <c r="E339" s="1"/>
      <c r="F339" s="1"/>
      <c r="G339" s="1"/>
      <c r="H339" s="1"/>
      <c r="I339" s="1"/>
      <c r="J339" s="1"/>
      <c r="K339" s="1"/>
      <c r="L339" s="1"/>
      <c r="M339" s="1"/>
      <c r="N339" s="1"/>
      <c r="O339" s="1"/>
      <c r="P339" s="1"/>
      <c r="Q339" s="1"/>
    </row>
    <row r="340" spans="1:17" ht="16.5">
      <c r="A340" s="1"/>
      <c r="B340" s="1"/>
      <c r="C340" s="1"/>
      <c r="D340" s="1"/>
      <c r="E340" s="1"/>
      <c r="F340" s="1"/>
      <c r="G340" s="1"/>
      <c r="H340" s="1"/>
      <c r="I340" s="1"/>
      <c r="J340" s="1"/>
      <c r="K340" s="1"/>
      <c r="L340" s="1"/>
      <c r="M340" s="1"/>
      <c r="N340" s="1"/>
      <c r="O340" s="1"/>
      <c r="P340" s="1"/>
      <c r="Q340" s="1"/>
    </row>
    <row r="341" spans="1:17" ht="16.5">
      <c r="A341" s="1"/>
      <c r="B341" s="1"/>
      <c r="C341" s="1"/>
      <c r="D341" s="1"/>
      <c r="E341" s="1"/>
      <c r="F341" s="1"/>
      <c r="G341" s="1"/>
      <c r="H341" s="1"/>
      <c r="I341" s="1"/>
      <c r="J341" s="1"/>
      <c r="K341" s="1"/>
      <c r="L341" s="1"/>
      <c r="M341" s="1"/>
      <c r="N341" s="1"/>
      <c r="O341" s="1"/>
      <c r="P341" s="1"/>
      <c r="Q341" s="1"/>
    </row>
    <row r="342" spans="1:17" ht="16.5">
      <c r="A342" s="1"/>
      <c r="B342" s="1"/>
      <c r="C342" s="1"/>
      <c r="D342" s="1"/>
      <c r="E342" s="1"/>
      <c r="F342" s="1"/>
      <c r="G342" s="1"/>
      <c r="H342" s="1"/>
      <c r="I342" s="1"/>
      <c r="J342" s="1"/>
      <c r="K342" s="1"/>
      <c r="L342" s="1"/>
      <c r="M342" s="1"/>
      <c r="N342" s="1"/>
      <c r="O342" s="1"/>
      <c r="P342" s="1"/>
      <c r="Q342" s="1"/>
    </row>
    <row r="343" spans="1:17" ht="16.5">
      <c r="A343" s="1"/>
      <c r="B343" s="1"/>
      <c r="C343" s="1"/>
      <c r="D343" s="1"/>
      <c r="E343" s="1"/>
      <c r="F343" s="1"/>
      <c r="G343" s="1"/>
      <c r="H343" s="1"/>
      <c r="I343" s="1"/>
      <c r="J343" s="1"/>
      <c r="K343" s="1"/>
      <c r="L343" s="1"/>
      <c r="M343" s="1"/>
      <c r="N343" s="1"/>
      <c r="O343" s="1"/>
      <c r="P343" s="1"/>
      <c r="Q343" s="1"/>
    </row>
    <row r="344" spans="1:17" ht="16.5">
      <c r="A344" s="1"/>
      <c r="B344" s="1"/>
      <c r="C344" s="1"/>
      <c r="D344" s="1"/>
      <c r="E344" s="1"/>
      <c r="F344" s="1"/>
      <c r="G344" s="1"/>
      <c r="H344" s="1"/>
      <c r="I344" s="1"/>
      <c r="J344" s="1"/>
      <c r="K344" s="1"/>
      <c r="L344" s="1"/>
      <c r="M344" s="1"/>
      <c r="N344" s="1"/>
      <c r="O344" s="1"/>
      <c r="P344" s="1"/>
      <c r="Q344" s="1"/>
    </row>
    <row r="345" spans="1:17" ht="16.5">
      <c r="A345" s="1"/>
      <c r="B345" s="1"/>
      <c r="C345" s="1"/>
      <c r="D345" s="1"/>
      <c r="E345" s="1"/>
      <c r="F345" s="1"/>
      <c r="G345" s="1"/>
      <c r="H345" s="1"/>
      <c r="I345" s="1"/>
      <c r="J345" s="1"/>
      <c r="K345" s="1"/>
      <c r="L345" s="1"/>
      <c r="M345" s="1"/>
      <c r="N345" s="1"/>
      <c r="O345" s="1"/>
      <c r="P345" s="1"/>
      <c r="Q345" s="1"/>
    </row>
    <row r="346" spans="1:17" ht="16.5">
      <c r="A346" s="1"/>
      <c r="B346" s="1"/>
      <c r="C346" s="1"/>
      <c r="D346" s="1"/>
      <c r="E346" s="1"/>
      <c r="F346" s="1"/>
      <c r="G346" s="1"/>
      <c r="H346" s="1"/>
      <c r="I346" s="1"/>
      <c r="J346" s="1"/>
      <c r="K346" s="1"/>
      <c r="L346" s="1"/>
      <c r="M346" s="1"/>
      <c r="N346" s="1"/>
      <c r="O346" s="1"/>
      <c r="P346" s="1"/>
      <c r="Q346" s="1"/>
    </row>
    <row r="347" spans="1:17" ht="16.5">
      <c r="A347" s="1"/>
      <c r="B347" s="1"/>
      <c r="C347" s="1"/>
      <c r="D347" s="1"/>
      <c r="E347" s="1"/>
      <c r="F347" s="1"/>
      <c r="G347" s="1"/>
      <c r="H347" s="1"/>
      <c r="I347" s="1"/>
      <c r="J347" s="1"/>
      <c r="K347" s="1"/>
      <c r="L347" s="1"/>
      <c r="M347" s="1"/>
      <c r="N347" s="1"/>
      <c r="O347" s="1"/>
      <c r="P347" s="1"/>
      <c r="Q347" s="1"/>
    </row>
    <row r="348" spans="1:17" ht="16.5">
      <c r="A348" s="1"/>
      <c r="B348" s="1"/>
      <c r="C348" s="1"/>
      <c r="D348" s="1"/>
      <c r="E348" s="1"/>
      <c r="F348" s="1"/>
      <c r="G348" s="1"/>
      <c r="H348" s="1"/>
      <c r="I348" s="1"/>
      <c r="J348" s="1"/>
      <c r="K348" s="1"/>
      <c r="L348" s="1"/>
      <c r="M348" s="1"/>
      <c r="N348" s="1"/>
      <c r="O348" s="1"/>
      <c r="P348" s="1"/>
      <c r="Q348" s="1"/>
    </row>
    <row r="349" spans="1:17" ht="16.5">
      <c r="A349" s="1"/>
      <c r="B349" s="1"/>
      <c r="C349" s="1"/>
      <c r="D349" s="1"/>
      <c r="E349" s="1"/>
      <c r="F349" s="1"/>
      <c r="G349" s="1"/>
      <c r="H349" s="1"/>
      <c r="I349" s="1"/>
      <c r="J349" s="1"/>
      <c r="K349" s="1"/>
      <c r="L349" s="1"/>
      <c r="M349" s="1"/>
      <c r="N349" s="1"/>
      <c r="O349" s="1"/>
      <c r="P349" s="1"/>
      <c r="Q349" s="1"/>
    </row>
    <row r="350" spans="1:17" ht="16.5">
      <c r="A350" s="1"/>
      <c r="B350" s="1"/>
      <c r="C350" s="1"/>
      <c r="D350" s="1"/>
      <c r="E350" s="1"/>
      <c r="F350" s="1"/>
      <c r="G350" s="1"/>
      <c r="H350" s="1"/>
      <c r="I350" s="1"/>
      <c r="J350" s="1"/>
      <c r="K350" s="1"/>
      <c r="L350" s="1"/>
      <c r="M350" s="1"/>
      <c r="N350" s="1"/>
      <c r="O350" s="1"/>
      <c r="P350" s="1"/>
      <c r="Q350" s="1"/>
    </row>
    <row r="351" spans="1:17" ht="16.5">
      <c r="A351" s="1"/>
      <c r="B351" s="1"/>
      <c r="C351" s="1"/>
      <c r="D351" s="1"/>
      <c r="E351" s="1"/>
      <c r="F351" s="1"/>
      <c r="G351" s="1"/>
      <c r="H351" s="1"/>
      <c r="I351" s="1"/>
      <c r="J351" s="1"/>
      <c r="K351" s="1"/>
      <c r="L351" s="1"/>
      <c r="M351" s="1"/>
      <c r="N351" s="1"/>
      <c r="O351" s="1"/>
      <c r="P351" s="1"/>
      <c r="Q351" s="1"/>
    </row>
    <row r="352" spans="1:17" ht="16.5">
      <c r="A352" s="1"/>
      <c r="B352" s="1"/>
      <c r="C352" s="1"/>
      <c r="D352" s="1"/>
      <c r="E352" s="1"/>
      <c r="F352" s="1"/>
      <c r="G352" s="1"/>
      <c r="H352" s="1"/>
      <c r="I352" s="1"/>
      <c r="J352" s="1"/>
      <c r="K352" s="1"/>
      <c r="L352" s="1"/>
      <c r="M352" s="1"/>
      <c r="N352" s="1"/>
      <c r="O352" s="1"/>
      <c r="P352" s="1"/>
      <c r="Q352" s="1"/>
    </row>
    <row r="353" spans="1:17" ht="16.5">
      <c r="A353" s="1"/>
      <c r="B353" s="1"/>
      <c r="C353" s="1"/>
      <c r="D353" s="1"/>
      <c r="E353" s="1"/>
      <c r="F353" s="1"/>
      <c r="G353" s="1"/>
      <c r="H353" s="1"/>
      <c r="I353" s="1"/>
      <c r="J353" s="1"/>
      <c r="K353" s="1"/>
      <c r="L353" s="1"/>
      <c r="M353" s="1"/>
      <c r="N353" s="1"/>
      <c r="O353" s="1"/>
      <c r="P353" s="1"/>
      <c r="Q353" s="1"/>
    </row>
    <row r="354" spans="1:17" ht="16.5">
      <c r="A354" s="1"/>
      <c r="B354" s="1"/>
      <c r="C354" s="1"/>
      <c r="D354" s="1"/>
      <c r="E354" s="1"/>
      <c r="F354" s="1"/>
      <c r="G354" s="1"/>
      <c r="H354" s="1"/>
      <c r="I354" s="1"/>
      <c r="J354" s="1"/>
      <c r="K354" s="1"/>
      <c r="L354" s="1"/>
      <c r="M354" s="1"/>
      <c r="N354" s="1"/>
      <c r="O354" s="1"/>
      <c r="P354" s="1"/>
      <c r="Q354" s="1"/>
    </row>
    <row r="355" spans="1:17" ht="16.5">
      <c r="A355" s="1"/>
      <c r="B355" s="1"/>
      <c r="C355" s="1"/>
      <c r="D355" s="1"/>
      <c r="E355" s="1"/>
      <c r="F355" s="1"/>
      <c r="G355" s="1"/>
      <c r="H355" s="1"/>
      <c r="I355" s="1"/>
      <c r="J355" s="1"/>
      <c r="K355" s="1"/>
      <c r="L355" s="1"/>
      <c r="M355" s="1"/>
      <c r="N355" s="1"/>
      <c r="O355" s="1"/>
      <c r="P355" s="1"/>
      <c r="Q355" s="1"/>
    </row>
    <row r="356" spans="1:17" ht="16.5">
      <c r="A356" s="1"/>
      <c r="B356" s="1"/>
      <c r="C356" s="1"/>
      <c r="D356" s="1"/>
      <c r="E356" s="1"/>
      <c r="F356" s="1"/>
      <c r="G356" s="1"/>
      <c r="H356" s="1"/>
      <c r="I356" s="1"/>
      <c r="J356" s="1"/>
      <c r="K356" s="1"/>
      <c r="L356" s="1"/>
      <c r="M356" s="1"/>
      <c r="N356" s="1"/>
      <c r="O356" s="1"/>
      <c r="P356" s="1"/>
      <c r="Q356" s="1"/>
    </row>
    <row r="357" spans="1:17" ht="16.5">
      <c r="A357" s="1"/>
      <c r="B357" s="1"/>
      <c r="C357" s="1"/>
      <c r="D357" s="1"/>
      <c r="E357" s="1"/>
      <c r="F357" s="1"/>
      <c r="G357" s="1"/>
      <c r="H357" s="1"/>
      <c r="I357" s="1"/>
      <c r="J357" s="1"/>
      <c r="K357" s="1"/>
      <c r="L357" s="1"/>
      <c r="M357" s="1"/>
      <c r="N357" s="1"/>
      <c r="O357" s="1"/>
      <c r="P357" s="1"/>
      <c r="Q357" s="1"/>
    </row>
    <row r="358" spans="1:17" ht="16.5">
      <c r="A358" s="1"/>
      <c r="B358" s="1"/>
      <c r="C358" s="1"/>
      <c r="D358" s="1"/>
      <c r="E358" s="1"/>
      <c r="F358" s="1"/>
      <c r="G358" s="1"/>
      <c r="H358" s="1"/>
      <c r="I358" s="1"/>
      <c r="J358" s="1"/>
      <c r="K358" s="1"/>
      <c r="L358" s="1"/>
      <c r="M358" s="1"/>
      <c r="N358" s="1"/>
      <c r="O358" s="1"/>
      <c r="P358" s="1"/>
      <c r="Q358" s="1"/>
    </row>
    <row r="359" spans="1:17" ht="16.5">
      <c r="A359" s="1"/>
      <c r="B359" s="1"/>
      <c r="C359" s="1"/>
      <c r="D359" s="1"/>
      <c r="E359" s="1"/>
      <c r="F359" s="1"/>
      <c r="G359" s="1"/>
      <c r="H359" s="1"/>
      <c r="I359" s="1"/>
      <c r="J359" s="1"/>
      <c r="K359" s="1"/>
      <c r="L359" s="1"/>
      <c r="M359" s="1"/>
      <c r="N359" s="1"/>
      <c r="O359" s="1"/>
      <c r="P359" s="1"/>
      <c r="Q359" s="1"/>
    </row>
    <row r="360" spans="1:17" ht="16.5">
      <c r="A360" s="1"/>
      <c r="B360" s="1"/>
      <c r="C360" s="1"/>
      <c r="D360" s="1"/>
      <c r="E360" s="1"/>
      <c r="F360" s="1"/>
      <c r="G360" s="1"/>
      <c r="H360" s="1"/>
      <c r="I360" s="1"/>
      <c r="J360" s="1"/>
      <c r="K360" s="1"/>
      <c r="L360" s="1"/>
      <c r="M360" s="1"/>
      <c r="N360" s="1"/>
      <c r="O360" s="1"/>
      <c r="P360" s="1"/>
      <c r="Q360" s="1"/>
    </row>
    <row r="361" spans="1:17" ht="16.5">
      <c r="A361" s="1"/>
      <c r="B361" s="1"/>
      <c r="C361" s="1"/>
      <c r="D361" s="1"/>
      <c r="E361" s="1"/>
      <c r="F361" s="1"/>
      <c r="G361" s="1"/>
      <c r="H361" s="1"/>
      <c r="I361" s="1"/>
      <c r="J361" s="1"/>
      <c r="K361" s="1"/>
      <c r="L361" s="1"/>
      <c r="M361" s="1"/>
      <c r="N361" s="1"/>
      <c r="O361" s="1"/>
      <c r="P361" s="1"/>
      <c r="Q361" s="1"/>
    </row>
    <row r="362" spans="1:17" ht="16.5">
      <c r="A362" s="1"/>
      <c r="B362" s="1"/>
      <c r="C362" s="1"/>
      <c r="D362" s="1"/>
      <c r="E362" s="1"/>
      <c r="F362" s="1"/>
      <c r="G362" s="1"/>
      <c r="H362" s="1"/>
      <c r="I362" s="1"/>
      <c r="J362" s="1"/>
      <c r="K362" s="1"/>
      <c r="L362" s="1"/>
      <c r="M362" s="1"/>
      <c r="N362" s="1"/>
      <c r="O362" s="1"/>
      <c r="P362" s="1"/>
      <c r="Q362" s="1"/>
    </row>
    <row r="363" spans="1:17" ht="16.5">
      <c r="A363" s="1"/>
      <c r="B363" s="1"/>
      <c r="C363" s="1"/>
      <c r="D363" s="1"/>
      <c r="E363" s="1"/>
      <c r="F363" s="1"/>
      <c r="G363" s="1"/>
      <c r="H363" s="1"/>
      <c r="I363" s="1"/>
      <c r="J363" s="1"/>
      <c r="K363" s="1"/>
      <c r="L363" s="1"/>
      <c r="M363" s="1"/>
      <c r="N363" s="1"/>
      <c r="O363" s="1"/>
      <c r="P363" s="1"/>
      <c r="Q363" s="1"/>
    </row>
    <row r="364" spans="1:17" ht="16.5">
      <c r="A364" s="1"/>
      <c r="B364" s="1"/>
      <c r="C364" s="1"/>
      <c r="D364" s="1"/>
      <c r="E364" s="1"/>
      <c r="F364" s="1"/>
      <c r="G364" s="1"/>
      <c r="H364" s="1"/>
      <c r="I364" s="1"/>
      <c r="J364" s="1"/>
      <c r="K364" s="1"/>
      <c r="L364" s="1"/>
      <c r="M364" s="1"/>
      <c r="N364" s="1"/>
      <c r="O364" s="1"/>
      <c r="P364" s="1"/>
      <c r="Q364" s="1"/>
    </row>
    <row r="365" spans="1:17" ht="16.5">
      <c r="A365" s="1"/>
      <c r="B365" s="1"/>
      <c r="C365" s="1"/>
      <c r="D365" s="1"/>
      <c r="E365" s="1"/>
      <c r="F365" s="1"/>
      <c r="G365" s="1"/>
      <c r="H365" s="1"/>
      <c r="I365" s="1"/>
      <c r="J365" s="1"/>
      <c r="K365" s="1"/>
      <c r="L365" s="1"/>
      <c r="M365" s="1"/>
      <c r="N365" s="1"/>
      <c r="O365" s="1"/>
      <c r="P365" s="1"/>
      <c r="Q365" s="1"/>
    </row>
    <row r="366" spans="1:17" ht="16.5">
      <c r="A366" s="1"/>
      <c r="B366" s="1"/>
      <c r="C366" s="1"/>
      <c r="D366" s="1"/>
      <c r="E366" s="1"/>
      <c r="F366" s="1"/>
      <c r="G366" s="1"/>
      <c r="H366" s="1"/>
      <c r="I366" s="1"/>
      <c r="J366" s="1"/>
      <c r="K366" s="1"/>
      <c r="L366" s="1"/>
      <c r="M366" s="1"/>
      <c r="N366" s="1"/>
      <c r="O366" s="1"/>
      <c r="P366" s="1"/>
      <c r="Q366" s="1"/>
    </row>
    <row r="367" spans="1:17" ht="16.5">
      <c r="A367" s="1"/>
      <c r="B367" s="1"/>
      <c r="C367" s="1"/>
      <c r="D367" s="1"/>
      <c r="E367" s="1"/>
      <c r="F367" s="1"/>
      <c r="G367" s="1"/>
      <c r="H367" s="1"/>
      <c r="I367" s="1"/>
      <c r="J367" s="1"/>
      <c r="K367" s="1"/>
      <c r="L367" s="1"/>
      <c r="M367" s="1"/>
      <c r="N367" s="1"/>
      <c r="O367" s="1"/>
      <c r="P367" s="1"/>
      <c r="Q367" s="1"/>
    </row>
    <row r="368" spans="1:17" ht="16.5">
      <c r="A368" s="1"/>
      <c r="B368" s="1"/>
      <c r="C368" s="1"/>
      <c r="D368" s="1"/>
      <c r="E368" s="1"/>
      <c r="F368" s="1"/>
      <c r="G368" s="1"/>
      <c r="H368" s="1"/>
      <c r="I368" s="1"/>
      <c r="J368" s="1"/>
      <c r="K368" s="1"/>
      <c r="L368" s="1"/>
      <c r="M368" s="1"/>
      <c r="N368" s="1"/>
      <c r="O368" s="1"/>
      <c r="P368" s="1"/>
      <c r="Q368" s="1"/>
    </row>
    <row r="369" spans="1:17" ht="16.5">
      <c r="A369" s="1"/>
      <c r="B369" s="1"/>
      <c r="C369" s="1"/>
      <c r="D369" s="1"/>
      <c r="E369" s="1"/>
      <c r="F369" s="1"/>
      <c r="G369" s="1"/>
      <c r="H369" s="1"/>
      <c r="I369" s="1"/>
      <c r="J369" s="1"/>
      <c r="K369" s="1"/>
      <c r="L369" s="1"/>
      <c r="M369" s="1"/>
      <c r="N369" s="1"/>
      <c r="O369" s="1"/>
      <c r="P369" s="1"/>
      <c r="Q369" s="1"/>
    </row>
    <row r="370" spans="1:17" ht="16.5">
      <c r="A370" s="1"/>
      <c r="B370" s="1"/>
      <c r="C370" s="1"/>
      <c r="D370" s="1"/>
      <c r="E370" s="1"/>
      <c r="F370" s="1"/>
      <c r="G370" s="1"/>
      <c r="H370" s="1"/>
      <c r="I370" s="1"/>
      <c r="J370" s="1"/>
      <c r="K370" s="1"/>
      <c r="L370" s="1"/>
      <c r="M370" s="1"/>
      <c r="N370" s="1"/>
      <c r="O370" s="1"/>
      <c r="P370" s="1"/>
      <c r="Q370" s="1"/>
    </row>
    <row r="371" spans="1:17" ht="16.5">
      <c r="A371" s="1"/>
      <c r="B371" s="1"/>
      <c r="C371" s="1"/>
      <c r="D371" s="1"/>
      <c r="E371" s="1"/>
      <c r="F371" s="1"/>
      <c r="G371" s="1"/>
      <c r="H371" s="1"/>
      <c r="I371" s="1"/>
      <c r="J371" s="1"/>
      <c r="K371" s="1"/>
      <c r="L371" s="1"/>
      <c r="M371" s="1"/>
      <c r="N371" s="1"/>
      <c r="O371" s="1"/>
      <c r="P371" s="1"/>
      <c r="Q371" s="1"/>
    </row>
    <row r="372" spans="1:17" ht="16.5">
      <c r="A372" s="1"/>
      <c r="B372" s="1"/>
      <c r="C372" s="1"/>
      <c r="D372" s="1"/>
      <c r="E372" s="1"/>
      <c r="F372" s="1"/>
      <c r="G372" s="1"/>
      <c r="H372" s="1"/>
      <c r="I372" s="1"/>
      <c r="J372" s="1"/>
      <c r="K372" s="1"/>
      <c r="L372" s="1"/>
      <c r="M372" s="1"/>
      <c r="N372" s="1"/>
      <c r="O372" s="1"/>
      <c r="P372" s="1"/>
      <c r="Q372" s="1"/>
    </row>
    <row r="373" spans="1:17" ht="16.5">
      <c r="A373" s="1"/>
      <c r="B373" s="1"/>
      <c r="C373" s="1"/>
      <c r="D373" s="1"/>
      <c r="E373" s="1"/>
      <c r="F373" s="1"/>
      <c r="G373" s="1"/>
      <c r="H373" s="1"/>
      <c r="I373" s="1"/>
      <c r="J373" s="1"/>
      <c r="K373" s="1"/>
      <c r="L373" s="1"/>
      <c r="M373" s="1"/>
      <c r="N373" s="1"/>
      <c r="O373" s="1"/>
      <c r="P373" s="1"/>
      <c r="Q373" s="1"/>
    </row>
    <row r="374" spans="1:17" ht="16.5">
      <c r="A374" s="1"/>
      <c r="B374" s="1"/>
      <c r="C374" s="1"/>
      <c r="D374" s="1"/>
      <c r="E374" s="1"/>
      <c r="F374" s="1"/>
      <c r="G374" s="1"/>
      <c r="H374" s="1"/>
      <c r="I374" s="1"/>
      <c r="J374" s="1"/>
      <c r="K374" s="1"/>
      <c r="L374" s="1"/>
      <c r="M374" s="1"/>
      <c r="N374" s="1"/>
      <c r="O374" s="1"/>
      <c r="P374" s="1"/>
      <c r="Q374" s="1"/>
    </row>
    <row r="375" spans="1:17" ht="16.5">
      <c r="A375" s="1"/>
      <c r="B375" s="1"/>
      <c r="C375" s="1"/>
      <c r="D375" s="1"/>
      <c r="E375" s="1"/>
      <c r="F375" s="1"/>
      <c r="G375" s="1"/>
      <c r="H375" s="1"/>
      <c r="I375" s="1"/>
      <c r="J375" s="1"/>
      <c r="K375" s="1"/>
      <c r="L375" s="1"/>
      <c r="M375" s="1"/>
      <c r="N375" s="1"/>
      <c r="O375" s="1"/>
      <c r="P375" s="1"/>
      <c r="Q375" s="1"/>
    </row>
    <row r="376" spans="1:17" ht="16.5">
      <c r="A376" s="1"/>
      <c r="B376" s="1"/>
      <c r="C376" s="1"/>
      <c r="D376" s="1"/>
      <c r="E376" s="1"/>
      <c r="F376" s="1"/>
      <c r="G376" s="1"/>
      <c r="H376" s="1"/>
      <c r="I376" s="1"/>
      <c r="J376" s="1"/>
      <c r="K376" s="1"/>
      <c r="L376" s="1"/>
      <c r="M376" s="1"/>
      <c r="N376" s="1"/>
      <c r="O376" s="1"/>
      <c r="P376" s="1"/>
      <c r="Q376" s="1"/>
    </row>
    <row r="377" spans="1:17" ht="16.5">
      <c r="A377" s="1"/>
      <c r="B377" s="1"/>
      <c r="C377" s="1"/>
      <c r="D377" s="1"/>
      <c r="E377" s="1"/>
      <c r="F377" s="1"/>
      <c r="G377" s="1"/>
      <c r="H377" s="1"/>
      <c r="I377" s="1"/>
      <c r="J377" s="1"/>
      <c r="K377" s="1"/>
      <c r="L377" s="1"/>
      <c r="M377" s="1"/>
      <c r="N377" s="1"/>
      <c r="O377" s="1"/>
      <c r="P377" s="1"/>
      <c r="Q377" s="1"/>
    </row>
    <row r="378" spans="1:17" ht="16.5">
      <c r="A378" s="1"/>
      <c r="B378" s="1"/>
      <c r="C378" s="1"/>
      <c r="D378" s="1"/>
      <c r="E378" s="1"/>
      <c r="F378" s="1"/>
      <c r="G378" s="1"/>
      <c r="H378" s="1"/>
      <c r="I378" s="1"/>
      <c r="J378" s="1"/>
      <c r="K378" s="1"/>
      <c r="L378" s="1"/>
      <c r="M378" s="1"/>
      <c r="N378" s="1"/>
      <c r="O378" s="1"/>
      <c r="P378" s="1"/>
      <c r="Q378" s="1"/>
    </row>
    <row r="379" spans="1:17" ht="16.5">
      <c r="A379" s="1"/>
      <c r="B379" s="1"/>
      <c r="C379" s="1"/>
      <c r="D379" s="1"/>
      <c r="E379" s="1"/>
      <c r="F379" s="1"/>
      <c r="G379" s="1"/>
      <c r="H379" s="1"/>
      <c r="I379" s="1"/>
      <c r="J379" s="1"/>
      <c r="K379" s="1"/>
      <c r="L379" s="1"/>
      <c r="M379" s="1"/>
      <c r="N379" s="1"/>
      <c r="O379" s="1"/>
      <c r="P379" s="1"/>
      <c r="Q379" s="1"/>
    </row>
    <row r="380" spans="1:17" ht="16.5">
      <c r="A380" s="1"/>
      <c r="B380" s="1"/>
      <c r="C380" s="1"/>
      <c r="D380" s="1"/>
      <c r="E380" s="1"/>
      <c r="F380" s="1"/>
      <c r="G380" s="1"/>
      <c r="H380" s="1"/>
      <c r="I380" s="1"/>
      <c r="J380" s="1"/>
      <c r="K380" s="1"/>
      <c r="L380" s="1"/>
      <c r="M380" s="1"/>
      <c r="N380" s="1"/>
      <c r="O380" s="1"/>
      <c r="P380" s="1"/>
      <c r="Q380" s="1"/>
    </row>
    <row r="381" spans="1:17" ht="16.5">
      <c r="A381" s="1"/>
      <c r="B381" s="1"/>
      <c r="C381" s="1"/>
      <c r="D381" s="1"/>
      <c r="E381" s="1"/>
      <c r="F381" s="1"/>
      <c r="G381" s="1"/>
      <c r="H381" s="1"/>
      <c r="I381" s="1"/>
      <c r="J381" s="1"/>
      <c r="K381" s="1"/>
      <c r="L381" s="1"/>
      <c r="M381" s="1"/>
      <c r="N381" s="1"/>
      <c r="O381" s="1"/>
      <c r="P381" s="1"/>
      <c r="Q381" s="1"/>
    </row>
    <row r="382" spans="1:17" ht="16.5">
      <c r="A382" s="1"/>
      <c r="B382" s="1"/>
      <c r="C382" s="1"/>
      <c r="D382" s="1"/>
      <c r="E382" s="1"/>
      <c r="F382" s="1"/>
      <c r="G382" s="1"/>
      <c r="H382" s="1"/>
      <c r="I382" s="1"/>
      <c r="J382" s="1"/>
      <c r="K382" s="1"/>
      <c r="L382" s="1"/>
      <c r="M382" s="1"/>
      <c r="N382" s="1"/>
      <c r="O382" s="1"/>
      <c r="P382" s="1"/>
      <c r="Q382" s="1"/>
    </row>
    <row r="383" spans="1:17" ht="16.5">
      <c r="A383" s="1"/>
      <c r="B383" s="1"/>
      <c r="C383" s="1"/>
      <c r="D383" s="1"/>
      <c r="E383" s="1"/>
      <c r="F383" s="1"/>
      <c r="G383" s="1"/>
      <c r="H383" s="1"/>
      <c r="I383" s="1"/>
      <c r="J383" s="1"/>
      <c r="K383" s="1"/>
      <c r="L383" s="1"/>
      <c r="M383" s="1"/>
      <c r="N383" s="1"/>
      <c r="O383" s="1"/>
      <c r="P383" s="1"/>
      <c r="Q383" s="1"/>
    </row>
    <row r="384" spans="1:17" ht="16.5">
      <c r="A384" s="1"/>
      <c r="B384" s="1"/>
      <c r="C384" s="1"/>
      <c r="D384" s="1"/>
      <c r="E384" s="1"/>
      <c r="F384" s="1"/>
      <c r="G384" s="1"/>
      <c r="H384" s="1"/>
      <c r="I384" s="1"/>
      <c r="J384" s="1"/>
      <c r="K384" s="1"/>
      <c r="L384" s="1"/>
      <c r="M384" s="1"/>
      <c r="N384" s="1"/>
      <c r="O384" s="1"/>
      <c r="P384" s="1"/>
      <c r="Q384" s="1"/>
    </row>
    <row r="385" spans="1:17" ht="16.5">
      <c r="A385" s="1"/>
      <c r="B385" s="1"/>
      <c r="C385" s="1"/>
      <c r="D385" s="1"/>
      <c r="E385" s="1"/>
      <c r="F385" s="1"/>
      <c r="G385" s="1"/>
      <c r="H385" s="1"/>
      <c r="I385" s="1"/>
      <c r="J385" s="1"/>
      <c r="K385" s="1"/>
      <c r="L385" s="1"/>
      <c r="M385" s="1"/>
      <c r="N385" s="1"/>
      <c r="O385" s="1"/>
      <c r="P385" s="1"/>
      <c r="Q385" s="1"/>
    </row>
    <row r="386" spans="1:17" ht="16.5">
      <c r="A386" s="1"/>
      <c r="B386" s="1"/>
      <c r="C386" s="1"/>
      <c r="D386" s="1"/>
      <c r="E386" s="1"/>
      <c r="F386" s="1"/>
      <c r="G386" s="1"/>
      <c r="H386" s="1"/>
      <c r="I386" s="1"/>
      <c r="J386" s="1"/>
      <c r="K386" s="1"/>
      <c r="L386" s="1"/>
      <c r="M386" s="1"/>
      <c r="N386" s="1"/>
      <c r="O386" s="1"/>
      <c r="P386" s="1"/>
      <c r="Q386" s="1"/>
    </row>
    <row r="387" spans="1:17" ht="16.5">
      <c r="A387" s="1"/>
      <c r="B387" s="1"/>
      <c r="C387" s="1"/>
      <c r="D387" s="1"/>
      <c r="E387" s="1"/>
      <c r="F387" s="1"/>
      <c r="G387" s="1"/>
      <c r="H387" s="1"/>
      <c r="I387" s="1"/>
      <c r="J387" s="1"/>
      <c r="K387" s="1"/>
      <c r="L387" s="1"/>
      <c r="M387" s="1"/>
      <c r="N387" s="1"/>
      <c r="O387" s="1"/>
      <c r="P387" s="1"/>
      <c r="Q387" s="1"/>
    </row>
    <row r="388" spans="1:17" ht="16.5">
      <c r="A388" s="1"/>
      <c r="B388" s="1"/>
      <c r="C388" s="1"/>
      <c r="D388" s="1"/>
      <c r="E388" s="1"/>
      <c r="F388" s="1"/>
      <c r="G388" s="1"/>
      <c r="H388" s="1"/>
      <c r="I388" s="1"/>
      <c r="J388" s="1"/>
      <c r="K388" s="1"/>
      <c r="L388" s="1"/>
      <c r="M388" s="1"/>
      <c r="N388" s="1"/>
      <c r="O388" s="1"/>
      <c r="P388" s="1"/>
      <c r="Q388" s="1"/>
    </row>
    <row r="389" spans="1:17" ht="16.5">
      <c r="A389" s="1"/>
      <c r="B389" s="1"/>
      <c r="C389" s="1"/>
      <c r="D389" s="1"/>
      <c r="E389" s="1"/>
      <c r="F389" s="1"/>
      <c r="G389" s="1"/>
      <c r="H389" s="1"/>
      <c r="I389" s="1"/>
      <c r="J389" s="1"/>
      <c r="K389" s="1"/>
      <c r="L389" s="1"/>
      <c r="M389" s="1"/>
      <c r="N389" s="1"/>
      <c r="O389" s="1"/>
      <c r="P389" s="1"/>
      <c r="Q389" s="1"/>
    </row>
    <row r="390" spans="1:17" ht="16.5">
      <c r="A390" s="1"/>
      <c r="B390" s="1"/>
      <c r="C390" s="1"/>
      <c r="D390" s="1"/>
      <c r="E390" s="1"/>
      <c r="F390" s="1"/>
      <c r="G390" s="1"/>
      <c r="H390" s="1"/>
      <c r="I390" s="1"/>
      <c r="J390" s="1"/>
      <c r="K390" s="1"/>
      <c r="L390" s="1"/>
      <c r="M390" s="1"/>
      <c r="N390" s="1"/>
      <c r="O390" s="1"/>
      <c r="P390" s="1"/>
      <c r="Q390" s="1"/>
    </row>
    <row r="391" spans="1:17" ht="16.5">
      <c r="A391" s="1"/>
      <c r="B391" s="1"/>
      <c r="C391" s="1"/>
      <c r="D391" s="1"/>
      <c r="E391" s="1"/>
      <c r="F391" s="1"/>
      <c r="G391" s="1"/>
      <c r="H391" s="1"/>
      <c r="I391" s="1"/>
      <c r="J391" s="1"/>
      <c r="K391" s="1"/>
      <c r="L391" s="1"/>
      <c r="M391" s="1"/>
      <c r="N391" s="1"/>
      <c r="O391" s="1"/>
      <c r="P391" s="1"/>
      <c r="Q391" s="1"/>
    </row>
    <row r="392" spans="1:17" ht="16.5">
      <c r="A392" s="1"/>
      <c r="B392" s="1"/>
      <c r="C392" s="1"/>
      <c r="D392" s="1"/>
      <c r="E392" s="1"/>
      <c r="F392" s="1"/>
      <c r="G392" s="1"/>
      <c r="H392" s="1"/>
      <c r="I392" s="1"/>
      <c r="J392" s="1"/>
      <c r="K392" s="1"/>
      <c r="L392" s="1"/>
      <c r="M392" s="1"/>
      <c r="N392" s="1"/>
      <c r="O392" s="1"/>
      <c r="P392" s="1"/>
      <c r="Q392" s="1"/>
    </row>
    <row r="393" spans="1:17" ht="16.5">
      <c r="A393" s="1"/>
      <c r="B393" s="1"/>
      <c r="C393" s="1"/>
      <c r="D393" s="1"/>
      <c r="E393" s="1"/>
      <c r="F393" s="1"/>
      <c r="G393" s="1"/>
      <c r="H393" s="1"/>
      <c r="I393" s="1"/>
      <c r="J393" s="1"/>
      <c r="K393" s="1"/>
      <c r="L393" s="1"/>
      <c r="M393" s="1"/>
      <c r="N393" s="1"/>
      <c r="O393" s="1"/>
      <c r="P393" s="1"/>
      <c r="Q393" s="1"/>
    </row>
    <row r="394" spans="1:17" ht="16.5">
      <c r="A394" s="1"/>
      <c r="B394" s="1"/>
      <c r="C394" s="1"/>
      <c r="D394" s="1"/>
      <c r="E394" s="1"/>
      <c r="F394" s="1"/>
      <c r="G394" s="1"/>
      <c r="H394" s="1"/>
      <c r="I394" s="1"/>
      <c r="J394" s="1"/>
      <c r="K394" s="1"/>
      <c r="L394" s="1"/>
      <c r="M394" s="1"/>
      <c r="N394" s="1"/>
      <c r="O394" s="1"/>
      <c r="P394" s="1"/>
      <c r="Q394" s="1"/>
    </row>
    <row r="395" spans="1:17" ht="16.5">
      <c r="A395" s="1"/>
      <c r="B395" s="1"/>
      <c r="C395" s="1"/>
      <c r="D395" s="1"/>
      <c r="E395" s="1"/>
      <c r="F395" s="1"/>
      <c r="G395" s="1"/>
      <c r="H395" s="1"/>
      <c r="I395" s="1"/>
      <c r="J395" s="1"/>
      <c r="K395" s="1"/>
      <c r="L395" s="1"/>
      <c r="M395" s="1"/>
      <c r="N395" s="1"/>
      <c r="O395" s="1"/>
      <c r="P395" s="1"/>
      <c r="Q395" s="1"/>
    </row>
    <row r="396" spans="1:17" ht="16.5">
      <c r="A396" s="1"/>
      <c r="B396" s="1"/>
      <c r="C396" s="1"/>
      <c r="D396" s="1"/>
      <c r="E396" s="1"/>
      <c r="F396" s="1"/>
      <c r="G396" s="1"/>
      <c r="H396" s="1"/>
      <c r="I396" s="1"/>
      <c r="J396" s="1"/>
      <c r="K396" s="1"/>
      <c r="L396" s="1"/>
      <c r="M396" s="1"/>
      <c r="N396" s="1"/>
      <c r="O396" s="1"/>
      <c r="P396" s="1"/>
      <c r="Q396" s="1"/>
    </row>
    <row r="397" spans="1:17" ht="16.5">
      <c r="A397" s="1"/>
      <c r="B397" s="1"/>
      <c r="C397" s="1"/>
      <c r="D397" s="1"/>
      <c r="E397" s="1"/>
      <c r="F397" s="1"/>
      <c r="G397" s="1"/>
      <c r="H397" s="1"/>
      <c r="I397" s="1"/>
      <c r="J397" s="1"/>
      <c r="K397" s="1"/>
      <c r="L397" s="1"/>
      <c r="M397" s="1"/>
      <c r="N397" s="1"/>
      <c r="O397" s="1"/>
      <c r="P397" s="1"/>
      <c r="Q397" s="1"/>
    </row>
    <row r="398" spans="1:17" ht="16.5">
      <c r="A398" s="1"/>
      <c r="B398" s="1"/>
      <c r="C398" s="1"/>
      <c r="D398" s="1"/>
      <c r="E398" s="1"/>
      <c r="F398" s="1"/>
      <c r="G398" s="1"/>
      <c r="H398" s="1"/>
      <c r="I398" s="1"/>
      <c r="J398" s="1"/>
      <c r="K398" s="1"/>
      <c r="L398" s="1"/>
      <c r="M398" s="1"/>
      <c r="N398" s="1"/>
      <c r="O398" s="1"/>
      <c r="P398" s="1"/>
      <c r="Q398" s="1"/>
    </row>
    <row r="399" spans="1:17" ht="16.5">
      <c r="A399" s="1"/>
      <c r="B399" s="1"/>
      <c r="C399" s="1"/>
      <c r="D399" s="1"/>
      <c r="E399" s="1"/>
      <c r="F399" s="1"/>
      <c r="G399" s="1"/>
      <c r="H399" s="1"/>
      <c r="I399" s="1"/>
      <c r="J399" s="1"/>
      <c r="K399" s="1"/>
      <c r="L399" s="1"/>
      <c r="M399" s="1"/>
      <c r="N399" s="1"/>
      <c r="O399" s="1"/>
      <c r="P399" s="1"/>
      <c r="Q399" s="1"/>
    </row>
    <row r="400" spans="1:17" ht="16.5">
      <c r="A400" s="1"/>
      <c r="B400" s="1"/>
      <c r="C400" s="1"/>
      <c r="D400" s="1"/>
      <c r="E400" s="1"/>
      <c r="F400" s="1"/>
      <c r="G400" s="1"/>
      <c r="H400" s="1"/>
      <c r="I400" s="1"/>
      <c r="J400" s="1"/>
      <c r="K400" s="1"/>
      <c r="L400" s="1"/>
      <c r="M400" s="1"/>
      <c r="N400" s="1"/>
      <c r="O400" s="1"/>
      <c r="P400" s="1"/>
      <c r="Q400" s="1"/>
    </row>
    <row r="401" spans="1:17" ht="16.5">
      <c r="A401" s="1"/>
      <c r="B401" s="1"/>
      <c r="C401" s="1"/>
      <c r="D401" s="1"/>
      <c r="E401" s="1"/>
      <c r="F401" s="1"/>
      <c r="G401" s="1"/>
      <c r="H401" s="1"/>
      <c r="I401" s="1"/>
      <c r="J401" s="1"/>
      <c r="K401" s="1"/>
      <c r="L401" s="1"/>
      <c r="M401" s="1"/>
      <c r="N401" s="1"/>
      <c r="O401" s="1"/>
      <c r="P401" s="1"/>
      <c r="Q401" s="1"/>
    </row>
    <row r="402" spans="1:17" ht="16.5">
      <c r="A402" s="1"/>
      <c r="B402" s="1"/>
      <c r="C402" s="1"/>
      <c r="D402" s="1"/>
      <c r="E402" s="1"/>
      <c r="F402" s="1"/>
      <c r="G402" s="1"/>
      <c r="H402" s="1"/>
      <c r="I402" s="1"/>
      <c r="J402" s="1"/>
      <c r="K402" s="1"/>
      <c r="L402" s="1"/>
      <c r="M402" s="1"/>
      <c r="N402" s="1"/>
      <c r="O402" s="1"/>
      <c r="P402" s="1"/>
      <c r="Q402" s="1"/>
    </row>
    <row r="403" spans="1:17" ht="16.5">
      <c r="A403" s="1"/>
      <c r="B403" s="1"/>
      <c r="C403" s="1"/>
      <c r="D403" s="1"/>
      <c r="E403" s="1"/>
      <c r="F403" s="1"/>
      <c r="G403" s="1"/>
      <c r="H403" s="1"/>
      <c r="I403" s="1"/>
      <c r="J403" s="1"/>
      <c r="K403" s="1"/>
      <c r="L403" s="1"/>
      <c r="M403" s="1"/>
      <c r="N403" s="1"/>
      <c r="O403" s="1"/>
      <c r="P403" s="1"/>
      <c r="Q403" s="1"/>
    </row>
    <row r="404" spans="1:17" ht="16.5">
      <c r="A404" s="1"/>
      <c r="B404" s="1"/>
      <c r="C404" s="1"/>
      <c r="D404" s="1"/>
      <c r="E404" s="1"/>
      <c r="F404" s="1"/>
      <c r="G404" s="1"/>
      <c r="H404" s="1"/>
      <c r="I404" s="1"/>
      <c r="J404" s="1"/>
      <c r="K404" s="1"/>
      <c r="L404" s="1"/>
      <c r="M404" s="1"/>
      <c r="N404" s="1"/>
      <c r="O404" s="1"/>
      <c r="P404" s="1"/>
      <c r="Q404" s="1"/>
    </row>
    <row r="405" spans="1:17" ht="16.5">
      <c r="A405" s="1"/>
      <c r="B405" s="1"/>
      <c r="C405" s="1"/>
      <c r="D405" s="1"/>
      <c r="E405" s="1"/>
      <c r="F405" s="1"/>
      <c r="G405" s="1"/>
      <c r="H405" s="1"/>
      <c r="I405" s="1"/>
      <c r="J405" s="1"/>
      <c r="K405" s="1"/>
      <c r="L405" s="1"/>
      <c r="M405" s="1"/>
      <c r="N405" s="1"/>
      <c r="O405" s="1"/>
      <c r="P405" s="1"/>
      <c r="Q405" s="1"/>
    </row>
    <row r="406" spans="1:17" ht="16.5">
      <c r="A406" s="1"/>
      <c r="B406" s="1"/>
      <c r="C406" s="1"/>
      <c r="D406" s="1"/>
      <c r="E406" s="1"/>
      <c r="F406" s="1"/>
      <c r="G406" s="1"/>
      <c r="H406" s="1"/>
      <c r="I406" s="1"/>
      <c r="J406" s="1"/>
      <c r="K406" s="1"/>
      <c r="L406" s="1"/>
      <c r="M406" s="1"/>
      <c r="N406" s="1"/>
      <c r="O406" s="1"/>
      <c r="P406" s="1"/>
      <c r="Q406" s="1"/>
    </row>
    <row r="407" spans="1:17" ht="16.5">
      <c r="A407" s="1"/>
      <c r="B407" s="1"/>
      <c r="C407" s="1"/>
      <c r="D407" s="1"/>
      <c r="E407" s="1"/>
      <c r="F407" s="1"/>
      <c r="G407" s="1"/>
      <c r="H407" s="1"/>
      <c r="I407" s="1"/>
      <c r="J407" s="1"/>
      <c r="K407" s="1"/>
      <c r="L407" s="1"/>
      <c r="M407" s="1"/>
      <c r="N407" s="1"/>
      <c r="O407" s="1"/>
      <c r="P407" s="1"/>
      <c r="Q407" s="1"/>
    </row>
    <row r="408" spans="1:17" ht="16.5">
      <c r="A408" s="1"/>
      <c r="B408" s="1"/>
      <c r="C408" s="1"/>
      <c r="D408" s="1"/>
      <c r="E408" s="1"/>
      <c r="F408" s="1"/>
      <c r="G408" s="1"/>
      <c r="H408" s="1"/>
      <c r="I408" s="1"/>
      <c r="J408" s="1"/>
      <c r="K408" s="1"/>
      <c r="L408" s="1"/>
      <c r="M408" s="1"/>
      <c r="N408" s="1"/>
      <c r="O408" s="1"/>
      <c r="P408" s="1"/>
      <c r="Q408" s="1"/>
    </row>
    <row r="409" spans="1:17" ht="16.5">
      <c r="A409" s="1"/>
      <c r="B409" s="1"/>
      <c r="C409" s="1"/>
      <c r="D409" s="1"/>
      <c r="E409" s="1"/>
      <c r="F409" s="1"/>
      <c r="G409" s="1"/>
      <c r="H409" s="1"/>
      <c r="I409" s="1"/>
      <c r="J409" s="1"/>
      <c r="K409" s="1"/>
      <c r="L409" s="1"/>
      <c r="M409" s="1"/>
      <c r="N409" s="1"/>
      <c r="O409" s="1"/>
      <c r="P409" s="1"/>
      <c r="Q409" s="1"/>
    </row>
    <row r="410" spans="1:17" ht="16.5">
      <c r="A410" s="1"/>
      <c r="B410" s="1"/>
      <c r="C410" s="1"/>
      <c r="D410" s="1"/>
      <c r="E410" s="1"/>
      <c r="F410" s="1"/>
      <c r="G410" s="1"/>
      <c r="H410" s="1"/>
      <c r="I410" s="1"/>
      <c r="J410" s="1"/>
      <c r="K410" s="1"/>
      <c r="L410" s="1"/>
      <c r="M410" s="1"/>
      <c r="N410" s="1"/>
      <c r="O410" s="1"/>
      <c r="P410" s="1"/>
      <c r="Q410" s="1"/>
    </row>
    <row r="411" spans="1:17" ht="16.5">
      <c r="A411" s="1"/>
      <c r="B411" s="1"/>
      <c r="C411" s="1"/>
      <c r="D411" s="1"/>
      <c r="E411" s="1"/>
      <c r="F411" s="1"/>
      <c r="G411" s="1"/>
      <c r="H411" s="1"/>
      <c r="I411" s="1"/>
      <c r="J411" s="1"/>
      <c r="K411" s="1"/>
      <c r="L411" s="1"/>
      <c r="M411" s="1"/>
      <c r="N411" s="1"/>
      <c r="O411" s="1"/>
      <c r="P411" s="1"/>
      <c r="Q411" s="1"/>
    </row>
    <row r="412" spans="1:17" ht="16.5">
      <c r="A412" s="1"/>
      <c r="B412" s="1"/>
      <c r="C412" s="1"/>
      <c r="D412" s="1"/>
      <c r="E412" s="1"/>
      <c r="F412" s="1"/>
      <c r="G412" s="1"/>
      <c r="H412" s="1"/>
      <c r="I412" s="1"/>
      <c r="J412" s="1"/>
      <c r="K412" s="1"/>
      <c r="L412" s="1"/>
      <c r="M412" s="1"/>
      <c r="N412" s="1"/>
      <c r="O412" s="1"/>
      <c r="P412" s="1"/>
      <c r="Q412" s="1"/>
    </row>
    <row r="413" spans="1:17" ht="16.5">
      <c r="A413" s="1"/>
      <c r="B413" s="1"/>
      <c r="C413" s="1"/>
      <c r="D413" s="1"/>
      <c r="E413" s="1"/>
      <c r="F413" s="1"/>
      <c r="G413" s="1"/>
      <c r="H413" s="1"/>
      <c r="I413" s="1"/>
      <c r="J413" s="1"/>
      <c r="K413" s="1"/>
      <c r="L413" s="1"/>
      <c r="M413" s="1"/>
      <c r="N413" s="1"/>
      <c r="O413" s="1"/>
      <c r="P413" s="1"/>
      <c r="Q413" s="1"/>
    </row>
    <row r="414" spans="1:17" ht="16.5">
      <c r="A414" s="1"/>
      <c r="B414" s="1"/>
      <c r="C414" s="1"/>
      <c r="D414" s="1"/>
      <c r="E414" s="1"/>
      <c r="F414" s="1"/>
      <c r="G414" s="1"/>
      <c r="H414" s="1"/>
      <c r="I414" s="1"/>
      <c r="J414" s="1"/>
      <c r="K414" s="1"/>
      <c r="L414" s="1"/>
      <c r="M414" s="1"/>
      <c r="N414" s="1"/>
      <c r="O414" s="1"/>
      <c r="P414" s="1"/>
      <c r="Q414" s="1"/>
    </row>
    <row r="415" spans="1:17" ht="16.5">
      <c r="A415" s="1"/>
      <c r="B415" s="1"/>
      <c r="C415" s="1"/>
      <c r="D415" s="1"/>
      <c r="E415" s="1"/>
      <c r="F415" s="1"/>
      <c r="G415" s="1"/>
      <c r="H415" s="1"/>
      <c r="I415" s="1"/>
      <c r="J415" s="1"/>
      <c r="K415" s="1"/>
      <c r="L415" s="1"/>
      <c r="M415" s="1"/>
      <c r="N415" s="1"/>
      <c r="O415" s="1"/>
      <c r="P415" s="1"/>
      <c r="Q415" s="1"/>
    </row>
    <row r="416" spans="1:17" ht="16.5">
      <c r="A416" s="1"/>
      <c r="B416" s="1"/>
      <c r="C416" s="1"/>
      <c r="D416" s="1"/>
      <c r="E416" s="1"/>
      <c r="F416" s="1"/>
      <c r="G416" s="1"/>
      <c r="H416" s="1"/>
      <c r="I416" s="1"/>
      <c r="J416" s="1"/>
      <c r="K416" s="1"/>
      <c r="L416" s="1"/>
      <c r="M416" s="1"/>
      <c r="N416" s="1"/>
      <c r="O416" s="1"/>
      <c r="P416" s="1"/>
      <c r="Q416" s="1"/>
    </row>
    <row r="417" spans="1:17" ht="16.5">
      <c r="A417" s="1"/>
      <c r="B417" s="1"/>
      <c r="C417" s="1"/>
      <c r="D417" s="1"/>
      <c r="E417" s="1"/>
      <c r="F417" s="1"/>
      <c r="G417" s="1"/>
      <c r="H417" s="1"/>
      <c r="I417" s="1"/>
      <c r="J417" s="1"/>
      <c r="K417" s="1"/>
      <c r="L417" s="1"/>
      <c r="M417" s="1"/>
      <c r="N417" s="1"/>
      <c r="O417" s="1"/>
      <c r="P417" s="1"/>
      <c r="Q417" s="1"/>
    </row>
    <row r="418" spans="1:17" ht="16.5">
      <c r="A418" s="1"/>
      <c r="B418" s="1"/>
      <c r="C418" s="1"/>
      <c r="D418" s="1"/>
      <c r="E418" s="1"/>
      <c r="F418" s="1"/>
      <c r="G418" s="1"/>
      <c r="H418" s="1"/>
      <c r="I418" s="1"/>
      <c r="J418" s="1"/>
      <c r="K418" s="1"/>
      <c r="L418" s="1"/>
      <c r="M418" s="1"/>
      <c r="N418" s="1"/>
      <c r="O418" s="1"/>
      <c r="P418" s="1"/>
      <c r="Q418" s="1"/>
    </row>
    <row r="419" spans="1:17" ht="16.5">
      <c r="A419" s="1"/>
      <c r="B419" s="1"/>
      <c r="C419" s="1"/>
      <c r="D419" s="1"/>
      <c r="E419" s="1"/>
      <c r="F419" s="1"/>
      <c r="G419" s="1"/>
      <c r="H419" s="1"/>
      <c r="I419" s="1"/>
      <c r="J419" s="1"/>
      <c r="K419" s="1"/>
      <c r="L419" s="1"/>
      <c r="M419" s="1"/>
      <c r="N419" s="1"/>
      <c r="O419" s="1"/>
      <c r="P419" s="1"/>
      <c r="Q419" s="1"/>
    </row>
    <row r="420" spans="1:17" ht="16.5">
      <c r="A420" s="1"/>
      <c r="B420" s="1"/>
      <c r="C420" s="1"/>
      <c r="D420" s="1"/>
      <c r="E420" s="1"/>
      <c r="F420" s="1"/>
      <c r="G420" s="1"/>
      <c r="H420" s="1"/>
      <c r="I420" s="1"/>
      <c r="J420" s="1"/>
      <c r="K420" s="1"/>
      <c r="L420" s="1"/>
      <c r="M420" s="1"/>
      <c r="N420" s="1"/>
      <c r="O420" s="1"/>
      <c r="P420" s="1"/>
      <c r="Q420" s="1"/>
    </row>
    <row r="421" spans="1:17" ht="16.5">
      <c r="A421" s="1"/>
      <c r="B421" s="1"/>
      <c r="C421" s="1"/>
      <c r="D421" s="1"/>
      <c r="E421" s="1"/>
      <c r="F421" s="1"/>
      <c r="G421" s="1"/>
      <c r="H421" s="1"/>
      <c r="I421" s="1"/>
      <c r="J421" s="1"/>
      <c r="K421" s="1"/>
      <c r="L421" s="1"/>
      <c r="M421" s="1"/>
      <c r="N421" s="1"/>
      <c r="O421" s="1"/>
      <c r="P421" s="1"/>
      <c r="Q421" s="1"/>
    </row>
    <row r="422" spans="1:17" ht="16.5">
      <c r="A422" s="1"/>
      <c r="B422" s="1"/>
      <c r="C422" s="1"/>
      <c r="D422" s="1"/>
      <c r="E422" s="1"/>
      <c r="F422" s="1"/>
      <c r="G422" s="1"/>
      <c r="H422" s="1"/>
      <c r="I422" s="1"/>
      <c r="J422" s="1"/>
      <c r="K422" s="1"/>
      <c r="L422" s="1"/>
      <c r="M422" s="1"/>
      <c r="N422" s="1"/>
      <c r="O422" s="1"/>
      <c r="P422" s="1"/>
      <c r="Q422" s="1"/>
    </row>
    <row r="423" spans="1:17" ht="16.5">
      <c r="A423" s="1"/>
      <c r="B423" s="1"/>
      <c r="C423" s="1"/>
      <c r="D423" s="1"/>
      <c r="E423" s="1"/>
      <c r="F423" s="1"/>
      <c r="G423" s="1"/>
      <c r="H423" s="1"/>
      <c r="I423" s="1"/>
      <c r="J423" s="1"/>
      <c r="K423" s="1"/>
      <c r="L423" s="1"/>
      <c r="M423" s="1"/>
      <c r="N423" s="1"/>
      <c r="O423" s="1"/>
      <c r="P423" s="1"/>
      <c r="Q423" s="1"/>
    </row>
    <row r="424" spans="1:17" ht="16.5">
      <c r="A424" s="1"/>
      <c r="B424" s="1"/>
      <c r="C424" s="1"/>
      <c r="D424" s="1"/>
      <c r="E424" s="1"/>
      <c r="F424" s="1"/>
      <c r="G424" s="1"/>
      <c r="H424" s="1"/>
      <c r="I424" s="1"/>
      <c r="J424" s="1"/>
      <c r="K424" s="1"/>
      <c r="L424" s="1"/>
      <c r="M424" s="1"/>
      <c r="N424" s="1"/>
      <c r="O424" s="1"/>
      <c r="P424" s="1"/>
      <c r="Q424" s="1"/>
    </row>
    <row r="425" spans="1:17" ht="16.5">
      <c r="A425" s="1"/>
      <c r="B425" s="1"/>
      <c r="C425" s="1"/>
      <c r="D425" s="1"/>
      <c r="E425" s="1"/>
      <c r="F425" s="1"/>
      <c r="G425" s="1"/>
      <c r="H425" s="1"/>
      <c r="I425" s="1"/>
      <c r="J425" s="1"/>
      <c r="K425" s="1"/>
      <c r="L425" s="1"/>
      <c r="M425" s="1"/>
      <c r="N425" s="1"/>
      <c r="O425" s="1"/>
      <c r="P425" s="1"/>
      <c r="Q425" s="1"/>
    </row>
    <row r="426" spans="1:17" ht="16.5">
      <c r="A426" s="1"/>
      <c r="B426" s="1"/>
      <c r="C426" s="1"/>
      <c r="D426" s="1"/>
      <c r="E426" s="1"/>
      <c r="F426" s="1"/>
      <c r="G426" s="1"/>
      <c r="H426" s="1"/>
      <c r="I426" s="1"/>
      <c r="J426" s="1"/>
      <c r="K426" s="1"/>
      <c r="L426" s="1"/>
      <c r="M426" s="1"/>
      <c r="N426" s="1"/>
      <c r="O426" s="1"/>
      <c r="P426" s="1"/>
      <c r="Q426" s="1"/>
    </row>
    <row r="427" spans="1:17" ht="16.5">
      <c r="A427" s="1"/>
      <c r="B427" s="1"/>
      <c r="C427" s="1"/>
      <c r="D427" s="1"/>
      <c r="E427" s="1"/>
      <c r="F427" s="1"/>
      <c r="G427" s="1"/>
      <c r="H427" s="1"/>
      <c r="I427" s="1"/>
      <c r="J427" s="1"/>
      <c r="K427" s="1"/>
      <c r="L427" s="1"/>
      <c r="M427" s="1"/>
      <c r="N427" s="1"/>
      <c r="O427" s="1"/>
      <c r="P427" s="1"/>
      <c r="Q427" s="1"/>
    </row>
    <row r="428" spans="1:17" ht="16.5">
      <c r="A428" s="1"/>
      <c r="B428" s="1"/>
      <c r="C428" s="1"/>
      <c r="D428" s="1"/>
      <c r="E428" s="1"/>
      <c r="F428" s="1"/>
      <c r="G428" s="1"/>
      <c r="H428" s="1"/>
      <c r="I428" s="1"/>
      <c r="J428" s="1"/>
      <c r="K428" s="1"/>
      <c r="L428" s="1"/>
      <c r="M428" s="1"/>
      <c r="N428" s="1"/>
      <c r="O428" s="1"/>
      <c r="P428" s="1"/>
      <c r="Q428" s="1"/>
    </row>
    <row r="429" spans="1:17" ht="16.5">
      <c r="A429" s="1"/>
      <c r="B429" s="1"/>
      <c r="C429" s="1"/>
      <c r="D429" s="1"/>
      <c r="E429" s="1"/>
      <c r="F429" s="1"/>
      <c r="G429" s="1"/>
      <c r="H429" s="1"/>
      <c r="I429" s="1"/>
      <c r="J429" s="1"/>
      <c r="K429" s="1"/>
      <c r="L429" s="1"/>
      <c r="M429" s="1"/>
      <c r="N429" s="1"/>
      <c r="O429" s="1"/>
      <c r="P429" s="1"/>
      <c r="Q429" s="1"/>
    </row>
    <row r="430" spans="1:17" ht="16.5">
      <c r="A430" s="1"/>
      <c r="B430" s="1"/>
      <c r="C430" s="1"/>
      <c r="D430" s="1"/>
      <c r="E430" s="1"/>
      <c r="F430" s="1"/>
      <c r="G430" s="1"/>
      <c r="H430" s="1"/>
      <c r="I430" s="1"/>
      <c r="J430" s="1"/>
      <c r="K430" s="1"/>
      <c r="L430" s="1"/>
      <c r="M430" s="1"/>
      <c r="N430" s="1"/>
      <c r="O430" s="1"/>
      <c r="P430" s="1"/>
      <c r="Q430" s="1"/>
    </row>
    <row r="431" spans="1:17" ht="16.5">
      <c r="A431" s="1"/>
      <c r="B431" s="1"/>
      <c r="C431" s="1"/>
      <c r="D431" s="1"/>
      <c r="E431" s="1"/>
      <c r="F431" s="1"/>
      <c r="G431" s="1"/>
      <c r="H431" s="1"/>
      <c r="I431" s="1"/>
      <c r="J431" s="1"/>
      <c r="K431" s="1"/>
      <c r="L431" s="1"/>
      <c r="M431" s="1"/>
      <c r="N431" s="1"/>
      <c r="O431" s="1"/>
      <c r="P431" s="1"/>
      <c r="Q431" s="1"/>
    </row>
    <row r="432" spans="1:17" ht="16.5">
      <c r="A432" s="1"/>
      <c r="B432" s="1"/>
      <c r="C432" s="1"/>
      <c r="D432" s="1"/>
      <c r="E432" s="1"/>
      <c r="F432" s="1"/>
      <c r="G432" s="1"/>
      <c r="H432" s="1"/>
      <c r="I432" s="1"/>
      <c r="J432" s="1"/>
      <c r="K432" s="1"/>
      <c r="L432" s="1"/>
      <c r="M432" s="1"/>
      <c r="N432" s="1"/>
      <c r="O432" s="1"/>
      <c r="P432" s="1"/>
      <c r="Q432" s="1"/>
    </row>
    <row r="433" spans="1:17" ht="16.5">
      <c r="A433" s="1"/>
      <c r="B433" s="1"/>
      <c r="C433" s="1"/>
      <c r="D433" s="1"/>
      <c r="E433" s="1"/>
      <c r="F433" s="1"/>
      <c r="G433" s="1"/>
      <c r="H433" s="1"/>
      <c r="I433" s="1"/>
      <c r="J433" s="1"/>
      <c r="K433" s="1"/>
      <c r="L433" s="1"/>
      <c r="M433" s="1"/>
      <c r="N433" s="1"/>
      <c r="O433" s="1"/>
      <c r="P433" s="1"/>
      <c r="Q433" s="1"/>
    </row>
    <row r="434" spans="1:17" ht="16.5">
      <c r="A434" s="1"/>
      <c r="B434" s="1"/>
      <c r="C434" s="1"/>
      <c r="D434" s="1"/>
      <c r="E434" s="1"/>
      <c r="F434" s="1"/>
      <c r="G434" s="1"/>
      <c r="H434" s="1"/>
      <c r="I434" s="1"/>
      <c r="J434" s="1"/>
      <c r="K434" s="1"/>
      <c r="L434" s="1"/>
      <c r="M434" s="1"/>
      <c r="N434" s="1"/>
      <c r="O434" s="1"/>
      <c r="P434" s="1"/>
      <c r="Q434" s="1"/>
    </row>
    <row r="435" spans="1:17" ht="16.5">
      <c r="A435" s="1"/>
      <c r="B435" s="1"/>
      <c r="C435" s="1"/>
      <c r="D435" s="1"/>
      <c r="E435" s="1"/>
      <c r="F435" s="1"/>
      <c r="G435" s="1"/>
      <c r="H435" s="1"/>
      <c r="I435" s="1"/>
      <c r="J435" s="1"/>
      <c r="K435" s="1"/>
      <c r="L435" s="1"/>
      <c r="M435" s="1"/>
      <c r="N435" s="1"/>
      <c r="O435" s="1"/>
      <c r="P435" s="1"/>
      <c r="Q435" s="1"/>
    </row>
    <row r="436" spans="1:17" ht="16.5">
      <c r="A436" s="1"/>
      <c r="B436" s="1"/>
      <c r="C436" s="1"/>
      <c r="D436" s="1"/>
      <c r="E436" s="1"/>
      <c r="F436" s="1"/>
      <c r="G436" s="1"/>
      <c r="H436" s="1"/>
      <c r="I436" s="1"/>
      <c r="J436" s="1"/>
      <c r="K436" s="1"/>
      <c r="L436" s="1"/>
      <c r="M436" s="1"/>
      <c r="N436" s="1"/>
      <c r="O436" s="1"/>
      <c r="P436" s="1"/>
      <c r="Q436" s="1"/>
    </row>
    <row r="437" spans="1:17" ht="16.5">
      <c r="A437" s="1"/>
      <c r="B437" s="1"/>
      <c r="C437" s="1"/>
      <c r="D437" s="1"/>
      <c r="E437" s="1"/>
      <c r="F437" s="1"/>
      <c r="G437" s="1"/>
      <c r="H437" s="1"/>
      <c r="I437" s="1"/>
      <c r="J437" s="1"/>
      <c r="K437" s="1"/>
      <c r="L437" s="1"/>
      <c r="M437" s="1"/>
      <c r="N437" s="1"/>
      <c r="O437" s="1"/>
      <c r="P437" s="1"/>
      <c r="Q437" s="1"/>
    </row>
    <row r="438" spans="1:17" ht="16.5">
      <c r="A438" s="1"/>
      <c r="B438" s="1"/>
      <c r="C438" s="1"/>
      <c r="D438" s="1"/>
      <c r="E438" s="1"/>
      <c r="F438" s="1"/>
      <c r="G438" s="1"/>
      <c r="H438" s="1"/>
      <c r="I438" s="1"/>
      <c r="J438" s="1"/>
      <c r="K438" s="1"/>
      <c r="L438" s="1"/>
      <c r="M438" s="1"/>
      <c r="N438" s="1"/>
      <c r="O438" s="1"/>
      <c r="P438" s="1"/>
      <c r="Q438" s="1"/>
    </row>
    <row r="439" spans="1:17" ht="16.5">
      <c r="A439" s="1"/>
      <c r="B439" s="1"/>
      <c r="C439" s="1"/>
      <c r="D439" s="1"/>
      <c r="E439" s="1"/>
      <c r="F439" s="1"/>
      <c r="G439" s="1"/>
      <c r="H439" s="1"/>
      <c r="I439" s="1"/>
      <c r="J439" s="1"/>
      <c r="K439" s="1"/>
      <c r="L439" s="1"/>
      <c r="M439" s="1"/>
      <c r="N439" s="1"/>
      <c r="O439" s="1"/>
      <c r="P439" s="1"/>
      <c r="Q439" s="1"/>
    </row>
    <row r="440" spans="1:17" ht="16.5">
      <c r="A440" s="1"/>
      <c r="B440" s="1"/>
      <c r="C440" s="1"/>
      <c r="D440" s="1"/>
      <c r="E440" s="1"/>
      <c r="F440" s="1"/>
      <c r="G440" s="1"/>
      <c r="H440" s="1"/>
      <c r="I440" s="1"/>
      <c r="J440" s="1"/>
      <c r="K440" s="1"/>
      <c r="L440" s="1"/>
      <c r="M440" s="1"/>
      <c r="N440" s="1"/>
      <c r="O440" s="1"/>
      <c r="P440" s="1"/>
      <c r="Q440" s="1"/>
    </row>
    <row r="441" spans="1:17" ht="16.5">
      <c r="A441" s="1"/>
      <c r="B441" s="1"/>
      <c r="C441" s="1"/>
      <c r="D441" s="1"/>
      <c r="E441" s="1"/>
      <c r="F441" s="1"/>
      <c r="G441" s="1"/>
      <c r="H441" s="1"/>
      <c r="I441" s="1"/>
      <c r="J441" s="1"/>
      <c r="K441" s="1"/>
      <c r="L441" s="1"/>
      <c r="M441" s="1"/>
      <c r="N441" s="1"/>
      <c r="O441" s="1"/>
      <c r="P441" s="1"/>
      <c r="Q441" s="1"/>
    </row>
  </sheetData>
  <mergeCells count="9">
    <mergeCell ref="A1:G1"/>
    <mergeCell ref="A2:G2"/>
    <mergeCell ref="A3:G3"/>
    <mergeCell ref="B5:D5"/>
    <mergeCell ref="A19:G19"/>
    <mergeCell ref="A5:A6"/>
    <mergeCell ref="E5:E6"/>
    <mergeCell ref="F5:F6"/>
    <mergeCell ref="G5:G6"/>
  </mergeCells>
  <pageMargins left="0.69930555555555596" right="0.69930555555555596"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70C0"/>
  </sheetPr>
  <dimension ref="A2:N25"/>
  <sheetViews>
    <sheetView zoomScale="120" zoomScaleNormal="120" workbookViewId="0">
      <selection activeCell="D29" sqref="D29"/>
    </sheetView>
  </sheetViews>
  <sheetFormatPr defaultColWidth="9" defaultRowHeight="15"/>
  <cols>
    <col min="1" max="1" width="3.28515625" customWidth="1"/>
    <col min="2" max="2" width="18" customWidth="1"/>
    <col min="3" max="4" width="6.85546875" customWidth="1"/>
    <col min="5" max="5" width="7.140625" customWidth="1"/>
    <col min="6" max="6" width="6.85546875" customWidth="1"/>
    <col min="7" max="7" width="6.7109375" customWidth="1"/>
    <col min="8" max="9" width="6.5703125" customWidth="1"/>
    <col min="10" max="10" width="8.28515625" customWidth="1"/>
    <col min="11" max="11" width="4.140625" customWidth="1"/>
  </cols>
  <sheetData>
    <row r="2" spans="1:14" ht="10.5" customHeight="1">
      <c r="A2" s="1503" t="s">
        <v>0</v>
      </c>
      <c r="B2" s="1505" t="s">
        <v>1</v>
      </c>
      <c r="C2" s="1446" t="s">
        <v>226</v>
      </c>
      <c r="D2" s="1447"/>
      <c r="E2" s="1447"/>
      <c r="F2" s="1447"/>
      <c r="G2" s="1447"/>
      <c r="H2" s="1447"/>
      <c r="I2" s="1448"/>
      <c r="J2" s="1505" t="s">
        <v>102</v>
      </c>
      <c r="K2" s="1501" t="s">
        <v>741</v>
      </c>
    </row>
    <row r="3" spans="1:14" ht="35.25" customHeight="1">
      <c r="A3" s="1504"/>
      <c r="B3" s="1506"/>
      <c r="C3" s="208" t="s">
        <v>201</v>
      </c>
      <c r="D3" s="208" t="s">
        <v>742</v>
      </c>
      <c r="E3" s="208" t="s">
        <v>743</v>
      </c>
      <c r="F3" s="208" t="s">
        <v>744</v>
      </c>
      <c r="G3" s="208" t="s">
        <v>227</v>
      </c>
      <c r="H3" s="209" t="s">
        <v>206</v>
      </c>
      <c r="I3" s="209" t="s">
        <v>81</v>
      </c>
      <c r="J3" s="1506"/>
      <c r="K3" s="1502"/>
    </row>
    <row r="4" spans="1:14" ht="12" customHeight="1">
      <c r="A4" s="210">
        <v>1</v>
      </c>
      <c r="B4" s="211" t="s">
        <v>6</v>
      </c>
      <c r="C4" s="212">
        <v>685</v>
      </c>
      <c r="D4" s="213">
        <v>263</v>
      </c>
      <c r="E4" s="212">
        <v>361</v>
      </c>
      <c r="F4" s="213">
        <v>967</v>
      </c>
      <c r="G4" s="212">
        <v>332</v>
      </c>
      <c r="H4" s="213">
        <v>103</v>
      </c>
      <c r="I4" s="213">
        <f t="shared" ref="I4:I22" si="0">SUM(C4:H4)</f>
        <v>2711</v>
      </c>
      <c r="J4" s="230">
        <f>'1. Rekap JK'!E4</f>
        <v>533786</v>
      </c>
      <c r="K4" s="231">
        <f>I4/J4*100</f>
        <v>0.507881435631508</v>
      </c>
    </row>
    <row r="5" spans="1:14" ht="12" customHeight="1">
      <c r="A5" s="214">
        <v>2</v>
      </c>
      <c r="B5" s="215" t="s">
        <v>7</v>
      </c>
      <c r="C5" s="216">
        <v>74</v>
      </c>
      <c r="D5" s="217">
        <v>50</v>
      </c>
      <c r="E5" s="216">
        <v>89</v>
      </c>
      <c r="F5" s="217">
        <v>314</v>
      </c>
      <c r="G5" s="216">
        <v>55</v>
      </c>
      <c r="H5" s="217">
        <v>20</v>
      </c>
      <c r="I5" s="232">
        <f t="shared" si="0"/>
        <v>602</v>
      </c>
      <c r="J5" s="233">
        <f>'1. Rekap JK'!E5</f>
        <v>413075</v>
      </c>
      <c r="K5" s="234">
        <f>I4/J4*100</f>
        <v>0.507881435631508</v>
      </c>
      <c r="N5" s="235"/>
    </row>
    <row r="6" spans="1:14" ht="12" customHeight="1">
      <c r="A6" s="218">
        <v>3</v>
      </c>
      <c r="B6" s="219" t="s">
        <v>8</v>
      </c>
      <c r="C6" s="220">
        <v>82</v>
      </c>
      <c r="D6" s="221">
        <v>55</v>
      </c>
      <c r="E6" s="220">
        <v>133</v>
      </c>
      <c r="F6" s="221">
        <v>570</v>
      </c>
      <c r="G6" s="220">
        <v>27</v>
      </c>
      <c r="H6" s="221">
        <v>59</v>
      </c>
      <c r="I6" s="213">
        <f t="shared" si="0"/>
        <v>926</v>
      </c>
      <c r="J6" s="230">
        <f>'1. Rekap JK'!E6</f>
        <v>247323</v>
      </c>
      <c r="K6" s="231">
        <f t="shared" ref="K6:K23" si="1">SUM(C6:H6)/J6*100</f>
        <v>0.37440917342907898</v>
      </c>
      <c r="N6" s="235"/>
    </row>
    <row r="7" spans="1:14" ht="12" customHeight="1">
      <c r="A7" s="214">
        <v>4</v>
      </c>
      <c r="B7" s="215" t="s">
        <v>9</v>
      </c>
      <c r="C7" s="216">
        <v>240</v>
      </c>
      <c r="D7" s="217">
        <v>56</v>
      </c>
      <c r="E7" s="216">
        <v>226</v>
      </c>
      <c r="F7" s="217">
        <v>768</v>
      </c>
      <c r="G7" s="216">
        <v>97</v>
      </c>
      <c r="H7" s="217">
        <v>44</v>
      </c>
      <c r="I7" s="232">
        <f t="shared" si="0"/>
        <v>1431</v>
      </c>
      <c r="J7" s="233">
        <f>'1. Rekap JK'!E7</f>
        <v>382674</v>
      </c>
      <c r="K7" s="234">
        <f t="shared" si="1"/>
        <v>0.37394753759074301</v>
      </c>
      <c r="N7" s="235"/>
    </row>
    <row r="8" spans="1:14" ht="12" customHeight="1">
      <c r="A8" s="218">
        <v>5</v>
      </c>
      <c r="B8" s="219" t="s">
        <v>10</v>
      </c>
      <c r="C8" s="220">
        <v>146</v>
      </c>
      <c r="D8" s="221">
        <v>49</v>
      </c>
      <c r="E8" s="220">
        <v>148</v>
      </c>
      <c r="F8" s="221">
        <v>624</v>
      </c>
      <c r="G8" s="220">
        <v>97</v>
      </c>
      <c r="H8" s="221">
        <v>141</v>
      </c>
      <c r="I8" s="213">
        <f t="shared" si="0"/>
        <v>1205</v>
      </c>
      <c r="J8" s="230">
        <f>'1. Rekap JK'!E8</f>
        <v>458310</v>
      </c>
      <c r="K8" s="231">
        <f t="shared" si="1"/>
        <v>0.26292247605332603</v>
      </c>
      <c r="N8" s="235"/>
    </row>
    <row r="9" spans="1:14" ht="12" customHeight="1">
      <c r="A9" s="214">
        <v>6</v>
      </c>
      <c r="B9" s="215" t="s">
        <v>11</v>
      </c>
      <c r="C9" s="216">
        <v>129</v>
      </c>
      <c r="D9" s="217">
        <v>69</v>
      </c>
      <c r="E9" s="216">
        <v>129</v>
      </c>
      <c r="F9" s="217">
        <v>673</v>
      </c>
      <c r="G9" s="216">
        <v>44</v>
      </c>
      <c r="H9" s="217">
        <v>29</v>
      </c>
      <c r="I9" s="232">
        <f t="shared" si="0"/>
        <v>1073</v>
      </c>
      <c r="J9" s="233">
        <f>'1. Rekap JK'!E9</f>
        <v>533254</v>
      </c>
      <c r="K9" s="234">
        <f t="shared" si="1"/>
        <v>0.20121743109287499</v>
      </c>
      <c r="N9" s="235"/>
    </row>
    <row r="10" spans="1:14" ht="12" customHeight="1">
      <c r="A10" s="218">
        <v>7</v>
      </c>
      <c r="B10" s="219" t="s">
        <v>12</v>
      </c>
      <c r="C10" s="220">
        <v>90</v>
      </c>
      <c r="D10" s="221">
        <v>41</v>
      </c>
      <c r="E10" s="220">
        <v>108</v>
      </c>
      <c r="F10" s="221">
        <v>489</v>
      </c>
      <c r="G10" s="220">
        <v>12</v>
      </c>
      <c r="H10" s="221">
        <v>56</v>
      </c>
      <c r="I10" s="213">
        <f t="shared" si="0"/>
        <v>796</v>
      </c>
      <c r="J10" s="230">
        <f>'1. Rekap JK'!E10</f>
        <v>402788</v>
      </c>
      <c r="K10" s="231">
        <f t="shared" si="1"/>
        <v>0.19762257068234401</v>
      </c>
      <c r="N10" s="235"/>
    </row>
    <row r="11" spans="1:14" ht="12" customHeight="1">
      <c r="A11" s="214">
        <v>8</v>
      </c>
      <c r="B11" s="215" t="s">
        <v>13</v>
      </c>
      <c r="C11" s="216">
        <v>101</v>
      </c>
      <c r="D11" s="217">
        <v>69</v>
      </c>
      <c r="E11" s="216">
        <v>141</v>
      </c>
      <c r="F11" s="217">
        <v>366</v>
      </c>
      <c r="G11" s="216">
        <v>47</v>
      </c>
      <c r="H11" s="217">
        <v>21</v>
      </c>
      <c r="I11" s="232">
        <f t="shared" si="0"/>
        <v>745</v>
      </c>
      <c r="J11" s="233">
        <f>'1. Rekap JK'!E11</f>
        <v>313837</v>
      </c>
      <c r="K11" s="234">
        <f t="shared" si="1"/>
        <v>0.23738437469132101</v>
      </c>
    </row>
    <row r="12" spans="1:14" ht="12" customHeight="1">
      <c r="A12" s="218">
        <v>9</v>
      </c>
      <c r="B12" s="219" t="s">
        <v>14</v>
      </c>
      <c r="C12" s="220">
        <v>18</v>
      </c>
      <c r="D12" s="221">
        <v>16</v>
      </c>
      <c r="E12" s="220">
        <v>25</v>
      </c>
      <c r="F12" s="221">
        <v>44</v>
      </c>
      <c r="G12" s="220">
        <v>8</v>
      </c>
      <c r="H12" s="221">
        <v>32</v>
      </c>
      <c r="I12" s="213">
        <f t="shared" si="0"/>
        <v>143</v>
      </c>
      <c r="J12" s="230">
        <f>'1. Rekap JK'!E12</f>
        <v>97837</v>
      </c>
      <c r="K12" s="231">
        <f t="shared" si="1"/>
        <v>0.14616147265349499</v>
      </c>
    </row>
    <row r="13" spans="1:14" ht="12" customHeight="1">
      <c r="A13" s="214">
        <v>10</v>
      </c>
      <c r="B13" s="215" t="s">
        <v>15</v>
      </c>
      <c r="C13" s="216">
        <v>195</v>
      </c>
      <c r="D13" s="217">
        <v>58</v>
      </c>
      <c r="E13" s="216">
        <v>193</v>
      </c>
      <c r="F13" s="217">
        <v>270</v>
      </c>
      <c r="G13" s="216">
        <v>75</v>
      </c>
      <c r="H13" s="217">
        <v>129</v>
      </c>
      <c r="I13" s="232">
        <f t="shared" si="0"/>
        <v>920</v>
      </c>
      <c r="J13" s="233">
        <f>'1. Rekap JK'!E13</f>
        <v>242192</v>
      </c>
      <c r="K13" s="234">
        <f t="shared" si="1"/>
        <v>0.37986390962542099</v>
      </c>
    </row>
    <row r="14" spans="1:14" ht="12" customHeight="1">
      <c r="A14" s="218">
        <v>11</v>
      </c>
      <c r="B14" s="219" t="s">
        <v>16</v>
      </c>
      <c r="C14" s="220">
        <v>42</v>
      </c>
      <c r="D14" s="221">
        <v>20</v>
      </c>
      <c r="E14" s="220">
        <v>76</v>
      </c>
      <c r="F14" s="221">
        <v>249</v>
      </c>
      <c r="G14" s="220">
        <v>20</v>
      </c>
      <c r="H14" s="221">
        <v>68</v>
      </c>
      <c r="I14" s="213">
        <f t="shared" si="0"/>
        <v>475</v>
      </c>
      <c r="J14" s="230">
        <f>'1. Rekap JK'!E14</f>
        <v>181525</v>
      </c>
      <c r="K14" s="231">
        <f t="shared" si="1"/>
        <v>0.26167194601294602</v>
      </c>
    </row>
    <row r="15" spans="1:14" ht="12" customHeight="1">
      <c r="A15" s="214">
        <v>12</v>
      </c>
      <c r="B15" s="215" t="s">
        <v>17</v>
      </c>
      <c r="C15" s="216">
        <v>69</v>
      </c>
      <c r="D15" s="217">
        <v>54</v>
      </c>
      <c r="E15" s="216">
        <v>79</v>
      </c>
      <c r="F15" s="217">
        <v>168</v>
      </c>
      <c r="G15" s="216">
        <v>26</v>
      </c>
      <c r="H15" s="217">
        <v>47</v>
      </c>
      <c r="I15" s="232">
        <f t="shared" si="0"/>
        <v>443</v>
      </c>
      <c r="J15" s="233">
        <f>'1. Rekap JK'!E15</f>
        <v>454053</v>
      </c>
      <c r="K15" s="234">
        <f t="shared" si="1"/>
        <v>9.7565702682285996E-2</v>
      </c>
    </row>
    <row r="16" spans="1:14" ht="12" customHeight="1">
      <c r="A16" s="218">
        <v>13</v>
      </c>
      <c r="B16" s="219" t="s">
        <v>18</v>
      </c>
      <c r="C16" s="220">
        <v>171</v>
      </c>
      <c r="D16" s="221">
        <v>100</v>
      </c>
      <c r="E16" s="220">
        <v>355</v>
      </c>
      <c r="F16" s="221">
        <v>1338</v>
      </c>
      <c r="G16" s="220">
        <v>76</v>
      </c>
      <c r="H16" s="221">
        <v>139</v>
      </c>
      <c r="I16" s="213">
        <f t="shared" si="0"/>
        <v>2179</v>
      </c>
      <c r="J16" s="230">
        <f>'1. Rekap JK'!E16</f>
        <v>946982</v>
      </c>
      <c r="K16" s="231">
        <f t="shared" si="1"/>
        <v>0.23009941054845801</v>
      </c>
    </row>
    <row r="17" spans="1:11" ht="12" customHeight="1">
      <c r="A17" s="214">
        <v>14</v>
      </c>
      <c r="B17" s="215" t="s">
        <v>19</v>
      </c>
      <c r="C17" s="216">
        <v>35</v>
      </c>
      <c r="D17" s="217">
        <v>23</v>
      </c>
      <c r="E17" s="216">
        <v>42</v>
      </c>
      <c r="F17" s="217">
        <v>194</v>
      </c>
      <c r="G17" s="216">
        <v>11</v>
      </c>
      <c r="H17" s="217">
        <v>11</v>
      </c>
      <c r="I17" s="232">
        <f t="shared" si="0"/>
        <v>316</v>
      </c>
      <c r="J17" s="233">
        <f>'1. Rekap JK'!E17</f>
        <v>85553</v>
      </c>
      <c r="K17" s="234">
        <f t="shared" si="1"/>
        <v>0.369361682232067</v>
      </c>
    </row>
    <row r="18" spans="1:11" ht="12" customHeight="1">
      <c r="A18" s="218">
        <v>15</v>
      </c>
      <c r="B18" s="219" t="s">
        <v>20</v>
      </c>
      <c r="C18" s="220">
        <v>49</v>
      </c>
      <c r="D18" s="221">
        <v>11</v>
      </c>
      <c r="E18" s="220">
        <v>83</v>
      </c>
      <c r="F18" s="221">
        <v>164</v>
      </c>
      <c r="G18" s="220">
        <v>33</v>
      </c>
      <c r="H18" s="221">
        <v>59</v>
      </c>
      <c r="I18" s="213">
        <f t="shared" si="0"/>
        <v>399</v>
      </c>
      <c r="J18" s="230">
        <f>'1. Rekap JK'!E18</f>
        <v>68559</v>
      </c>
      <c r="K18" s="231">
        <f t="shared" si="1"/>
        <v>0.58198048396271795</v>
      </c>
    </row>
    <row r="19" spans="1:11" ht="12" customHeight="1">
      <c r="A19" s="214">
        <v>16</v>
      </c>
      <c r="B19" s="215" t="s">
        <v>21</v>
      </c>
      <c r="C19" s="216">
        <v>30</v>
      </c>
      <c r="D19" s="217">
        <v>8</v>
      </c>
      <c r="E19" s="216">
        <v>40</v>
      </c>
      <c r="F19" s="217">
        <v>278</v>
      </c>
      <c r="G19" s="216">
        <v>7</v>
      </c>
      <c r="H19" s="217">
        <v>11</v>
      </c>
      <c r="I19" s="232">
        <f t="shared" si="0"/>
        <v>374</v>
      </c>
      <c r="J19" s="233">
        <f>'1. Rekap JK'!E19</f>
        <v>63895</v>
      </c>
      <c r="K19" s="234">
        <f t="shared" si="1"/>
        <v>0.58533531575240605</v>
      </c>
    </row>
    <row r="20" spans="1:11" ht="12" customHeight="1">
      <c r="A20" s="218">
        <v>17</v>
      </c>
      <c r="B20" s="219" t="s">
        <v>22</v>
      </c>
      <c r="C20" s="220">
        <v>31</v>
      </c>
      <c r="D20" s="221">
        <v>28</v>
      </c>
      <c r="E20" s="220">
        <v>36</v>
      </c>
      <c r="F20" s="221">
        <v>351</v>
      </c>
      <c r="G20" s="220">
        <v>14</v>
      </c>
      <c r="H20" s="221">
        <v>21</v>
      </c>
      <c r="I20" s="213">
        <f t="shared" si="0"/>
        <v>481</v>
      </c>
      <c r="J20" s="230">
        <f>'1. Rekap JK'!E20</f>
        <v>141804</v>
      </c>
      <c r="K20" s="231">
        <f t="shared" si="1"/>
        <v>0.33920058672533898</v>
      </c>
    </row>
    <row r="21" spans="1:11" ht="12" customHeight="1">
      <c r="A21" s="214">
        <v>18</v>
      </c>
      <c r="B21" s="215" t="s">
        <v>23</v>
      </c>
      <c r="C21" s="216">
        <v>27</v>
      </c>
      <c r="D21" s="217">
        <v>11</v>
      </c>
      <c r="E21" s="216">
        <v>51</v>
      </c>
      <c r="F21" s="217">
        <v>381</v>
      </c>
      <c r="G21" s="216">
        <v>7</v>
      </c>
      <c r="H21" s="217">
        <v>5</v>
      </c>
      <c r="I21" s="232">
        <f t="shared" si="0"/>
        <v>482</v>
      </c>
      <c r="J21" s="233">
        <f>'1. Rekap JK'!E21</f>
        <v>149077</v>
      </c>
      <c r="K21" s="234">
        <f t="shared" si="1"/>
        <v>0.32332284658263799</v>
      </c>
    </row>
    <row r="22" spans="1:11" ht="12" customHeight="1">
      <c r="A22" s="222">
        <v>19</v>
      </c>
      <c r="B22" s="223" t="s">
        <v>24</v>
      </c>
      <c r="C22" s="224">
        <v>56</v>
      </c>
      <c r="D22" s="225">
        <v>29</v>
      </c>
      <c r="E22" s="224">
        <v>57</v>
      </c>
      <c r="F22" s="225">
        <v>236</v>
      </c>
      <c r="G22" s="224">
        <v>26</v>
      </c>
      <c r="H22" s="225">
        <v>47</v>
      </c>
      <c r="I22" s="236">
        <f t="shared" si="0"/>
        <v>451</v>
      </c>
      <c r="J22" s="237">
        <f>'1. Rekap JK'!E22</f>
        <v>103835</v>
      </c>
      <c r="K22" s="238">
        <f t="shared" si="1"/>
        <v>0.43434294794626099</v>
      </c>
    </row>
    <row r="23" spans="1:11" ht="12" customHeight="1">
      <c r="A23" s="226"/>
      <c r="B23" s="227" t="s">
        <v>25</v>
      </c>
      <c r="C23" s="228">
        <f t="shared" ref="C23:J23" si="2">SUM(C4:C22)</f>
        <v>2270</v>
      </c>
      <c r="D23" s="228">
        <f t="shared" si="2"/>
        <v>1010</v>
      </c>
      <c r="E23" s="228">
        <f t="shared" si="2"/>
        <v>2372</v>
      </c>
      <c r="F23" s="228">
        <f t="shared" si="2"/>
        <v>8444</v>
      </c>
      <c r="G23" s="228">
        <f t="shared" si="2"/>
        <v>1014</v>
      </c>
      <c r="H23" s="228">
        <f t="shared" si="2"/>
        <v>1042</v>
      </c>
      <c r="I23" s="228">
        <f t="shared" si="2"/>
        <v>16152</v>
      </c>
      <c r="J23" s="228">
        <f t="shared" si="2"/>
        <v>5820359</v>
      </c>
      <c r="K23" s="239">
        <f t="shared" si="1"/>
        <v>0.27750865539393699</v>
      </c>
    </row>
    <row r="24" spans="1:11" ht="6" customHeight="1">
      <c r="A24" s="229"/>
      <c r="B24" s="229"/>
      <c r="C24" s="109"/>
      <c r="D24" s="109"/>
      <c r="E24" s="109"/>
      <c r="F24" s="109"/>
      <c r="G24" s="109"/>
      <c r="H24" s="109"/>
      <c r="I24" s="109"/>
      <c r="J24" s="109"/>
      <c r="K24" s="109"/>
    </row>
    <row r="25" spans="1:11" ht="9" customHeight="1">
      <c r="A25" s="1240" t="s">
        <v>98</v>
      </c>
      <c r="B25" s="1241"/>
      <c r="C25" s="1241"/>
      <c r="D25" s="1241"/>
      <c r="E25" s="1241"/>
      <c r="F25" s="1241"/>
      <c r="G25" s="109"/>
      <c r="H25" s="109"/>
      <c r="I25" s="109"/>
      <c r="J25" s="109"/>
      <c r="K25" s="109"/>
    </row>
  </sheetData>
  <mergeCells count="6">
    <mergeCell ref="K2:K3"/>
    <mergeCell ref="C2:I2"/>
    <mergeCell ref="A25:F25"/>
    <mergeCell ref="A2:A3"/>
    <mergeCell ref="B2:B3"/>
    <mergeCell ref="J2:J3"/>
  </mergeCells>
  <hyperlinks>
    <hyperlink ref="K4" r:id="rId1" display="=I4/J4*100" xr:uid="{00000000-0004-0000-3900-000000000000}"/>
    <hyperlink ref="K6" r:id="rId2" display="=SUM(C6:H6)/J6*100" xr:uid="{00000000-0004-0000-3900-000001000000}"/>
    <hyperlink ref="K8" r:id="rId3" display="=SUM(C8:H8)/J8*100" xr:uid="{00000000-0004-0000-3900-000002000000}"/>
    <hyperlink ref="K10" r:id="rId4" display="=SUM(C10:H10)/J10*100" xr:uid="{00000000-0004-0000-3900-000003000000}"/>
    <hyperlink ref="K12" r:id="rId5" display="=SUM(C12:H12)/J12*100" xr:uid="{00000000-0004-0000-3900-000004000000}"/>
    <hyperlink ref="K14" r:id="rId6" display="=SUM(C14:H14)/J14*100" xr:uid="{00000000-0004-0000-3900-000005000000}"/>
    <hyperlink ref="K16" r:id="rId7" display="=SUM(C16:H16)/J16*100" xr:uid="{00000000-0004-0000-3900-000006000000}"/>
    <hyperlink ref="K18" r:id="rId8" display="=SUM(C18:H18)/J18*100" xr:uid="{00000000-0004-0000-3900-000007000000}"/>
    <hyperlink ref="K20" r:id="rId9" display="=SUM(C20:H20)/J20*100" xr:uid="{00000000-0004-0000-3900-000008000000}"/>
    <hyperlink ref="K22" r:id="rId10" display="=SUM(C22:H22)/J22*100" xr:uid="{00000000-0004-0000-3900-000009000000}"/>
    <hyperlink ref="K7" r:id="rId11" display="=SUM(C7:H7)/J7*100" xr:uid="{00000000-0004-0000-3900-00000A000000}"/>
    <hyperlink ref="K9" r:id="rId12" display="=SUM(C9:H9)/J9*100" xr:uid="{00000000-0004-0000-3900-00000B000000}"/>
    <hyperlink ref="K11" r:id="rId13" display="=SUM(C11:H11)/J11*100" xr:uid="{00000000-0004-0000-3900-00000C000000}"/>
    <hyperlink ref="K13" r:id="rId14" display="=SUM(C13:H13)/J13*100" xr:uid="{00000000-0004-0000-3900-00000D000000}"/>
    <hyperlink ref="K15" r:id="rId15" display="=SUM(C15:H15)/J15*100" xr:uid="{00000000-0004-0000-3900-00000E000000}"/>
    <hyperlink ref="K17" r:id="rId16" display="=SUM(C17:H17)/J17*100" xr:uid="{00000000-0004-0000-3900-00000F000000}"/>
    <hyperlink ref="K19" r:id="rId17" display="=SUM(C19:H19)/J19*100" xr:uid="{00000000-0004-0000-3900-000010000000}"/>
    <hyperlink ref="K21" r:id="rId18" display="=SUM(C21:H21)/J21*100" xr:uid="{00000000-0004-0000-3900-000011000000}"/>
    <hyperlink ref="K23" r:id="rId19" display="=SUM(C23:H23)/J23*100" xr:uid="{00000000-0004-0000-3900-000012000000}"/>
  </hyperlinks>
  <pageMargins left="0.69930555555555596" right="0.69930555555555596"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70C0"/>
  </sheetPr>
  <dimension ref="A1:H211"/>
  <sheetViews>
    <sheetView workbookViewId="0">
      <selection activeCell="I24" sqref="I24"/>
    </sheetView>
  </sheetViews>
  <sheetFormatPr defaultColWidth="9" defaultRowHeight="15"/>
  <cols>
    <col min="1" max="1" width="5.7109375" customWidth="1"/>
    <col min="2" max="2" width="22.7109375" customWidth="1"/>
    <col min="3" max="3" width="10.28515625" customWidth="1"/>
    <col min="4" max="6" width="6.85546875" customWidth="1"/>
    <col min="7" max="7" width="6.7109375" customWidth="1"/>
    <col min="8" max="8" width="9.85546875" customWidth="1"/>
  </cols>
  <sheetData>
    <row r="1" spans="1:8" ht="16.5">
      <c r="A1" s="27"/>
      <c r="B1" s="27"/>
      <c r="C1" s="27"/>
      <c r="D1" s="27"/>
      <c r="E1" s="27"/>
      <c r="F1" s="27"/>
      <c r="G1" s="27"/>
      <c r="H1" s="1"/>
    </row>
    <row r="2" spans="1:8" ht="15.75" customHeight="1">
      <c r="A2" s="1368" t="s">
        <v>0</v>
      </c>
      <c r="B2" s="1368" t="s">
        <v>1</v>
      </c>
      <c r="C2" s="1366" t="s">
        <v>172</v>
      </c>
      <c r="D2" s="1509"/>
      <c r="E2" s="1509"/>
      <c r="F2" s="1367"/>
      <c r="G2" s="1369" t="s">
        <v>745</v>
      </c>
      <c r="H2" s="1"/>
    </row>
    <row r="3" spans="1:8" ht="15" customHeight="1">
      <c r="A3" s="1511"/>
      <c r="B3" s="1511"/>
      <c r="C3" s="1507" t="s">
        <v>273</v>
      </c>
      <c r="D3" s="1510" t="s">
        <v>746</v>
      </c>
      <c r="E3" s="1510"/>
      <c r="F3" s="1510"/>
      <c r="G3" s="1507"/>
      <c r="H3" s="1"/>
    </row>
    <row r="4" spans="1:8" ht="27" customHeight="1">
      <c r="A4" s="1512"/>
      <c r="B4" s="1512"/>
      <c r="C4" s="1508"/>
      <c r="D4" s="40" t="s">
        <v>747</v>
      </c>
      <c r="E4" s="40" t="s">
        <v>748</v>
      </c>
      <c r="F4" s="40" t="s">
        <v>40</v>
      </c>
      <c r="G4" s="1508"/>
      <c r="H4" s="1"/>
    </row>
    <row r="5" spans="1:8" ht="12.75" customHeight="1">
      <c r="A5" s="41">
        <v>1</v>
      </c>
      <c r="B5" s="42" t="s">
        <v>6</v>
      </c>
      <c r="C5" s="198">
        <f>'20. Angka kawin kasar'!C4</f>
        <v>531083.5</v>
      </c>
      <c r="D5" s="202">
        <v>2260</v>
      </c>
      <c r="E5" s="202">
        <v>4577</v>
      </c>
      <c r="F5" s="111">
        <f t="shared" ref="F5:F23" si="0">E5+D5</f>
        <v>6837</v>
      </c>
      <c r="G5" s="112">
        <f>F5/C5*1000</f>
        <v>12.8736818221617</v>
      </c>
      <c r="H5" s="1"/>
    </row>
    <row r="6" spans="1:8" ht="12.75" customHeight="1">
      <c r="A6" s="46">
        <v>2</v>
      </c>
      <c r="B6" s="47" t="s">
        <v>7</v>
      </c>
      <c r="C6" s="200">
        <f>'20. Angka kawin kasar'!C5</f>
        <v>410749.5</v>
      </c>
      <c r="D6" s="115">
        <v>2564</v>
      </c>
      <c r="E6" s="115">
        <v>2724</v>
      </c>
      <c r="F6" s="204">
        <f t="shared" si="0"/>
        <v>5288</v>
      </c>
      <c r="G6" s="116">
        <f>F6/C6*1000</f>
        <v>12.8740266269344</v>
      </c>
      <c r="H6" s="1"/>
    </row>
    <row r="7" spans="1:8" ht="12.75" customHeight="1">
      <c r="A7" s="51">
        <v>3</v>
      </c>
      <c r="B7" s="52" t="s">
        <v>8</v>
      </c>
      <c r="C7" s="198">
        <f>'20. Angka kawin kasar'!C6</f>
        <v>245832.5</v>
      </c>
      <c r="D7" s="202">
        <v>1571</v>
      </c>
      <c r="E7" s="202">
        <v>1241</v>
      </c>
      <c r="F7" s="111">
        <f t="shared" si="0"/>
        <v>2812</v>
      </c>
      <c r="G7" s="112">
        <f t="shared" ref="G7:G24" si="1">F7/C7*1000</f>
        <v>11.4386828429927</v>
      </c>
      <c r="H7" s="1"/>
    </row>
    <row r="8" spans="1:8" ht="12.75" customHeight="1">
      <c r="A8" s="46">
        <v>4</v>
      </c>
      <c r="B8" s="47" t="s">
        <v>9</v>
      </c>
      <c r="C8" s="200">
        <f>'20. Angka kawin kasar'!C7</f>
        <v>381701</v>
      </c>
      <c r="D8" s="115">
        <v>2633</v>
      </c>
      <c r="E8" s="115">
        <v>3846</v>
      </c>
      <c r="F8" s="204">
        <f t="shared" si="0"/>
        <v>6479</v>
      </c>
      <c r="G8" s="116">
        <f t="shared" si="1"/>
        <v>16.9740189310481</v>
      </c>
      <c r="H8" s="1"/>
    </row>
    <row r="9" spans="1:8" ht="12.75" customHeight="1">
      <c r="A9" s="51">
        <v>5</v>
      </c>
      <c r="B9" s="52" t="s">
        <v>10</v>
      </c>
      <c r="C9" s="198">
        <f>'20. Angka kawin kasar'!C8</f>
        <v>456764</v>
      </c>
      <c r="D9" s="202">
        <v>2826</v>
      </c>
      <c r="E9" s="202">
        <v>5054</v>
      </c>
      <c r="F9" s="111">
        <f t="shared" si="0"/>
        <v>7880</v>
      </c>
      <c r="G9" s="112">
        <f t="shared" si="1"/>
        <v>17.251797427117701</v>
      </c>
      <c r="H9" s="1"/>
    </row>
    <row r="10" spans="1:8" ht="12.75" customHeight="1">
      <c r="A10" s="46">
        <v>6</v>
      </c>
      <c r="B10" s="47" t="s">
        <v>11</v>
      </c>
      <c r="C10" s="200">
        <f>'20. Angka kawin kasar'!C9</f>
        <v>531689</v>
      </c>
      <c r="D10" s="115">
        <v>4065</v>
      </c>
      <c r="E10" s="115">
        <v>5250</v>
      </c>
      <c r="F10" s="204">
        <f t="shared" si="0"/>
        <v>9315</v>
      </c>
      <c r="G10" s="116">
        <f t="shared" si="1"/>
        <v>17.519640240817498</v>
      </c>
      <c r="H10" s="1"/>
    </row>
    <row r="11" spans="1:8" ht="12.75" customHeight="1">
      <c r="A11" s="51">
        <v>7</v>
      </c>
      <c r="B11" s="52" t="s">
        <v>12</v>
      </c>
      <c r="C11" s="198">
        <f>'20. Angka kawin kasar'!C10</f>
        <v>400236</v>
      </c>
      <c r="D11" s="202">
        <v>2261</v>
      </c>
      <c r="E11" s="202">
        <v>2468</v>
      </c>
      <c r="F11" s="111">
        <f t="shared" si="0"/>
        <v>4729</v>
      </c>
      <c r="G11" s="112">
        <f t="shared" si="1"/>
        <v>11.8155288379856</v>
      </c>
      <c r="H11" s="1"/>
    </row>
    <row r="12" spans="1:8" ht="12.75" customHeight="1">
      <c r="A12" s="46">
        <v>8</v>
      </c>
      <c r="B12" s="47" t="s">
        <v>13</v>
      </c>
      <c r="C12" s="200">
        <f>'20. Angka kawin kasar'!C11</f>
        <v>311520</v>
      </c>
      <c r="D12" s="115">
        <v>1366</v>
      </c>
      <c r="E12" s="115">
        <v>2168</v>
      </c>
      <c r="F12" s="204">
        <f t="shared" si="0"/>
        <v>3534</v>
      </c>
      <c r="G12" s="116">
        <f t="shared" si="1"/>
        <v>11.344375963019999</v>
      </c>
      <c r="H12" s="1"/>
    </row>
    <row r="13" spans="1:8" ht="12.75" customHeight="1">
      <c r="A13" s="51">
        <v>9</v>
      </c>
      <c r="B13" s="52" t="s">
        <v>14</v>
      </c>
      <c r="C13" s="198">
        <f>'20. Angka kawin kasar'!C12</f>
        <v>96453</v>
      </c>
      <c r="D13" s="202">
        <v>382</v>
      </c>
      <c r="E13" s="202">
        <v>293</v>
      </c>
      <c r="F13" s="111">
        <f t="shared" si="0"/>
        <v>675</v>
      </c>
      <c r="G13" s="112">
        <f t="shared" si="1"/>
        <v>6.9982271157973299</v>
      </c>
      <c r="H13" s="1"/>
    </row>
    <row r="14" spans="1:8" ht="12.75" customHeight="1">
      <c r="A14" s="46">
        <v>10</v>
      </c>
      <c r="B14" s="47" t="s">
        <v>15</v>
      </c>
      <c r="C14" s="200">
        <f>'20. Angka kawin kasar'!C13</f>
        <v>239958</v>
      </c>
      <c r="D14" s="115">
        <v>1967</v>
      </c>
      <c r="E14" s="115">
        <v>2730</v>
      </c>
      <c r="F14" s="204">
        <f t="shared" si="0"/>
        <v>4697</v>
      </c>
      <c r="G14" s="116">
        <f t="shared" si="1"/>
        <v>19.574258828628299</v>
      </c>
      <c r="H14" s="1"/>
    </row>
    <row r="15" spans="1:8" ht="12.75" customHeight="1">
      <c r="A15" s="51">
        <v>11</v>
      </c>
      <c r="B15" s="52" t="s">
        <v>16</v>
      </c>
      <c r="C15" s="198">
        <f>'20. Angka kawin kasar'!C14</f>
        <v>182049</v>
      </c>
      <c r="D15" s="202">
        <v>1171</v>
      </c>
      <c r="E15" s="202">
        <v>1055</v>
      </c>
      <c r="F15" s="111">
        <f t="shared" si="0"/>
        <v>2226</v>
      </c>
      <c r="G15" s="112">
        <f t="shared" si="1"/>
        <v>12.227477217672201</v>
      </c>
      <c r="H15" s="1"/>
    </row>
    <row r="16" spans="1:8" ht="12.75" customHeight="1">
      <c r="A16" s="46">
        <v>12</v>
      </c>
      <c r="B16" s="47" t="s">
        <v>17</v>
      </c>
      <c r="C16" s="200">
        <f>'20. Angka kawin kasar'!C15</f>
        <v>449746</v>
      </c>
      <c r="D16" s="115">
        <v>2099</v>
      </c>
      <c r="E16" s="115">
        <v>2903</v>
      </c>
      <c r="F16" s="204">
        <f t="shared" si="0"/>
        <v>5002</v>
      </c>
      <c r="G16" s="116">
        <f t="shared" si="1"/>
        <v>11.1218332125244</v>
      </c>
      <c r="H16" s="1"/>
    </row>
    <row r="17" spans="1:8" ht="12.75" customHeight="1">
      <c r="A17" s="51">
        <v>13</v>
      </c>
      <c r="B17" s="52" t="s">
        <v>18</v>
      </c>
      <c r="C17" s="198">
        <f>'20. Angka kawin kasar'!C16</f>
        <v>940915</v>
      </c>
      <c r="D17" s="202">
        <v>8456</v>
      </c>
      <c r="E17" s="202">
        <v>6222</v>
      </c>
      <c r="F17" s="111">
        <f t="shared" si="0"/>
        <v>14678</v>
      </c>
      <c r="G17" s="112">
        <f t="shared" si="1"/>
        <v>15.599708794099399</v>
      </c>
      <c r="H17" s="1"/>
    </row>
    <row r="18" spans="1:8" ht="12.75" customHeight="1">
      <c r="A18" s="46">
        <v>14</v>
      </c>
      <c r="B18" s="47" t="s">
        <v>19</v>
      </c>
      <c r="C18" s="200">
        <f>'20. Angka kawin kasar'!C17</f>
        <v>84016</v>
      </c>
      <c r="D18" s="115">
        <v>2640</v>
      </c>
      <c r="E18" s="115">
        <v>718</v>
      </c>
      <c r="F18" s="204">
        <f t="shared" si="0"/>
        <v>3358</v>
      </c>
      <c r="G18" s="116">
        <f t="shared" si="1"/>
        <v>39.968577413825898</v>
      </c>
      <c r="H18" s="1"/>
    </row>
    <row r="19" spans="1:8" ht="12.75" customHeight="1">
      <c r="A19" s="51">
        <v>15</v>
      </c>
      <c r="B19" s="52" t="s">
        <v>20</v>
      </c>
      <c r="C19" s="198">
        <f>'20. Angka kawin kasar'!C18</f>
        <v>68471</v>
      </c>
      <c r="D19" s="202">
        <v>534</v>
      </c>
      <c r="E19" s="202">
        <v>435</v>
      </c>
      <c r="F19" s="111">
        <f t="shared" si="0"/>
        <v>969</v>
      </c>
      <c r="G19" s="112">
        <f t="shared" si="1"/>
        <v>14.151976749280699</v>
      </c>
      <c r="H19" s="1"/>
    </row>
    <row r="20" spans="1:8" ht="12.75" customHeight="1">
      <c r="A20" s="46">
        <v>16</v>
      </c>
      <c r="B20" s="47" t="s">
        <v>21</v>
      </c>
      <c r="C20" s="200">
        <f>'20. Angka kawin kasar'!C19</f>
        <v>63313</v>
      </c>
      <c r="D20" s="115">
        <v>1260</v>
      </c>
      <c r="E20" s="115">
        <v>473</v>
      </c>
      <c r="F20" s="204">
        <f t="shared" si="0"/>
        <v>1733</v>
      </c>
      <c r="G20" s="116">
        <f t="shared" si="1"/>
        <v>27.371945729944901</v>
      </c>
      <c r="H20" s="1"/>
    </row>
    <row r="21" spans="1:8" ht="12.75" customHeight="1">
      <c r="A21" s="51">
        <v>17</v>
      </c>
      <c r="B21" s="52" t="s">
        <v>22</v>
      </c>
      <c r="C21" s="198">
        <f>'20. Angka kawin kasar'!C20</f>
        <v>140169</v>
      </c>
      <c r="D21" s="202">
        <v>3238</v>
      </c>
      <c r="E21" s="202">
        <v>1093</v>
      </c>
      <c r="F21" s="111">
        <f t="shared" si="0"/>
        <v>4331</v>
      </c>
      <c r="G21" s="112">
        <f t="shared" si="1"/>
        <v>30.898415484165501</v>
      </c>
      <c r="H21" s="1"/>
    </row>
    <row r="22" spans="1:8" ht="12.75" customHeight="1">
      <c r="A22" s="46">
        <v>18</v>
      </c>
      <c r="B22" s="47" t="s">
        <v>23</v>
      </c>
      <c r="C22" s="200">
        <f>'20. Angka kawin kasar'!C21</f>
        <v>147925</v>
      </c>
      <c r="D22" s="115">
        <v>2307</v>
      </c>
      <c r="E22" s="115">
        <v>1311</v>
      </c>
      <c r="F22" s="204">
        <f t="shared" si="0"/>
        <v>3618</v>
      </c>
      <c r="G22" s="116">
        <f t="shared" si="1"/>
        <v>24.458340375190101</v>
      </c>
      <c r="H22" s="1"/>
    </row>
    <row r="23" spans="1:8" ht="12.75" customHeight="1">
      <c r="A23" s="54">
        <v>19</v>
      </c>
      <c r="B23" s="55" t="s">
        <v>24</v>
      </c>
      <c r="C23" s="205">
        <f>'20. Angka kawin kasar'!C22</f>
        <v>102758</v>
      </c>
      <c r="D23" s="206">
        <v>1975</v>
      </c>
      <c r="E23" s="206">
        <v>1154</v>
      </c>
      <c r="F23" s="120">
        <f t="shared" si="0"/>
        <v>3129</v>
      </c>
      <c r="G23" s="207">
        <f t="shared" si="1"/>
        <v>30.450183927285501</v>
      </c>
      <c r="H23" s="1"/>
    </row>
    <row r="24" spans="1:8" ht="12.75" customHeight="1">
      <c r="A24" s="192"/>
      <c r="B24" s="193" t="s">
        <v>25</v>
      </c>
      <c r="C24" s="194">
        <f>SUM(C5:C23)</f>
        <v>5785348.5</v>
      </c>
      <c r="D24" s="194">
        <f>SUM(D5:D23)</f>
        <v>45575</v>
      </c>
      <c r="E24" s="194">
        <f>SUM(E5:E23)</f>
        <v>45715</v>
      </c>
      <c r="F24" s="194">
        <f>SUM(F5:F23)</f>
        <v>91290</v>
      </c>
      <c r="G24" s="203">
        <f t="shared" si="1"/>
        <v>15.7795161345941</v>
      </c>
      <c r="H24" s="1"/>
    </row>
    <row r="25" spans="1:8" ht="6" customHeight="1">
      <c r="A25" s="107"/>
      <c r="B25" s="107"/>
      <c r="C25" s="107"/>
      <c r="D25" s="107"/>
      <c r="E25" s="107"/>
      <c r="F25" s="107"/>
      <c r="G25" s="107"/>
      <c r="H25" s="65"/>
    </row>
    <row r="26" spans="1:8" ht="10.5" customHeight="1">
      <c r="A26" s="1240" t="s">
        <v>749</v>
      </c>
      <c r="B26" s="1241"/>
      <c r="C26" s="1241"/>
      <c r="D26" s="1241"/>
      <c r="E26" s="1241"/>
      <c r="F26" s="1241"/>
      <c r="G26" s="64"/>
      <c r="H26" s="1"/>
    </row>
    <row r="27" spans="1:8" ht="16.5">
      <c r="A27" s="1"/>
      <c r="B27" s="1"/>
      <c r="C27" s="1"/>
      <c r="D27" s="1"/>
      <c r="E27" s="1"/>
      <c r="F27" s="1"/>
      <c r="G27" s="1"/>
      <c r="H27" s="1"/>
    </row>
    <row r="28" spans="1:8" ht="16.5">
      <c r="A28" s="1"/>
      <c r="B28" s="1"/>
      <c r="C28" s="1"/>
      <c r="D28" s="1"/>
      <c r="E28" s="1"/>
      <c r="F28" s="1"/>
      <c r="G28" s="1"/>
      <c r="H28" s="1"/>
    </row>
    <row r="29" spans="1:8" ht="16.5">
      <c r="A29" s="1"/>
      <c r="B29" s="1"/>
      <c r="C29" s="1"/>
      <c r="D29" s="1"/>
      <c r="E29" s="1"/>
      <c r="F29" s="1"/>
      <c r="G29" s="1"/>
      <c r="H29" s="1"/>
    </row>
    <row r="30" spans="1:8" ht="16.5">
      <c r="A30" s="1"/>
      <c r="B30" s="1"/>
      <c r="C30" s="1"/>
      <c r="D30" s="1"/>
      <c r="E30" s="1"/>
      <c r="F30" s="1"/>
      <c r="G30" s="1"/>
      <c r="H30" s="1"/>
    </row>
    <row r="31" spans="1:8" ht="16.5">
      <c r="A31" s="1"/>
      <c r="B31" s="1"/>
      <c r="C31" s="1"/>
      <c r="D31" s="1"/>
      <c r="E31" s="1"/>
      <c r="F31" s="1"/>
      <c r="G31" s="1"/>
      <c r="H31" s="1"/>
    </row>
    <row r="32" spans="1:8" ht="16.5">
      <c r="A32" s="1"/>
      <c r="B32" s="1"/>
      <c r="C32" s="1"/>
      <c r="D32" s="1"/>
      <c r="E32" s="1"/>
      <c r="F32" s="1"/>
      <c r="G32" s="1"/>
      <c r="H32" s="1"/>
    </row>
    <row r="33" spans="1:8" ht="16.5">
      <c r="A33" s="1"/>
      <c r="B33" s="1"/>
      <c r="C33" s="1"/>
      <c r="D33" s="1"/>
      <c r="E33" s="1"/>
      <c r="F33" s="1"/>
      <c r="G33" s="1"/>
      <c r="H33" s="1"/>
    </row>
    <row r="34" spans="1:8" ht="16.5">
      <c r="A34" s="1"/>
      <c r="B34" s="1"/>
      <c r="C34" s="1"/>
      <c r="D34" s="1"/>
      <c r="E34" s="1"/>
      <c r="F34" s="1"/>
      <c r="G34" s="1"/>
      <c r="H34" s="1"/>
    </row>
    <row r="35" spans="1:8" ht="16.5">
      <c r="A35" s="1"/>
      <c r="B35" s="1"/>
      <c r="C35" s="1"/>
      <c r="D35" s="1"/>
      <c r="E35" s="1"/>
      <c r="F35" s="1"/>
      <c r="G35" s="1"/>
      <c r="H35" s="1"/>
    </row>
    <row r="36" spans="1:8" ht="16.5">
      <c r="A36" s="1"/>
      <c r="B36" s="1"/>
      <c r="C36" s="1"/>
      <c r="D36" s="1"/>
      <c r="E36" s="1"/>
      <c r="F36" s="1"/>
      <c r="G36" s="1"/>
      <c r="H36" s="1"/>
    </row>
    <row r="37" spans="1:8" ht="16.5">
      <c r="A37" s="1"/>
      <c r="B37" s="1"/>
      <c r="C37" s="1"/>
      <c r="D37" s="1"/>
      <c r="E37" s="1"/>
      <c r="F37" s="1"/>
      <c r="G37" s="1"/>
      <c r="H37" s="1"/>
    </row>
    <row r="38" spans="1:8" ht="16.5">
      <c r="A38" s="1"/>
      <c r="B38" s="1"/>
      <c r="C38" s="1"/>
      <c r="D38" s="1"/>
      <c r="E38" s="1"/>
      <c r="F38" s="1"/>
      <c r="G38" s="1"/>
      <c r="H38" s="1"/>
    </row>
    <row r="39" spans="1:8" ht="16.5">
      <c r="A39" s="1"/>
      <c r="B39" s="1"/>
      <c r="C39" s="1"/>
      <c r="D39" s="1"/>
      <c r="E39" s="1"/>
      <c r="F39" s="1"/>
      <c r="G39" s="1"/>
      <c r="H39" s="1"/>
    </row>
    <row r="40" spans="1:8" ht="16.5">
      <c r="A40" s="1"/>
      <c r="B40" s="1"/>
      <c r="C40" s="1"/>
      <c r="D40" s="1"/>
      <c r="E40" s="1"/>
      <c r="F40" s="1"/>
      <c r="G40" s="1"/>
      <c r="H40" s="1"/>
    </row>
    <row r="41" spans="1:8" ht="16.5">
      <c r="A41" s="1"/>
      <c r="B41" s="1"/>
      <c r="C41" s="1"/>
      <c r="D41" s="1"/>
      <c r="E41" s="1"/>
      <c r="F41" s="1"/>
      <c r="G41" s="1"/>
      <c r="H41" s="1"/>
    </row>
    <row r="42" spans="1:8" ht="16.5">
      <c r="A42" s="1"/>
      <c r="B42" s="1"/>
      <c r="C42" s="1"/>
      <c r="D42" s="1"/>
      <c r="E42" s="1"/>
      <c r="F42" s="1"/>
      <c r="G42" s="1"/>
      <c r="H42" s="1"/>
    </row>
    <row r="43" spans="1:8" ht="16.5">
      <c r="A43" s="1"/>
      <c r="B43" s="1"/>
      <c r="C43" s="1"/>
      <c r="D43" s="1"/>
      <c r="E43" s="1"/>
      <c r="F43" s="1"/>
      <c r="G43" s="1"/>
      <c r="H43" s="1"/>
    </row>
    <row r="44" spans="1:8" ht="16.5">
      <c r="A44" s="1"/>
      <c r="B44" s="1"/>
      <c r="C44" s="1"/>
      <c r="D44" s="1"/>
      <c r="E44" s="1"/>
      <c r="F44" s="1"/>
      <c r="G44" s="1"/>
      <c r="H44" s="1"/>
    </row>
    <row r="45" spans="1:8" ht="16.5">
      <c r="A45" s="1"/>
      <c r="B45" s="1"/>
      <c r="C45" s="1"/>
      <c r="D45" s="1"/>
      <c r="E45" s="1"/>
      <c r="F45" s="1"/>
      <c r="G45" s="1"/>
      <c r="H45" s="1"/>
    </row>
    <row r="46" spans="1:8" ht="16.5">
      <c r="A46" s="1"/>
      <c r="B46" s="1"/>
      <c r="C46" s="1"/>
      <c r="D46" s="1"/>
      <c r="E46" s="1"/>
      <c r="F46" s="1"/>
      <c r="G46" s="1"/>
      <c r="H46" s="1"/>
    </row>
    <row r="47" spans="1:8" ht="16.5">
      <c r="A47" s="1"/>
      <c r="B47" s="1"/>
      <c r="C47" s="1"/>
      <c r="D47" s="1"/>
      <c r="E47" s="1"/>
      <c r="F47" s="1"/>
      <c r="G47" s="1"/>
      <c r="H47" s="1"/>
    </row>
    <row r="48" spans="1:8" ht="16.5">
      <c r="A48" s="1"/>
      <c r="B48" s="1"/>
      <c r="C48" s="1"/>
      <c r="D48" s="1"/>
      <c r="E48" s="1"/>
      <c r="F48" s="1"/>
      <c r="G48" s="1"/>
      <c r="H48" s="1"/>
    </row>
    <row r="49" spans="1:8" ht="16.5">
      <c r="A49" s="1"/>
      <c r="B49" s="1"/>
      <c r="C49" s="1"/>
      <c r="D49" s="1"/>
      <c r="E49" s="1"/>
      <c r="F49" s="1"/>
      <c r="G49" s="1"/>
      <c r="H49" s="1"/>
    </row>
    <row r="50" spans="1:8" ht="16.5">
      <c r="A50" s="1"/>
      <c r="B50" s="1"/>
      <c r="C50" s="1"/>
      <c r="D50" s="1"/>
      <c r="E50" s="1"/>
      <c r="F50" s="1"/>
      <c r="G50" s="1"/>
      <c r="H50" s="1"/>
    </row>
    <row r="51" spans="1:8" ht="16.5">
      <c r="A51" s="1"/>
      <c r="B51" s="1"/>
      <c r="C51" s="1"/>
      <c r="D51" s="1"/>
      <c r="E51" s="1"/>
      <c r="F51" s="1"/>
      <c r="G51" s="1"/>
      <c r="H51" s="1"/>
    </row>
    <row r="52" spans="1:8" ht="16.5">
      <c r="A52" s="1"/>
      <c r="B52" s="1"/>
      <c r="C52" s="1"/>
      <c r="D52" s="1"/>
      <c r="E52" s="1"/>
      <c r="F52" s="1"/>
      <c r="G52" s="1"/>
      <c r="H52" s="1"/>
    </row>
    <row r="53" spans="1:8" ht="16.5">
      <c r="A53" s="1"/>
      <c r="B53" s="1"/>
      <c r="C53" s="1"/>
      <c r="D53" s="1"/>
      <c r="E53" s="1"/>
      <c r="F53" s="1"/>
      <c r="G53" s="1"/>
      <c r="H53" s="1"/>
    </row>
    <row r="54" spans="1:8" ht="16.5">
      <c r="A54" s="1"/>
      <c r="B54" s="1"/>
      <c r="C54" s="1"/>
      <c r="D54" s="1"/>
      <c r="E54" s="1"/>
      <c r="F54" s="1"/>
      <c r="G54" s="1"/>
      <c r="H54" s="1"/>
    </row>
    <row r="55" spans="1:8" ht="16.5">
      <c r="A55" s="1"/>
      <c r="B55" s="1"/>
      <c r="C55" s="1"/>
      <c r="D55" s="1"/>
      <c r="E55" s="1"/>
      <c r="F55" s="1"/>
      <c r="G55" s="1"/>
      <c r="H55" s="1"/>
    </row>
    <row r="56" spans="1:8" ht="16.5">
      <c r="A56" s="1"/>
      <c r="B56" s="1"/>
      <c r="C56" s="1"/>
      <c r="D56" s="1"/>
      <c r="E56" s="1"/>
      <c r="F56" s="1"/>
      <c r="G56" s="1"/>
      <c r="H56" s="1"/>
    </row>
    <row r="57" spans="1:8" ht="16.5">
      <c r="A57" s="1"/>
      <c r="B57" s="1"/>
      <c r="C57" s="1"/>
      <c r="D57" s="1"/>
      <c r="E57" s="1"/>
      <c r="F57" s="1"/>
      <c r="G57" s="1"/>
      <c r="H57" s="1"/>
    </row>
    <row r="58" spans="1:8" ht="16.5">
      <c r="A58" s="1"/>
      <c r="B58" s="1"/>
      <c r="C58" s="1"/>
      <c r="D58" s="1"/>
      <c r="E58" s="1"/>
      <c r="F58" s="1"/>
      <c r="G58" s="1"/>
      <c r="H58" s="1"/>
    </row>
    <row r="59" spans="1:8" ht="16.5">
      <c r="A59" s="1"/>
      <c r="B59" s="1"/>
      <c r="C59" s="1"/>
      <c r="D59" s="1"/>
      <c r="E59" s="1"/>
      <c r="F59" s="1"/>
      <c r="G59" s="1"/>
      <c r="H59" s="1"/>
    </row>
    <row r="60" spans="1:8" ht="16.5">
      <c r="A60" s="1"/>
      <c r="B60" s="1"/>
      <c r="C60" s="1"/>
      <c r="D60" s="1"/>
      <c r="E60" s="1"/>
      <c r="F60" s="1"/>
      <c r="G60" s="1"/>
      <c r="H60" s="1"/>
    </row>
    <row r="61" spans="1:8" ht="16.5">
      <c r="A61" s="1"/>
      <c r="B61" s="1"/>
      <c r="C61" s="1"/>
      <c r="D61" s="1"/>
      <c r="E61" s="1"/>
      <c r="F61" s="1"/>
      <c r="G61" s="1"/>
      <c r="H61" s="1"/>
    </row>
    <row r="62" spans="1:8" ht="16.5">
      <c r="A62" s="1"/>
      <c r="B62" s="1"/>
      <c r="C62" s="1"/>
      <c r="D62" s="1"/>
      <c r="E62" s="1"/>
      <c r="F62" s="1"/>
      <c r="G62" s="1"/>
      <c r="H62" s="1"/>
    </row>
    <row r="63" spans="1:8" ht="16.5">
      <c r="A63" s="1"/>
      <c r="B63" s="1"/>
      <c r="C63" s="1"/>
      <c r="D63" s="1"/>
      <c r="E63" s="1"/>
      <c r="F63" s="1"/>
      <c r="G63" s="1"/>
      <c r="H63" s="1"/>
    </row>
    <row r="64" spans="1:8" ht="16.5">
      <c r="A64" s="1"/>
      <c r="B64" s="1"/>
      <c r="C64" s="1"/>
      <c r="D64" s="1"/>
      <c r="E64" s="1"/>
      <c r="F64" s="1"/>
      <c r="G64" s="1"/>
      <c r="H64" s="1"/>
    </row>
    <row r="65" spans="1:8" ht="16.5">
      <c r="A65" s="1"/>
      <c r="B65" s="1"/>
      <c r="C65" s="1"/>
      <c r="D65" s="1"/>
      <c r="E65" s="1"/>
      <c r="F65" s="1"/>
      <c r="G65" s="1"/>
      <c r="H65" s="1"/>
    </row>
    <row r="66" spans="1:8" ht="16.5">
      <c r="A66" s="1"/>
      <c r="B66" s="1"/>
      <c r="C66" s="1"/>
      <c r="D66" s="1"/>
      <c r="E66" s="1"/>
      <c r="F66" s="1"/>
      <c r="G66" s="1"/>
      <c r="H66" s="1"/>
    </row>
    <row r="67" spans="1:8" ht="16.5">
      <c r="A67" s="1"/>
      <c r="B67" s="1"/>
      <c r="C67" s="1"/>
      <c r="D67" s="1"/>
      <c r="E67" s="1"/>
      <c r="F67" s="1"/>
      <c r="G67" s="1"/>
      <c r="H67" s="1"/>
    </row>
    <row r="68" spans="1:8" ht="16.5">
      <c r="A68" s="1"/>
      <c r="B68" s="1"/>
      <c r="C68" s="1"/>
      <c r="D68" s="1"/>
      <c r="E68" s="1"/>
      <c r="F68" s="1"/>
      <c r="G68" s="1"/>
      <c r="H68" s="1"/>
    </row>
    <row r="69" spans="1:8" ht="16.5">
      <c r="A69" s="1"/>
      <c r="B69" s="1"/>
      <c r="C69" s="1"/>
      <c r="D69" s="1"/>
      <c r="E69" s="1"/>
      <c r="F69" s="1"/>
      <c r="G69" s="1"/>
      <c r="H69" s="1"/>
    </row>
    <row r="70" spans="1:8" ht="16.5">
      <c r="A70" s="1"/>
      <c r="B70" s="1"/>
      <c r="C70" s="1"/>
      <c r="D70" s="1"/>
      <c r="E70" s="1"/>
      <c r="F70" s="1"/>
      <c r="G70" s="1"/>
      <c r="H70" s="1"/>
    </row>
    <row r="71" spans="1:8" ht="16.5">
      <c r="A71" s="1"/>
      <c r="B71" s="1"/>
      <c r="C71" s="1"/>
      <c r="D71" s="1"/>
      <c r="E71" s="1"/>
      <c r="F71" s="1"/>
      <c r="G71" s="1"/>
      <c r="H71" s="1"/>
    </row>
    <row r="72" spans="1:8" ht="16.5">
      <c r="A72" s="1"/>
      <c r="B72" s="1"/>
      <c r="C72" s="1"/>
      <c r="D72" s="1"/>
      <c r="E72" s="1"/>
      <c r="F72" s="1"/>
      <c r="G72" s="1"/>
      <c r="H72" s="1"/>
    </row>
    <row r="73" spans="1:8" ht="16.5">
      <c r="A73" s="1"/>
      <c r="B73" s="1"/>
      <c r="C73" s="1"/>
      <c r="D73" s="1"/>
      <c r="E73" s="1"/>
      <c r="F73" s="1"/>
      <c r="G73" s="1"/>
      <c r="H73" s="1"/>
    </row>
    <row r="74" spans="1:8" ht="16.5">
      <c r="A74" s="1"/>
      <c r="B74" s="1"/>
      <c r="C74" s="1"/>
      <c r="D74" s="1"/>
      <c r="E74" s="1"/>
      <c r="F74" s="1"/>
      <c r="G74" s="1"/>
      <c r="H74" s="1"/>
    </row>
    <row r="75" spans="1:8" ht="16.5">
      <c r="A75" s="1"/>
      <c r="B75" s="1"/>
      <c r="C75" s="1"/>
      <c r="D75" s="1"/>
      <c r="E75" s="1"/>
      <c r="F75" s="1"/>
      <c r="G75" s="1"/>
      <c r="H75" s="1"/>
    </row>
    <row r="76" spans="1:8" ht="16.5">
      <c r="A76" s="1"/>
      <c r="B76" s="1"/>
      <c r="C76" s="1"/>
      <c r="D76" s="1"/>
      <c r="E76" s="1"/>
      <c r="F76" s="1"/>
      <c r="G76" s="1"/>
      <c r="H76" s="1"/>
    </row>
    <row r="77" spans="1:8" ht="16.5">
      <c r="A77" s="1"/>
      <c r="B77" s="1"/>
      <c r="C77" s="1"/>
      <c r="D77" s="1"/>
      <c r="E77" s="1"/>
      <c r="F77" s="1"/>
      <c r="G77" s="1"/>
      <c r="H77" s="1"/>
    </row>
    <row r="78" spans="1:8" ht="16.5">
      <c r="A78" s="1"/>
      <c r="B78" s="1"/>
      <c r="C78" s="1"/>
      <c r="D78" s="1"/>
      <c r="E78" s="1"/>
      <c r="F78" s="1"/>
      <c r="G78" s="1"/>
      <c r="H78" s="1"/>
    </row>
    <row r="79" spans="1:8" ht="16.5">
      <c r="A79" s="1"/>
      <c r="B79" s="1"/>
      <c r="C79" s="1"/>
      <c r="D79" s="1"/>
      <c r="E79" s="1"/>
      <c r="F79" s="1"/>
      <c r="G79" s="1"/>
      <c r="H79" s="1"/>
    </row>
    <row r="80" spans="1:8" ht="16.5">
      <c r="A80" s="1"/>
      <c r="B80" s="1"/>
      <c r="C80" s="1"/>
      <c r="D80" s="1"/>
      <c r="E80" s="1"/>
      <c r="F80" s="1"/>
      <c r="G80" s="1"/>
      <c r="H80" s="1"/>
    </row>
    <row r="81" spans="1:8" ht="16.5">
      <c r="A81" s="1"/>
      <c r="B81" s="1"/>
      <c r="C81" s="1"/>
      <c r="D81" s="1"/>
      <c r="E81" s="1"/>
      <c r="F81" s="1"/>
      <c r="G81" s="1"/>
      <c r="H81" s="1"/>
    </row>
    <row r="82" spans="1:8" ht="16.5">
      <c r="A82" s="1"/>
      <c r="B82" s="1"/>
      <c r="C82" s="1"/>
      <c r="D82" s="1"/>
      <c r="E82" s="1"/>
      <c r="F82" s="1"/>
      <c r="G82" s="1"/>
      <c r="H82" s="1"/>
    </row>
    <row r="83" spans="1:8" ht="16.5">
      <c r="A83" s="1"/>
      <c r="B83" s="1"/>
      <c r="C83" s="1"/>
      <c r="D83" s="1"/>
      <c r="E83" s="1"/>
      <c r="F83" s="1"/>
      <c r="G83" s="1"/>
      <c r="H83" s="1"/>
    </row>
    <row r="84" spans="1:8" ht="16.5">
      <c r="A84" s="1"/>
      <c r="B84" s="1"/>
      <c r="C84" s="1"/>
      <c r="D84" s="1"/>
      <c r="E84" s="1"/>
      <c r="F84" s="1"/>
      <c r="G84" s="1"/>
      <c r="H84" s="1"/>
    </row>
    <row r="85" spans="1:8" ht="16.5">
      <c r="A85" s="1"/>
      <c r="B85" s="1"/>
      <c r="C85" s="1"/>
      <c r="D85" s="1"/>
      <c r="E85" s="1"/>
      <c r="F85" s="1"/>
      <c r="G85" s="1"/>
      <c r="H85" s="1"/>
    </row>
    <row r="86" spans="1:8" ht="16.5">
      <c r="A86" s="1"/>
      <c r="B86" s="1"/>
      <c r="C86" s="1"/>
      <c r="D86" s="1"/>
      <c r="E86" s="1"/>
      <c r="F86" s="1"/>
      <c r="G86" s="1"/>
      <c r="H86" s="1"/>
    </row>
    <row r="87" spans="1:8" ht="16.5">
      <c r="A87" s="1"/>
      <c r="B87" s="1"/>
      <c r="C87" s="1"/>
      <c r="D87" s="1"/>
      <c r="E87" s="1"/>
      <c r="F87" s="1"/>
      <c r="G87" s="1"/>
      <c r="H87" s="1"/>
    </row>
    <row r="88" spans="1:8" ht="16.5">
      <c r="A88" s="1"/>
      <c r="B88" s="1"/>
      <c r="C88" s="1"/>
      <c r="D88" s="1"/>
      <c r="E88" s="1"/>
      <c r="F88" s="1"/>
      <c r="G88" s="1"/>
      <c r="H88" s="1"/>
    </row>
    <row r="89" spans="1:8" ht="16.5">
      <c r="A89" s="1"/>
      <c r="B89" s="1"/>
      <c r="C89" s="1"/>
      <c r="D89" s="1"/>
      <c r="E89" s="1"/>
      <c r="F89" s="1"/>
      <c r="G89" s="1"/>
      <c r="H89" s="1"/>
    </row>
    <row r="90" spans="1:8" ht="16.5">
      <c r="A90" s="1"/>
      <c r="B90" s="1"/>
      <c r="C90" s="1"/>
      <c r="D90" s="1"/>
      <c r="E90" s="1"/>
      <c r="F90" s="1"/>
      <c r="G90" s="1"/>
      <c r="H90" s="1"/>
    </row>
    <row r="91" spans="1:8" ht="16.5">
      <c r="A91" s="1"/>
      <c r="B91" s="1"/>
      <c r="C91" s="1"/>
      <c r="D91" s="1"/>
      <c r="E91" s="1"/>
      <c r="F91" s="1"/>
      <c r="G91" s="1"/>
      <c r="H91" s="1"/>
    </row>
    <row r="92" spans="1:8" ht="16.5">
      <c r="A92" s="1"/>
      <c r="B92" s="1"/>
      <c r="C92" s="1"/>
      <c r="D92" s="1"/>
      <c r="E92" s="1"/>
      <c r="F92" s="1"/>
      <c r="G92" s="1"/>
      <c r="H92" s="1"/>
    </row>
    <row r="93" spans="1:8" ht="16.5">
      <c r="A93" s="1"/>
      <c r="B93" s="1"/>
      <c r="C93" s="1"/>
      <c r="D93" s="1"/>
      <c r="E93" s="1"/>
      <c r="F93" s="1"/>
      <c r="G93" s="1"/>
      <c r="H93" s="1"/>
    </row>
    <row r="94" spans="1:8" ht="16.5">
      <c r="A94" s="1"/>
      <c r="B94" s="1"/>
      <c r="C94" s="1"/>
      <c r="D94" s="1"/>
      <c r="E94" s="1"/>
      <c r="F94" s="1"/>
      <c r="G94" s="1"/>
      <c r="H94" s="1"/>
    </row>
    <row r="95" spans="1:8" ht="16.5">
      <c r="A95" s="1"/>
      <c r="B95" s="1"/>
      <c r="C95" s="1"/>
      <c r="D95" s="1"/>
      <c r="E95" s="1"/>
      <c r="F95" s="1"/>
      <c r="G95" s="1"/>
      <c r="H95" s="1"/>
    </row>
    <row r="96" spans="1:8" ht="16.5">
      <c r="A96" s="1"/>
      <c r="B96" s="1"/>
      <c r="C96" s="1"/>
      <c r="D96" s="1"/>
      <c r="E96" s="1"/>
      <c r="F96" s="1"/>
      <c r="G96" s="1"/>
      <c r="H96" s="1"/>
    </row>
    <row r="97" spans="1:8" ht="16.5">
      <c r="A97" s="1"/>
      <c r="B97" s="1"/>
      <c r="C97" s="1"/>
      <c r="D97" s="1"/>
      <c r="E97" s="1"/>
      <c r="F97" s="1"/>
      <c r="G97" s="1"/>
      <c r="H97" s="1"/>
    </row>
    <row r="98" spans="1:8" ht="16.5">
      <c r="A98" s="1"/>
      <c r="B98" s="1"/>
      <c r="C98" s="1"/>
      <c r="D98" s="1"/>
      <c r="E98" s="1"/>
      <c r="F98" s="1"/>
      <c r="G98" s="1"/>
      <c r="H98" s="1"/>
    </row>
    <row r="99" spans="1:8" ht="16.5">
      <c r="A99" s="1"/>
      <c r="B99" s="1"/>
      <c r="C99" s="1"/>
      <c r="D99" s="1"/>
      <c r="E99" s="1"/>
      <c r="F99" s="1"/>
      <c r="G99" s="1"/>
      <c r="H99" s="1"/>
    </row>
    <row r="100" spans="1:8" ht="16.5">
      <c r="A100" s="1"/>
      <c r="B100" s="1"/>
      <c r="C100" s="1"/>
      <c r="D100" s="1"/>
      <c r="E100" s="1"/>
      <c r="F100" s="1"/>
      <c r="G100" s="1"/>
      <c r="H100" s="1"/>
    </row>
    <row r="101" spans="1:8" ht="16.5">
      <c r="A101" s="1"/>
      <c r="B101" s="1"/>
      <c r="C101" s="1"/>
      <c r="D101" s="1"/>
      <c r="E101" s="1"/>
      <c r="F101" s="1"/>
      <c r="G101" s="1"/>
      <c r="H101" s="1"/>
    </row>
    <row r="102" spans="1:8" ht="16.5">
      <c r="A102" s="1"/>
      <c r="B102" s="1"/>
      <c r="C102" s="1"/>
      <c r="D102" s="1"/>
      <c r="E102" s="1"/>
      <c r="F102" s="1"/>
      <c r="G102" s="1"/>
      <c r="H102" s="1"/>
    </row>
    <row r="103" spans="1:8" ht="16.5">
      <c r="A103" s="1"/>
      <c r="B103" s="1"/>
      <c r="C103" s="1"/>
      <c r="D103" s="1"/>
      <c r="E103" s="1"/>
      <c r="F103" s="1"/>
      <c r="G103" s="1"/>
      <c r="H103" s="1"/>
    </row>
    <row r="104" spans="1:8" ht="16.5">
      <c r="A104" s="1"/>
      <c r="B104" s="1"/>
      <c r="C104" s="1"/>
      <c r="D104" s="1"/>
      <c r="E104" s="1"/>
      <c r="F104" s="1"/>
      <c r="G104" s="1"/>
      <c r="H104" s="1"/>
    </row>
    <row r="105" spans="1:8" ht="16.5">
      <c r="A105" s="1"/>
      <c r="B105" s="1"/>
      <c r="C105" s="1"/>
      <c r="D105" s="1"/>
      <c r="E105" s="1"/>
      <c r="F105" s="1"/>
      <c r="G105" s="1"/>
      <c r="H105" s="1"/>
    </row>
    <row r="106" spans="1:8" ht="16.5">
      <c r="A106" s="1"/>
      <c r="B106" s="1"/>
      <c r="C106" s="1"/>
      <c r="D106" s="1"/>
      <c r="E106" s="1"/>
      <c r="F106" s="1"/>
      <c r="G106" s="1"/>
      <c r="H106" s="1"/>
    </row>
    <row r="107" spans="1:8" ht="16.5">
      <c r="A107" s="1"/>
      <c r="B107" s="1"/>
      <c r="C107" s="1"/>
      <c r="D107" s="1"/>
      <c r="E107" s="1"/>
      <c r="F107" s="1"/>
      <c r="G107" s="1"/>
      <c r="H107" s="1"/>
    </row>
    <row r="108" spans="1:8" ht="16.5">
      <c r="A108" s="1"/>
      <c r="B108" s="1"/>
      <c r="C108" s="1"/>
      <c r="D108" s="1"/>
      <c r="E108" s="1"/>
      <c r="F108" s="1"/>
      <c r="G108" s="1"/>
      <c r="H108" s="1"/>
    </row>
    <row r="109" spans="1:8" ht="16.5">
      <c r="A109" s="1"/>
      <c r="B109" s="1"/>
      <c r="C109" s="1"/>
      <c r="D109" s="1"/>
      <c r="E109" s="1"/>
      <c r="F109" s="1"/>
      <c r="G109" s="1"/>
      <c r="H109" s="1"/>
    </row>
    <row r="110" spans="1:8" ht="16.5">
      <c r="A110" s="1"/>
      <c r="B110" s="1"/>
      <c r="C110" s="1"/>
      <c r="D110" s="1"/>
      <c r="E110" s="1"/>
      <c r="F110" s="1"/>
      <c r="G110" s="1"/>
      <c r="H110" s="1"/>
    </row>
    <row r="111" spans="1:8" ht="16.5">
      <c r="A111" s="1"/>
      <c r="B111" s="1"/>
      <c r="C111" s="1"/>
      <c r="D111" s="1"/>
      <c r="E111" s="1"/>
      <c r="F111" s="1"/>
      <c r="G111" s="1"/>
      <c r="H111" s="1"/>
    </row>
    <row r="112" spans="1:8" ht="16.5">
      <c r="A112" s="1"/>
      <c r="B112" s="1"/>
      <c r="C112" s="1"/>
      <c r="D112" s="1"/>
      <c r="E112" s="1"/>
      <c r="F112" s="1"/>
      <c r="G112" s="1"/>
      <c r="H112" s="1"/>
    </row>
    <row r="113" spans="1:8" ht="16.5">
      <c r="A113" s="1"/>
      <c r="B113" s="1"/>
      <c r="C113" s="1"/>
      <c r="D113" s="1"/>
      <c r="E113" s="1"/>
      <c r="F113" s="1"/>
      <c r="G113" s="1"/>
      <c r="H113" s="1"/>
    </row>
    <row r="114" spans="1:8" ht="16.5">
      <c r="A114" s="1"/>
      <c r="B114" s="1"/>
      <c r="C114" s="1"/>
      <c r="D114" s="1"/>
      <c r="E114" s="1"/>
      <c r="F114" s="1"/>
      <c r="G114" s="1"/>
      <c r="H114" s="1"/>
    </row>
    <row r="115" spans="1:8" ht="16.5">
      <c r="A115" s="1"/>
      <c r="B115" s="1"/>
      <c r="C115" s="1"/>
      <c r="D115" s="1"/>
      <c r="E115" s="1"/>
      <c r="F115" s="1"/>
      <c r="G115" s="1"/>
      <c r="H115" s="1"/>
    </row>
    <row r="116" spans="1:8" ht="16.5">
      <c r="A116" s="1"/>
      <c r="B116" s="1"/>
      <c r="C116" s="1"/>
      <c r="D116" s="1"/>
      <c r="E116" s="1"/>
      <c r="F116" s="1"/>
      <c r="G116" s="1"/>
      <c r="H116" s="1"/>
    </row>
    <row r="117" spans="1:8" ht="16.5">
      <c r="A117" s="1"/>
      <c r="B117" s="1"/>
      <c r="C117" s="1"/>
      <c r="D117" s="1"/>
      <c r="E117" s="1"/>
      <c r="F117" s="1"/>
      <c r="G117" s="1"/>
      <c r="H117" s="1"/>
    </row>
    <row r="118" spans="1:8" ht="16.5">
      <c r="A118" s="1"/>
      <c r="B118" s="1"/>
      <c r="C118" s="1"/>
      <c r="D118" s="1"/>
      <c r="E118" s="1"/>
      <c r="F118" s="1"/>
      <c r="G118" s="1"/>
      <c r="H118" s="1"/>
    </row>
    <row r="119" spans="1:8" ht="16.5">
      <c r="A119" s="1"/>
      <c r="B119" s="1"/>
      <c r="C119" s="1"/>
      <c r="D119" s="1"/>
      <c r="E119" s="1"/>
      <c r="F119" s="1"/>
      <c r="G119" s="1"/>
      <c r="H119" s="1"/>
    </row>
    <row r="120" spans="1:8" ht="16.5">
      <c r="A120" s="1"/>
      <c r="B120" s="1"/>
      <c r="C120" s="1"/>
      <c r="D120" s="1"/>
      <c r="E120" s="1"/>
      <c r="F120" s="1"/>
      <c r="G120" s="1"/>
      <c r="H120" s="1"/>
    </row>
    <row r="121" spans="1:8" ht="16.5">
      <c r="A121" s="1"/>
      <c r="B121" s="1"/>
      <c r="C121" s="1"/>
      <c r="D121" s="1"/>
      <c r="E121" s="1"/>
      <c r="F121" s="1"/>
      <c r="G121" s="1"/>
      <c r="H121" s="1"/>
    </row>
    <row r="122" spans="1:8" ht="16.5">
      <c r="A122" s="1"/>
      <c r="B122" s="1"/>
      <c r="C122" s="1"/>
      <c r="D122" s="1"/>
      <c r="E122" s="1"/>
      <c r="F122" s="1"/>
      <c r="G122" s="1"/>
      <c r="H122" s="1"/>
    </row>
    <row r="123" spans="1:8" ht="16.5">
      <c r="A123" s="1"/>
      <c r="B123" s="1"/>
      <c r="C123" s="1"/>
      <c r="D123" s="1"/>
      <c r="E123" s="1"/>
      <c r="F123" s="1"/>
      <c r="G123" s="1"/>
      <c r="H123" s="1"/>
    </row>
    <row r="124" spans="1:8" ht="16.5">
      <c r="A124" s="1"/>
      <c r="B124" s="1"/>
      <c r="C124" s="1"/>
      <c r="D124" s="1"/>
      <c r="E124" s="1"/>
      <c r="F124" s="1"/>
      <c r="G124" s="1"/>
      <c r="H124" s="1"/>
    </row>
    <row r="125" spans="1:8" ht="16.5">
      <c r="A125" s="1"/>
      <c r="B125" s="1"/>
      <c r="C125" s="1"/>
      <c r="D125" s="1"/>
      <c r="E125" s="1"/>
      <c r="F125" s="1"/>
      <c r="G125" s="1"/>
      <c r="H125" s="1"/>
    </row>
    <row r="126" spans="1:8" ht="16.5">
      <c r="A126" s="1"/>
      <c r="B126" s="1"/>
      <c r="C126" s="1"/>
      <c r="D126" s="1"/>
      <c r="E126" s="1"/>
      <c r="F126" s="1"/>
      <c r="G126" s="1"/>
      <c r="H126" s="1"/>
    </row>
    <row r="127" spans="1:8" ht="16.5">
      <c r="A127" s="1"/>
      <c r="B127" s="1"/>
      <c r="C127" s="1"/>
      <c r="D127" s="1"/>
      <c r="E127" s="1"/>
      <c r="F127" s="1"/>
      <c r="G127" s="1"/>
      <c r="H127" s="1"/>
    </row>
    <row r="128" spans="1:8" ht="16.5">
      <c r="A128" s="1"/>
      <c r="B128" s="1"/>
      <c r="C128" s="1"/>
      <c r="D128" s="1"/>
      <c r="E128" s="1"/>
      <c r="F128" s="1"/>
      <c r="G128" s="1"/>
      <c r="H128" s="1"/>
    </row>
    <row r="129" spans="1:8" ht="16.5">
      <c r="A129" s="1"/>
      <c r="B129" s="1"/>
      <c r="C129" s="1"/>
      <c r="D129" s="1"/>
      <c r="E129" s="1"/>
      <c r="F129" s="1"/>
      <c r="G129" s="1"/>
      <c r="H129" s="1"/>
    </row>
    <row r="130" spans="1:8" ht="16.5">
      <c r="A130" s="1"/>
      <c r="B130" s="1"/>
      <c r="C130" s="1"/>
      <c r="D130" s="1"/>
      <c r="E130" s="1"/>
      <c r="F130" s="1"/>
      <c r="G130" s="1"/>
      <c r="H130" s="1"/>
    </row>
    <row r="131" spans="1:8" ht="16.5">
      <c r="A131" s="1"/>
      <c r="B131" s="1"/>
      <c r="C131" s="1"/>
      <c r="D131" s="1"/>
      <c r="E131" s="1"/>
      <c r="F131" s="1"/>
      <c r="G131" s="1"/>
      <c r="H131" s="1"/>
    </row>
    <row r="132" spans="1:8" ht="16.5">
      <c r="A132" s="1"/>
      <c r="B132" s="1"/>
      <c r="C132" s="1"/>
      <c r="D132" s="1"/>
      <c r="E132" s="1"/>
      <c r="F132" s="1"/>
      <c r="G132" s="1"/>
      <c r="H132" s="1"/>
    </row>
    <row r="133" spans="1:8" ht="16.5">
      <c r="A133" s="1"/>
      <c r="B133" s="1"/>
      <c r="C133" s="1"/>
      <c r="D133" s="1"/>
      <c r="E133" s="1"/>
      <c r="F133" s="1"/>
      <c r="G133" s="1"/>
      <c r="H133" s="1"/>
    </row>
    <row r="134" spans="1:8" ht="16.5">
      <c r="A134" s="1"/>
      <c r="B134" s="1"/>
      <c r="C134" s="1"/>
      <c r="D134" s="1"/>
      <c r="E134" s="1"/>
      <c r="F134" s="1"/>
      <c r="G134" s="1"/>
      <c r="H134" s="1"/>
    </row>
    <row r="135" spans="1:8" ht="16.5">
      <c r="A135" s="1"/>
      <c r="B135" s="1"/>
      <c r="C135" s="1"/>
      <c r="D135" s="1"/>
      <c r="E135" s="1"/>
      <c r="F135" s="1"/>
      <c r="G135" s="1"/>
      <c r="H135" s="1"/>
    </row>
    <row r="136" spans="1:8" ht="16.5">
      <c r="A136" s="1"/>
      <c r="B136" s="1"/>
      <c r="C136" s="1"/>
      <c r="D136" s="1"/>
      <c r="E136" s="1"/>
      <c r="F136" s="1"/>
      <c r="G136" s="1"/>
      <c r="H136" s="1"/>
    </row>
    <row r="137" spans="1:8" ht="16.5">
      <c r="A137" s="1"/>
      <c r="B137" s="1"/>
      <c r="C137" s="1"/>
      <c r="D137" s="1"/>
      <c r="E137" s="1"/>
      <c r="F137" s="1"/>
      <c r="G137" s="1"/>
      <c r="H137" s="1"/>
    </row>
    <row r="138" spans="1:8" ht="16.5">
      <c r="A138" s="1"/>
      <c r="B138" s="1"/>
      <c r="C138" s="1"/>
      <c r="D138" s="1"/>
      <c r="E138" s="1"/>
      <c r="F138" s="1"/>
      <c r="G138" s="1"/>
      <c r="H138" s="1"/>
    </row>
    <row r="139" spans="1:8" ht="16.5">
      <c r="A139" s="1"/>
      <c r="B139" s="1"/>
      <c r="C139" s="1"/>
      <c r="D139" s="1"/>
      <c r="E139" s="1"/>
      <c r="F139" s="1"/>
      <c r="G139" s="1"/>
      <c r="H139" s="1"/>
    </row>
    <row r="140" spans="1:8" ht="16.5">
      <c r="A140" s="1"/>
      <c r="B140" s="1"/>
      <c r="C140" s="1"/>
      <c r="D140" s="1"/>
      <c r="E140" s="1"/>
      <c r="F140" s="1"/>
      <c r="G140" s="1"/>
      <c r="H140" s="1"/>
    </row>
    <row r="141" spans="1:8" ht="16.5">
      <c r="A141" s="1"/>
      <c r="B141" s="1"/>
      <c r="C141" s="1"/>
      <c r="D141" s="1"/>
      <c r="E141" s="1"/>
      <c r="F141" s="1"/>
      <c r="G141" s="1"/>
      <c r="H141" s="1"/>
    </row>
    <row r="142" spans="1:8" ht="16.5">
      <c r="A142" s="1"/>
      <c r="B142" s="1"/>
      <c r="C142" s="1"/>
      <c r="D142" s="1"/>
      <c r="E142" s="1"/>
      <c r="F142" s="1"/>
      <c r="G142" s="1"/>
      <c r="H142" s="1"/>
    </row>
    <row r="143" spans="1:8" ht="16.5">
      <c r="A143" s="1"/>
      <c r="B143" s="1"/>
      <c r="C143" s="1"/>
      <c r="D143" s="1"/>
      <c r="E143" s="1"/>
      <c r="F143" s="1"/>
      <c r="G143" s="1"/>
      <c r="H143" s="1"/>
    </row>
    <row r="144" spans="1:8" ht="16.5">
      <c r="A144" s="1"/>
      <c r="B144" s="1"/>
      <c r="C144" s="1"/>
      <c r="D144" s="1"/>
      <c r="E144" s="1"/>
      <c r="F144" s="1"/>
      <c r="G144" s="1"/>
      <c r="H144" s="1"/>
    </row>
    <row r="145" spans="1:8" ht="16.5">
      <c r="A145" s="1"/>
      <c r="B145" s="1"/>
      <c r="C145" s="1"/>
      <c r="D145" s="1"/>
      <c r="E145" s="1"/>
      <c r="F145" s="1"/>
      <c r="G145" s="1"/>
      <c r="H145" s="1"/>
    </row>
    <row r="146" spans="1:8" ht="16.5">
      <c r="A146" s="1"/>
      <c r="B146" s="1"/>
      <c r="C146" s="1"/>
      <c r="D146" s="1"/>
      <c r="E146" s="1"/>
      <c r="F146" s="1"/>
      <c r="G146" s="1"/>
      <c r="H146" s="1"/>
    </row>
    <row r="147" spans="1:8" ht="16.5">
      <c r="A147" s="1"/>
      <c r="B147" s="1"/>
      <c r="C147" s="1"/>
      <c r="D147" s="1"/>
      <c r="E147" s="1"/>
      <c r="F147" s="1"/>
      <c r="G147" s="1"/>
      <c r="H147" s="1"/>
    </row>
    <row r="148" spans="1:8" ht="16.5">
      <c r="A148" s="1"/>
      <c r="B148" s="1"/>
      <c r="C148" s="1"/>
      <c r="D148" s="1"/>
      <c r="E148" s="1"/>
      <c r="F148" s="1"/>
      <c r="G148" s="1"/>
      <c r="H148" s="1"/>
    </row>
    <row r="149" spans="1:8" ht="16.5">
      <c r="A149" s="1"/>
      <c r="B149" s="1"/>
      <c r="C149" s="1"/>
      <c r="D149" s="1"/>
      <c r="E149" s="1"/>
      <c r="F149" s="1"/>
      <c r="G149" s="1"/>
      <c r="H149" s="1"/>
    </row>
    <row r="150" spans="1:8" ht="16.5">
      <c r="A150" s="1"/>
      <c r="B150" s="1"/>
      <c r="C150" s="1"/>
      <c r="D150" s="1"/>
      <c r="E150" s="1"/>
      <c r="F150" s="1"/>
      <c r="G150" s="1"/>
      <c r="H150" s="1"/>
    </row>
    <row r="151" spans="1:8" ht="16.5">
      <c r="A151" s="1"/>
      <c r="B151" s="1"/>
      <c r="C151" s="1"/>
      <c r="D151" s="1"/>
      <c r="E151" s="1"/>
      <c r="F151" s="1"/>
      <c r="G151" s="1"/>
      <c r="H151" s="1"/>
    </row>
    <row r="152" spans="1:8" ht="16.5">
      <c r="A152" s="1"/>
      <c r="B152" s="1"/>
      <c r="C152" s="1"/>
      <c r="D152" s="1"/>
      <c r="E152" s="1"/>
      <c r="F152" s="1"/>
      <c r="G152" s="1"/>
      <c r="H152" s="1"/>
    </row>
    <row r="153" spans="1:8" ht="16.5">
      <c r="A153" s="1"/>
      <c r="B153" s="1"/>
      <c r="C153" s="1"/>
      <c r="D153" s="1"/>
      <c r="E153" s="1"/>
      <c r="F153" s="1"/>
      <c r="G153" s="1"/>
      <c r="H153" s="1"/>
    </row>
    <row r="154" spans="1:8" ht="16.5">
      <c r="A154" s="1"/>
      <c r="B154" s="1"/>
      <c r="C154" s="1"/>
      <c r="D154" s="1"/>
      <c r="E154" s="1"/>
      <c r="F154" s="1"/>
      <c r="G154" s="1"/>
      <c r="H154" s="1"/>
    </row>
    <row r="155" spans="1:8" ht="16.5">
      <c r="A155" s="1"/>
      <c r="B155" s="1"/>
      <c r="C155" s="1"/>
      <c r="D155" s="1"/>
      <c r="E155" s="1"/>
      <c r="F155" s="1"/>
      <c r="G155" s="1"/>
      <c r="H155" s="1"/>
    </row>
    <row r="156" spans="1:8" ht="16.5">
      <c r="A156" s="1"/>
      <c r="B156" s="1"/>
      <c r="C156" s="1"/>
      <c r="D156" s="1"/>
      <c r="E156" s="1"/>
      <c r="F156" s="1"/>
      <c r="G156" s="1"/>
      <c r="H156" s="1"/>
    </row>
    <row r="157" spans="1:8" ht="16.5">
      <c r="A157" s="1"/>
      <c r="B157" s="1"/>
      <c r="C157" s="1"/>
      <c r="D157" s="1"/>
      <c r="E157" s="1"/>
      <c r="F157" s="1"/>
      <c r="G157" s="1"/>
      <c r="H157" s="1"/>
    </row>
    <row r="158" spans="1:8" ht="16.5">
      <c r="A158" s="1"/>
      <c r="B158" s="1"/>
      <c r="C158" s="1"/>
      <c r="D158" s="1"/>
      <c r="E158" s="1"/>
      <c r="F158" s="1"/>
      <c r="G158" s="1"/>
      <c r="H158" s="1"/>
    </row>
    <row r="159" spans="1:8" ht="16.5">
      <c r="A159" s="1"/>
      <c r="B159" s="1"/>
      <c r="C159" s="1"/>
      <c r="D159" s="1"/>
      <c r="E159" s="1"/>
      <c r="F159" s="1"/>
      <c r="G159" s="1"/>
      <c r="H159" s="1"/>
    </row>
    <row r="160" spans="1:8" ht="16.5">
      <c r="A160" s="1"/>
      <c r="B160" s="1"/>
      <c r="C160" s="1"/>
      <c r="D160" s="1"/>
      <c r="E160" s="1"/>
      <c r="F160" s="1"/>
      <c r="G160" s="1"/>
      <c r="H160" s="1"/>
    </row>
    <row r="161" spans="1:8" ht="16.5">
      <c r="A161" s="1"/>
      <c r="B161" s="1"/>
      <c r="C161" s="1"/>
      <c r="D161" s="1"/>
      <c r="E161" s="1"/>
      <c r="F161" s="1"/>
      <c r="G161" s="1"/>
      <c r="H161" s="1"/>
    </row>
    <row r="162" spans="1:8" ht="16.5">
      <c r="A162" s="1"/>
      <c r="B162" s="1"/>
      <c r="C162" s="1"/>
      <c r="D162" s="1"/>
      <c r="E162" s="1"/>
      <c r="F162" s="1"/>
      <c r="G162" s="1"/>
      <c r="H162" s="1"/>
    </row>
    <row r="163" spans="1:8" ht="16.5">
      <c r="A163" s="1"/>
      <c r="B163" s="1"/>
      <c r="C163" s="1"/>
      <c r="D163" s="1"/>
      <c r="E163" s="1"/>
      <c r="F163" s="1"/>
      <c r="G163" s="1"/>
      <c r="H163" s="1"/>
    </row>
    <row r="164" spans="1:8" ht="16.5">
      <c r="A164" s="1"/>
      <c r="B164" s="1"/>
      <c r="C164" s="1"/>
      <c r="D164" s="1"/>
      <c r="E164" s="1"/>
      <c r="F164" s="1"/>
      <c r="G164" s="1"/>
      <c r="H164" s="1"/>
    </row>
    <row r="165" spans="1:8" ht="16.5">
      <c r="A165" s="1"/>
      <c r="B165" s="1"/>
      <c r="C165" s="1"/>
      <c r="D165" s="1"/>
      <c r="E165" s="1"/>
      <c r="F165" s="1"/>
      <c r="G165" s="1"/>
      <c r="H165" s="1"/>
    </row>
    <row r="166" spans="1:8" ht="16.5">
      <c r="A166" s="1"/>
      <c r="B166" s="1"/>
      <c r="C166" s="1"/>
      <c r="D166" s="1"/>
      <c r="E166" s="1"/>
      <c r="F166" s="1"/>
      <c r="G166" s="1"/>
      <c r="H166" s="1"/>
    </row>
    <row r="167" spans="1:8" ht="16.5">
      <c r="A167" s="1"/>
      <c r="B167" s="1"/>
      <c r="C167" s="1"/>
      <c r="D167" s="1"/>
      <c r="E167" s="1"/>
      <c r="F167" s="1"/>
      <c r="G167" s="1"/>
      <c r="H167" s="1"/>
    </row>
    <row r="168" spans="1:8" ht="16.5">
      <c r="A168" s="1"/>
      <c r="B168" s="1"/>
      <c r="C168" s="1"/>
      <c r="D168" s="1"/>
      <c r="E168" s="1"/>
      <c r="F168" s="1"/>
      <c r="G168" s="1"/>
      <c r="H168" s="1"/>
    </row>
    <row r="169" spans="1:8" ht="16.5">
      <c r="A169" s="1"/>
      <c r="B169" s="1"/>
      <c r="C169" s="1"/>
      <c r="D169" s="1"/>
      <c r="E169" s="1"/>
      <c r="F169" s="1"/>
      <c r="G169" s="1"/>
      <c r="H169" s="1"/>
    </row>
    <row r="170" spans="1:8" ht="16.5">
      <c r="A170" s="1"/>
      <c r="B170" s="1"/>
      <c r="C170" s="1"/>
      <c r="D170" s="1"/>
      <c r="E170" s="1"/>
      <c r="F170" s="1"/>
      <c r="G170" s="1"/>
      <c r="H170" s="1"/>
    </row>
    <row r="171" spans="1:8" ht="16.5">
      <c r="A171" s="1"/>
      <c r="B171" s="1"/>
      <c r="C171" s="1"/>
      <c r="D171" s="1"/>
      <c r="E171" s="1"/>
      <c r="F171" s="1"/>
      <c r="G171" s="1"/>
      <c r="H171" s="1"/>
    </row>
    <row r="172" spans="1:8" ht="16.5">
      <c r="A172" s="1"/>
      <c r="B172" s="1"/>
      <c r="C172" s="1"/>
      <c r="D172" s="1"/>
      <c r="E172" s="1"/>
      <c r="F172" s="1"/>
      <c r="G172" s="1"/>
      <c r="H172" s="1"/>
    </row>
    <row r="173" spans="1:8" ht="16.5">
      <c r="A173" s="1"/>
      <c r="B173" s="1"/>
      <c r="C173" s="1"/>
      <c r="D173" s="1"/>
      <c r="E173" s="1"/>
      <c r="F173" s="1"/>
      <c r="G173" s="1"/>
      <c r="H173" s="1"/>
    </row>
    <row r="174" spans="1:8" ht="16.5">
      <c r="A174" s="1"/>
      <c r="B174" s="1"/>
      <c r="C174" s="1"/>
      <c r="D174" s="1"/>
      <c r="E174" s="1"/>
      <c r="F174" s="1"/>
      <c r="G174" s="1"/>
      <c r="H174" s="1"/>
    </row>
    <row r="175" spans="1:8" ht="16.5">
      <c r="A175" s="1"/>
      <c r="B175" s="1"/>
      <c r="C175" s="1"/>
      <c r="D175" s="1"/>
      <c r="E175" s="1"/>
      <c r="F175" s="1"/>
      <c r="G175" s="1"/>
      <c r="H175" s="1"/>
    </row>
    <row r="176" spans="1:8" ht="16.5">
      <c r="A176" s="1"/>
      <c r="B176" s="1"/>
      <c r="C176" s="1"/>
      <c r="D176" s="1"/>
      <c r="E176" s="1"/>
      <c r="F176" s="1"/>
      <c r="G176" s="1"/>
      <c r="H176" s="1"/>
    </row>
    <row r="177" spans="1:8" ht="16.5">
      <c r="A177" s="1"/>
      <c r="B177" s="1"/>
      <c r="C177" s="1"/>
      <c r="D177" s="1"/>
      <c r="E177" s="1"/>
      <c r="F177" s="1"/>
      <c r="G177" s="1"/>
      <c r="H177" s="1"/>
    </row>
    <row r="178" spans="1:8" ht="16.5">
      <c r="A178" s="1"/>
      <c r="B178" s="1"/>
      <c r="C178" s="1"/>
      <c r="D178" s="1"/>
      <c r="E178" s="1"/>
      <c r="F178" s="1"/>
      <c r="G178" s="1"/>
      <c r="H178" s="1"/>
    </row>
    <row r="179" spans="1:8" ht="16.5">
      <c r="A179" s="1"/>
      <c r="B179" s="1"/>
      <c r="C179" s="1"/>
      <c r="D179" s="1"/>
      <c r="E179" s="1"/>
      <c r="F179" s="1"/>
      <c r="G179" s="1"/>
      <c r="H179" s="1"/>
    </row>
    <row r="180" spans="1:8" ht="16.5">
      <c r="A180" s="1"/>
      <c r="B180" s="1"/>
      <c r="C180" s="1"/>
      <c r="D180" s="1"/>
      <c r="E180" s="1"/>
      <c r="F180" s="1"/>
      <c r="G180" s="1"/>
      <c r="H180" s="1"/>
    </row>
    <row r="181" spans="1:8" ht="16.5">
      <c r="A181" s="1"/>
      <c r="B181" s="1"/>
      <c r="C181" s="1"/>
      <c r="D181" s="1"/>
      <c r="E181" s="1"/>
      <c r="F181" s="1"/>
      <c r="G181" s="1"/>
      <c r="H181" s="1"/>
    </row>
    <row r="182" spans="1:8" ht="16.5">
      <c r="A182" s="1"/>
      <c r="B182" s="1"/>
      <c r="C182" s="1"/>
      <c r="D182" s="1"/>
      <c r="E182" s="1"/>
      <c r="F182" s="1"/>
      <c r="G182" s="1"/>
      <c r="H182" s="1"/>
    </row>
    <row r="183" spans="1:8" ht="16.5">
      <c r="A183" s="1"/>
      <c r="B183" s="1"/>
      <c r="C183" s="1"/>
      <c r="D183" s="1"/>
      <c r="E183" s="1"/>
      <c r="F183" s="1"/>
      <c r="G183" s="1"/>
      <c r="H183" s="1"/>
    </row>
    <row r="184" spans="1:8" ht="16.5">
      <c r="A184" s="1"/>
      <c r="B184" s="1"/>
      <c r="C184" s="1"/>
      <c r="D184" s="1"/>
      <c r="E184" s="1"/>
      <c r="F184" s="1"/>
      <c r="G184" s="1"/>
      <c r="H184" s="1"/>
    </row>
    <row r="185" spans="1:8" ht="16.5">
      <c r="A185" s="1"/>
      <c r="B185" s="1"/>
      <c r="C185" s="1"/>
      <c r="D185" s="1"/>
      <c r="E185" s="1"/>
      <c r="F185" s="1"/>
      <c r="G185" s="1"/>
      <c r="H185" s="1"/>
    </row>
    <row r="186" spans="1:8" ht="16.5">
      <c r="A186" s="1"/>
      <c r="B186" s="1"/>
      <c r="C186" s="1"/>
      <c r="D186" s="1"/>
      <c r="E186" s="1"/>
      <c r="F186" s="1"/>
      <c r="G186" s="1"/>
      <c r="H186" s="1"/>
    </row>
    <row r="187" spans="1:8" ht="16.5">
      <c r="A187" s="1"/>
      <c r="B187" s="1"/>
      <c r="C187" s="1"/>
      <c r="D187" s="1"/>
      <c r="E187" s="1"/>
      <c r="F187" s="1"/>
      <c r="G187" s="1"/>
      <c r="H187" s="1"/>
    </row>
    <row r="188" spans="1:8" ht="16.5">
      <c r="A188" s="1"/>
      <c r="B188" s="1"/>
      <c r="C188" s="1"/>
      <c r="D188" s="1"/>
      <c r="E188" s="1"/>
      <c r="F188" s="1"/>
      <c r="G188" s="1"/>
      <c r="H188" s="1"/>
    </row>
    <row r="189" spans="1:8" ht="16.5">
      <c r="A189" s="1"/>
      <c r="B189" s="1"/>
      <c r="C189" s="1"/>
      <c r="D189" s="1"/>
      <c r="E189" s="1"/>
      <c r="F189" s="1"/>
      <c r="G189" s="1"/>
      <c r="H189" s="1"/>
    </row>
    <row r="190" spans="1:8" ht="16.5">
      <c r="A190" s="1"/>
      <c r="B190" s="1"/>
      <c r="C190" s="1"/>
      <c r="D190" s="1"/>
      <c r="E190" s="1"/>
      <c r="F190" s="1"/>
      <c r="G190" s="1"/>
      <c r="H190" s="1"/>
    </row>
    <row r="191" spans="1:8" ht="16.5">
      <c r="A191" s="1"/>
      <c r="B191" s="1"/>
      <c r="C191" s="1"/>
      <c r="D191" s="1"/>
      <c r="E191" s="1"/>
      <c r="F191" s="1"/>
      <c r="G191" s="1"/>
      <c r="H191" s="1"/>
    </row>
    <row r="192" spans="1:8" ht="16.5">
      <c r="A192" s="1"/>
      <c r="B192" s="1"/>
      <c r="C192" s="1"/>
      <c r="D192" s="1"/>
      <c r="E192" s="1"/>
      <c r="F192" s="1"/>
      <c r="G192" s="1"/>
      <c r="H192" s="1"/>
    </row>
    <row r="193" spans="1:8" ht="16.5">
      <c r="A193" s="1"/>
      <c r="B193" s="1"/>
      <c r="C193" s="1"/>
      <c r="D193" s="1"/>
      <c r="E193" s="1"/>
      <c r="F193" s="1"/>
      <c r="G193" s="1"/>
      <c r="H193" s="1"/>
    </row>
    <row r="194" spans="1:8" ht="16.5">
      <c r="A194" s="1"/>
      <c r="B194" s="1"/>
      <c r="C194" s="1"/>
      <c r="D194" s="1"/>
      <c r="E194" s="1"/>
      <c r="F194" s="1"/>
      <c r="G194" s="1"/>
      <c r="H194" s="1"/>
    </row>
    <row r="195" spans="1:8" ht="16.5">
      <c r="A195" s="1"/>
      <c r="B195" s="1"/>
      <c r="C195" s="1"/>
      <c r="D195" s="1"/>
      <c r="E195" s="1"/>
      <c r="F195" s="1"/>
      <c r="G195" s="1"/>
      <c r="H195" s="1"/>
    </row>
    <row r="196" spans="1:8" ht="16.5">
      <c r="A196" s="1"/>
      <c r="B196" s="1"/>
      <c r="C196" s="1"/>
      <c r="D196" s="1"/>
      <c r="E196" s="1"/>
      <c r="F196" s="1"/>
      <c r="G196" s="1"/>
      <c r="H196" s="1"/>
    </row>
    <row r="197" spans="1:8" ht="16.5">
      <c r="A197" s="1"/>
      <c r="B197" s="1"/>
      <c r="C197" s="1"/>
      <c r="D197" s="1"/>
      <c r="E197" s="1"/>
      <c r="F197" s="1"/>
      <c r="G197" s="1"/>
      <c r="H197" s="1"/>
    </row>
    <row r="198" spans="1:8" ht="16.5">
      <c r="A198" s="1"/>
      <c r="B198" s="1"/>
      <c r="C198" s="1"/>
      <c r="D198" s="1"/>
      <c r="E198" s="1"/>
      <c r="F198" s="1"/>
      <c r="G198" s="1"/>
      <c r="H198" s="1"/>
    </row>
    <row r="199" spans="1:8" ht="16.5">
      <c r="A199" s="1"/>
      <c r="B199" s="1"/>
      <c r="C199" s="1"/>
      <c r="D199" s="1"/>
      <c r="E199" s="1"/>
      <c r="F199" s="1"/>
      <c r="G199" s="1"/>
      <c r="H199" s="1"/>
    </row>
    <row r="200" spans="1:8" ht="16.5">
      <c r="A200" s="1"/>
      <c r="B200" s="1"/>
      <c r="C200" s="1"/>
      <c r="D200" s="1"/>
      <c r="E200" s="1"/>
      <c r="F200" s="1"/>
      <c r="G200" s="1"/>
      <c r="H200" s="1"/>
    </row>
    <row r="201" spans="1:8" ht="16.5">
      <c r="A201" s="1"/>
      <c r="B201" s="1"/>
      <c r="C201" s="1"/>
      <c r="D201" s="1"/>
      <c r="E201" s="1"/>
      <c r="F201" s="1"/>
      <c r="G201" s="1"/>
      <c r="H201" s="1"/>
    </row>
    <row r="202" spans="1:8" ht="16.5">
      <c r="A202" s="1"/>
      <c r="B202" s="1"/>
      <c r="C202" s="1"/>
      <c r="D202" s="1"/>
      <c r="E202" s="1"/>
      <c r="F202" s="1"/>
      <c r="G202" s="1"/>
      <c r="H202" s="1"/>
    </row>
    <row r="203" spans="1:8" ht="16.5">
      <c r="A203" s="1"/>
      <c r="B203" s="1"/>
      <c r="C203" s="1"/>
      <c r="D203" s="1"/>
      <c r="E203" s="1"/>
      <c r="F203" s="1"/>
      <c r="G203" s="1"/>
      <c r="H203" s="1"/>
    </row>
    <row r="204" spans="1:8" ht="16.5">
      <c r="A204" s="1"/>
      <c r="B204" s="1"/>
      <c r="C204" s="1"/>
      <c r="D204" s="1"/>
      <c r="E204" s="1"/>
      <c r="F204" s="1"/>
      <c r="G204" s="1"/>
      <c r="H204" s="1"/>
    </row>
    <row r="205" spans="1:8" ht="16.5">
      <c r="A205" s="1"/>
      <c r="B205" s="1"/>
      <c r="C205" s="1"/>
      <c r="D205" s="1"/>
      <c r="E205" s="1"/>
      <c r="F205" s="1"/>
      <c r="G205" s="1"/>
      <c r="H205" s="1"/>
    </row>
    <row r="206" spans="1:8" ht="16.5">
      <c r="A206" s="1"/>
      <c r="B206" s="1"/>
      <c r="C206" s="1"/>
      <c r="D206" s="1"/>
      <c r="E206" s="1"/>
      <c r="F206" s="1"/>
      <c r="G206" s="1"/>
      <c r="H206" s="1"/>
    </row>
    <row r="207" spans="1:8" ht="16.5">
      <c r="A207" s="1"/>
      <c r="B207" s="1"/>
      <c r="C207" s="1"/>
      <c r="D207" s="1"/>
      <c r="E207" s="1"/>
      <c r="F207" s="1"/>
      <c r="G207" s="1"/>
      <c r="H207" s="1"/>
    </row>
    <row r="208" spans="1:8" ht="16.5">
      <c r="A208" s="1"/>
      <c r="B208" s="1"/>
      <c r="C208" s="1"/>
      <c r="D208" s="1"/>
      <c r="E208" s="1"/>
      <c r="F208" s="1"/>
      <c r="G208" s="1"/>
      <c r="H208" s="1"/>
    </row>
    <row r="209" spans="1:8" ht="16.5">
      <c r="A209" s="1"/>
      <c r="B209" s="1"/>
      <c r="C209" s="1"/>
      <c r="D209" s="1"/>
      <c r="E209" s="1"/>
      <c r="F209" s="1"/>
      <c r="G209" s="1"/>
      <c r="H209" s="1"/>
    </row>
    <row r="210" spans="1:8" ht="16.5">
      <c r="A210" s="1"/>
      <c r="B210" s="1"/>
      <c r="C210" s="1"/>
      <c r="D210" s="1"/>
      <c r="E210" s="1"/>
      <c r="F210" s="1"/>
      <c r="G210" s="1"/>
      <c r="H210" s="1"/>
    </row>
    <row r="211" spans="1:8" ht="16.5">
      <c r="A211" s="1"/>
      <c r="B211" s="1"/>
      <c r="C211" s="1"/>
      <c r="D211" s="1"/>
      <c r="E211" s="1"/>
      <c r="F211" s="1"/>
      <c r="G211" s="1"/>
      <c r="H211" s="1"/>
    </row>
  </sheetData>
  <mergeCells count="7">
    <mergeCell ref="G2:G4"/>
    <mergeCell ref="C2:F2"/>
    <mergeCell ref="D3:F3"/>
    <mergeCell ref="A26:F26"/>
    <mergeCell ref="A2:A4"/>
    <mergeCell ref="B2:B4"/>
    <mergeCell ref="C3:C4"/>
  </mergeCell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Q445"/>
  <sheetViews>
    <sheetView zoomScale="110" zoomScaleNormal="110" workbookViewId="0">
      <selection activeCell="J14" sqref="J14"/>
    </sheetView>
  </sheetViews>
  <sheetFormatPr defaultColWidth="9" defaultRowHeight="15"/>
  <cols>
    <col min="1" max="1" width="17.28515625" customWidth="1"/>
    <col min="2" max="2" width="8.5703125" customWidth="1"/>
    <col min="3" max="3" width="7" customWidth="1"/>
    <col min="4" max="4" width="9" customWidth="1"/>
    <col min="5" max="5" width="6.85546875" customWidth="1"/>
    <col min="6" max="6" width="8.28515625" customWidth="1"/>
    <col min="7" max="7" width="6.28515625" customWidth="1"/>
    <col min="8" max="8" width="11.5703125" customWidth="1"/>
    <col min="9" max="9" width="10.140625"/>
  </cols>
  <sheetData>
    <row r="1" spans="1:17" ht="15" customHeight="1">
      <c r="A1" s="1"/>
      <c r="B1" s="1"/>
      <c r="C1" s="1"/>
      <c r="D1" s="1"/>
      <c r="E1" s="1"/>
      <c r="F1" s="1"/>
      <c r="G1" s="1"/>
      <c r="H1" s="1"/>
      <c r="I1" s="1"/>
      <c r="J1" s="1"/>
      <c r="K1" s="1"/>
      <c r="L1" s="1"/>
      <c r="M1" s="1"/>
      <c r="N1" s="1"/>
      <c r="O1" s="1"/>
      <c r="P1" s="1"/>
      <c r="Q1" s="1"/>
    </row>
    <row r="2" spans="1:17" ht="16.149999999999999" customHeight="1">
      <c r="A2" s="1242" t="s">
        <v>80</v>
      </c>
      <c r="B2" s="1200" t="s">
        <v>2</v>
      </c>
      <c r="C2" s="1200"/>
      <c r="D2" s="1200"/>
      <c r="E2" s="1200"/>
      <c r="F2" s="1234" t="s">
        <v>3</v>
      </c>
      <c r="G2" s="1235"/>
      <c r="H2" s="1"/>
      <c r="I2" s="1"/>
      <c r="J2" s="1"/>
      <c r="K2" s="1"/>
      <c r="L2" s="1"/>
      <c r="M2" s="1"/>
      <c r="N2" s="1"/>
      <c r="O2" s="1"/>
      <c r="P2" s="1"/>
      <c r="Q2" s="1"/>
    </row>
    <row r="3" spans="1:17" ht="16.149999999999999" customHeight="1">
      <c r="A3" s="1243"/>
      <c r="B3" s="1238" t="s">
        <v>4</v>
      </c>
      <c r="C3" s="1239"/>
      <c r="D3" s="1238" t="s">
        <v>5</v>
      </c>
      <c r="E3" s="1239"/>
      <c r="F3" s="1236"/>
      <c r="G3" s="1237"/>
      <c r="H3" s="1"/>
      <c r="I3" s="1"/>
      <c r="J3" s="1"/>
      <c r="K3" s="1"/>
      <c r="L3" s="1"/>
      <c r="M3" s="1"/>
      <c r="N3" s="1"/>
      <c r="O3" s="1"/>
      <c r="P3" s="1"/>
      <c r="Q3" s="1"/>
    </row>
    <row r="4" spans="1:17" ht="16.149999999999999" customHeight="1">
      <c r="A4" s="1244"/>
      <c r="B4" s="950" t="s">
        <v>81</v>
      </c>
      <c r="C4" s="950" t="s">
        <v>39</v>
      </c>
      <c r="D4" s="950" t="s">
        <v>81</v>
      </c>
      <c r="E4" s="950" t="s">
        <v>39</v>
      </c>
      <c r="F4" s="951" t="s">
        <v>81</v>
      </c>
      <c r="G4" s="1032" t="s">
        <v>39</v>
      </c>
      <c r="H4" s="1"/>
      <c r="I4" s="1"/>
      <c r="J4" s="1"/>
      <c r="K4" s="1"/>
      <c r="L4" s="1"/>
      <c r="M4" s="1"/>
      <c r="N4" s="1"/>
      <c r="O4" s="1"/>
      <c r="P4" s="1"/>
      <c r="Q4" s="1"/>
    </row>
    <row r="5" spans="1:17" ht="13.5" customHeight="1">
      <c r="A5" s="1179" t="s">
        <v>82</v>
      </c>
      <c r="B5" s="1111">
        <v>208708</v>
      </c>
      <c r="C5" s="1004">
        <f>B5/B21*100</f>
        <v>7.1398759960207103</v>
      </c>
      <c r="D5" s="1111">
        <v>192632</v>
      </c>
      <c r="E5" s="1004">
        <f>D5/D21*100</f>
        <v>6.6488404256898104</v>
      </c>
      <c r="F5" s="391">
        <f>D5+B5</f>
        <v>401340</v>
      </c>
      <c r="G5" s="1005">
        <f>F5/F21*100</f>
        <v>6.8954509507059596</v>
      </c>
      <c r="H5" s="249"/>
      <c r="I5" s="1114"/>
      <c r="J5" s="1"/>
      <c r="K5" s="1"/>
      <c r="L5" s="1"/>
      <c r="M5" s="1"/>
      <c r="N5" s="1"/>
      <c r="O5" s="1"/>
      <c r="P5" s="1"/>
      <c r="Q5" s="1"/>
    </row>
    <row r="6" spans="1:17" ht="13.5" customHeight="1">
      <c r="A6" s="1180" t="s">
        <v>83</v>
      </c>
      <c r="B6" s="797">
        <v>260577</v>
      </c>
      <c r="C6" s="1007">
        <f>B6/B21*100</f>
        <v>8.9143083514531707</v>
      </c>
      <c r="D6" s="797">
        <v>241696</v>
      </c>
      <c r="E6" s="1007">
        <f>D6/D21*100</f>
        <v>8.3423218132372803</v>
      </c>
      <c r="F6" s="1069">
        <f>D6+B6</f>
        <v>502273</v>
      </c>
      <c r="G6" s="1008">
        <f>F6/F21*100</f>
        <v>8.62958796871464</v>
      </c>
      <c r="H6" s="1"/>
      <c r="I6" s="1114"/>
      <c r="J6" s="1"/>
      <c r="K6" s="1"/>
      <c r="L6" s="1"/>
      <c r="M6" s="1"/>
      <c r="N6" s="1"/>
      <c r="O6" s="1"/>
      <c r="P6" s="1"/>
      <c r="Q6" s="1"/>
    </row>
    <row r="7" spans="1:17" ht="13.5" customHeight="1">
      <c r="A7" s="1181" t="s">
        <v>84</v>
      </c>
      <c r="B7" s="793">
        <v>274545</v>
      </c>
      <c r="C7" s="1010">
        <f>B7/B21*100</f>
        <v>9.3921519794521799</v>
      </c>
      <c r="D7" s="793">
        <v>254794</v>
      </c>
      <c r="E7" s="1010">
        <f>D7/D21*100</f>
        <v>8.7944092747996603</v>
      </c>
      <c r="F7" s="391">
        <f t="shared" ref="F7:F20" si="0">D7+B7</f>
        <v>529339</v>
      </c>
      <c r="G7" s="1011">
        <f>F7/F21*100</f>
        <v>9.0946108307064897</v>
      </c>
      <c r="H7" s="1"/>
      <c r="I7" s="1114"/>
      <c r="J7" s="1"/>
      <c r="K7" s="1"/>
      <c r="L7" s="1"/>
      <c r="M7" s="1"/>
      <c r="N7" s="1"/>
      <c r="O7" s="1"/>
      <c r="P7" s="1"/>
      <c r="Q7" s="1"/>
    </row>
    <row r="8" spans="1:17" ht="13.5" customHeight="1">
      <c r="A8" s="1047" t="s">
        <v>85</v>
      </c>
      <c r="B8" s="797">
        <v>252404</v>
      </c>
      <c r="C8" s="1007">
        <f>B8/B21*100</f>
        <v>8.6347109880771704</v>
      </c>
      <c r="D8" s="797">
        <v>242452</v>
      </c>
      <c r="E8" s="1007">
        <f>D8/D21*100</f>
        <v>8.3684157299376292</v>
      </c>
      <c r="F8" s="1069">
        <f t="shared" si="0"/>
        <v>494856</v>
      </c>
      <c r="G8" s="1008">
        <f>F8/F21*100</f>
        <v>8.50215596666804</v>
      </c>
      <c r="H8" s="249"/>
      <c r="I8" s="1114"/>
      <c r="J8" s="261"/>
      <c r="K8" s="1"/>
      <c r="L8" s="1"/>
      <c r="M8" s="1"/>
      <c r="N8" s="1"/>
      <c r="O8" s="1"/>
      <c r="P8" s="1"/>
      <c r="Q8" s="1"/>
    </row>
    <row r="9" spans="1:17" ht="13.5" customHeight="1">
      <c r="A9" s="1099" t="s">
        <v>86</v>
      </c>
      <c r="B9" s="793">
        <v>266672</v>
      </c>
      <c r="C9" s="1010">
        <f>B9/B21*100</f>
        <v>9.1228175805950595</v>
      </c>
      <c r="D9" s="793">
        <v>255169</v>
      </c>
      <c r="E9" s="1010">
        <f>D9/D21*100</f>
        <v>8.8073526858613391</v>
      </c>
      <c r="F9" s="391">
        <f t="shared" si="0"/>
        <v>521841</v>
      </c>
      <c r="G9" s="1011">
        <f>F9/F21*100</f>
        <v>8.9657871619259204</v>
      </c>
      <c r="H9" s="1"/>
      <c r="I9" s="1114"/>
      <c r="J9" s="1"/>
      <c r="K9" s="1"/>
      <c r="L9" s="1"/>
      <c r="M9" s="1"/>
      <c r="N9" s="1"/>
      <c r="O9" s="1"/>
      <c r="P9" s="1"/>
      <c r="Q9" s="1"/>
    </row>
    <row r="10" spans="1:17" ht="13.5" customHeight="1">
      <c r="A10" s="1047" t="s">
        <v>87</v>
      </c>
      <c r="B10" s="797">
        <v>242901</v>
      </c>
      <c r="C10" s="1007">
        <f>B10/B21*100</f>
        <v>8.3096144820008107</v>
      </c>
      <c r="D10" s="797">
        <v>223520</v>
      </c>
      <c r="E10" s="1007">
        <f>D10/D21*100</f>
        <v>7.7149633080183202</v>
      </c>
      <c r="F10" s="1069">
        <f t="shared" si="0"/>
        <v>466421</v>
      </c>
      <c r="G10" s="1008">
        <f>F10/F21*100</f>
        <v>8.0136122187651999</v>
      </c>
      <c r="H10" s="1"/>
      <c r="I10" s="1114"/>
      <c r="J10" s="1"/>
      <c r="K10" s="1"/>
      <c r="L10" s="1"/>
      <c r="M10" s="1"/>
      <c r="N10" s="1"/>
      <c r="O10" s="1"/>
      <c r="P10" s="1"/>
      <c r="Q10" s="1"/>
    </row>
    <row r="11" spans="1:17" ht="13.5" customHeight="1">
      <c r="A11" s="1099" t="s">
        <v>88</v>
      </c>
      <c r="B11" s="793">
        <v>202576</v>
      </c>
      <c r="C11" s="1010">
        <f>B11/B21*100</f>
        <v>6.9301010012548199</v>
      </c>
      <c r="D11" s="793">
        <v>191106</v>
      </c>
      <c r="E11" s="1010">
        <f>D11/D21*100</f>
        <v>6.59616937160947</v>
      </c>
      <c r="F11" s="391">
        <f t="shared" si="0"/>
        <v>393682</v>
      </c>
      <c r="G11" s="1011">
        <f>F11/F21*100</f>
        <v>6.7638783105990496</v>
      </c>
      <c r="H11" s="1"/>
      <c r="I11" s="1114"/>
      <c r="J11" s="1"/>
      <c r="K11" s="1"/>
      <c r="L11" s="1"/>
      <c r="M11" s="1"/>
      <c r="N11" s="1"/>
      <c r="O11" s="1"/>
      <c r="P11" s="1"/>
      <c r="Q11" s="1"/>
    </row>
    <row r="12" spans="1:17" ht="13.5" customHeight="1">
      <c r="A12" s="1047" t="s">
        <v>89</v>
      </c>
      <c r="B12" s="797">
        <v>200584</v>
      </c>
      <c r="C12" s="1007">
        <f>B12/B21*100</f>
        <v>6.8619549168494602</v>
      </c>
      <c r="D12" s="797">
        <v>195416</v>
      </c>
      <c r="E12" s="1007">
        <f>D12/D21*100</f>
        <v>6.7449323094117197</v>
      </c>
      <c r="F12" s="1069">
        <f t="shared" si="0"/>
        <v>396000</v>
      </c>
      <c r="G12" s="1008">
        <f>F12/F21*100</f>
        <v>6.8037040326893896</v>
      </c>
      <c r="H12" s="1"/>
      <c r="I12" s="1114"/>
      <c r="J12" s="1"/>
      <c r="K12" s="1"/>
      <c r="L12" s="1"/>
      <c r="M12" s="1"/>
      <c r="N12" s="1"/>
      <c r="O12" s="1"/>
      <c r="P12" s="1"/>
      <c r="Q12" s="1"/>
    </row>
    <row r="13" spans="1:17" ht="13.5" customHeight="1">
      <c r="A13" s="1099" t="s">
        <v>90</v>
      </c>
      <c r="B13" s="793">
        <v>208428</v>
      </c>
      <c r="C13" s="1010">
        <f>B13/B21*100</f>
        <v>7.1302972291364197</v>
      </c>
      <c r="D13" s="793">
        <v>202075</v>
      </c>
      <c r="E13" s="1010">
        <f>D13/D21*100</f>
        <v>6.9747727741043404</v>
      </c>
      <c r="F13" s="391">
        <f t="shared" si="0"/>
        <v>410503</v>
      </c>
      <c r="G13" s="1011">
        <f>F13/F21*100</f>
        <v>7.0528811023512503</v>
      </c>
      <c r="H13" s="1"/>
      <c r="I13" s="1114"/>
      <c r="J13" s="1"/>
      <c r="K13" s="1"/>
      <c r="L13" s="1"/>
      <c r="M13" s="1"/>
      <c r="N13" s="1"/>
      <c r="O13" s="1"/>
      <c r="P13" s="1"/>
      <c r="Q13" s="1"/>
    </row>
    <row r="14" spans="1:17" ht="13.5" customHeight="1">
      <c r="A14" s="1047" t="s">
        <v>91</v>
      </c>
      <c r="B14" s="797">
        <v>188019</v>
      </c>
      <c r="C14" s="1007">
        <f>B14/B21*100</f>
        <v>6.43210775291708</v>
      </c>
      <c r="D14" s="797">
        <v>186057</v>
      </c>
      <c r="E14" s="1007">
        <f>D14/D21*100</f>
        <v>6.4218992850749999</v>
      </c>
      <c r="F14" s="1069">
        <f t="shared" si="0"/>
        <v>374076</v>
      </c>
      <c r="G14" s="1008">
        <f>F14/F21*100</f>
        <v>6.4270262366977704</v>
      </c>
      <c r="H14" s="1"/>
      <c r="I14" s="1114"/>
      <c r="J14" s="1"/>
      <c r="K14" s="1"/>
      <c r="L14" s="1"/>
      <c r="M14" s="1"/>
      <c r="N14" s="1"/>
      <c r="O14" s="1"/>
      <c r="P14" s="1"/>
      <c r="Q14" s="1"/>
    </row>
    <row r="15" spans="1:17" ht="13.5" customHeight="1">
      <c r="A15" s="1099" t="s">
        <v>92</v>
      </c>
      <c r="B15" s="793">
        <v>160334</v>
      </c>
      <c r="C15" s="1010">
        <f>B15/B21*100</f>
        <v>5.4850071772331903</v>
      </c>
      <c r="D15" s="793">
        <v>164299</v>
      </c>
      <c r="E15" s="1010">
        <f>D15/D21*100</f>
        <v>5.6709053173948698</v>
      </c>
      <c r="F15" s="391">
        <f t="shared" si="0"/>
        <v>324633</v>
      </c>
      <c r="G15" s="1011">
        <f>F15/F21*100</f>
        <v>5.5775425536466097</v>
      </c>
      <c r="H15" s="1"/>
      <c r="I15" s="1114"/>
      <c r="J15" s="1"/>
      <c r="K15" s="1"/>
      <c r="L15" s="1"/>
      <c r="M15" s="1"/>
      <c r="N15" s="1"/>
      <c r="O15" s="1"/>
      <c r="P15" s="1"/>
      <c r="Q15" s="1"/>
    </row>
    <row r="16" spans="1:17" ht="13.5" customHeight="1">
      <c r="A16" s="1047" t="s">
        <v>93</v>
      </c>
      <c r="B16" s="797">
        <v>135365</v>
      </c>
      <c r="C16" s="1007">
        <f>B16/B21*100</f>
        <v>4.6308206403268803</v>
      </c>
      <c r="D16" s="797">
        <v>146001</v>
      </c>
      <c r="E16" s="1007">
        <f>D16/D21*100</f>
        <v>5.0393358891105198</v>
      </c>
      <c r="F16" s="1069">
        <f t="shared" si="0"/>
        <v>281366</v>
      </c>
      <c r="G16" s="1008">
        <f>F16/F21*100</f>
        <v>4.8341691637921302</v>
      </c>
      <c r="H16" s="1"/>
      <c r="I16" s="1114"/>
      <c r="J16" s="1"/>
      <c r="K16" s="1"/>
      <c r="L16" s="1"/>
      <c r="M16" s="1"/>
      <c r="N16" s="1"/>
      <c r="O16" s="1"/>
      <c r="P16" s="1"/>
      <c r="Q16" s="1"/>
    </row>
    <row r="17" spans="1:17" ht="13.5" customHeight="1">
      <c r="A17" s="1099" t="s">
        <v>94</v>
      </c>
      <c r="B17" s="793">
        <v>112114</v>
      </c>
      <c r="C17" s="1010">
        <f>B17/B21*100</f>
        <v>3.8354066802320301</v>
      </c>
      <c r="D17" s="793">
        <v>127699</v>
      </c>
      <c r="E17" s="1010">
        <f>D17/D21*100</f>
        <v>4.4076283977748396</v>
      </c>
      <c r="F17" s="391">
        <f t="shared" si="0"/>
        <v>239813</v>
      </c>
      <c r="G17" s="1011">
        <f>F17/F21*100</f>
        <v>4.1202441292710601</v>
      </c>
      <c r="H17" s="1"/>
      <c r="I17" s="1114"/>
      <c r="J17" s="1"/>
      <c r="K17" s="1"/>
      <c r="L17" s="1"/>
      <c r="M17" s="1"/>
      <c r="N17" s="1"/>
      <c r="O17" s="1"/>
      <c r="P17" s="1"/>
      <c r="Q17" s="1"/>
    </row>
    <row r="18" spans="1:17" ht="13.5" customHeight="1">
      <c r="A18" s="1047" t="s">
        <v>95</v>
      </c>
      <c r="B18" s="797">
        <v>91174</v>
      </c>
      <c r="C18" s="1007">
        <f>B18/B21*100</f>
        <v>3.1190517568142702</v>
      </c>
      <c r="D18" s="797">
        <v>108215</v>
      </c>
      <c r="E18" s="1007">
        <f>D18/D21*100</f>
        <v>3.7351232747727399</v>
      </c>
      <c r="F18" s="1069">
        <f t="shared" si="0"/>
        <v>199389</v>
      </c>
      <c r="G18" s="1008">
        <f>F18/F21*100</f>
        <v>3.4257165236714799</v>
      </c>
      <c r="H18" s="1112">
        <f>SUM(G8:G17)</f>
        <v>67.061000876406396</v>
      </c>
      <c r="I18" s="1114"/>
      <c r="J18" s="1"/>
      <c r="K18" s="1"/>
      <c r="L18" s="1"/>
      <c r="M18" s="1"/>
      <c r="N18" s="1"/>
      <c r="O18" s="1"/>
      <c r="P18" s="1"/>
      <c r="Q18" s="1"/>
    </row>
    <row r="19" spans="1:17" ht="13.5" customHeight="1">
      <c r="A19" s="1099" t="s">
        <v>96</v>
      </c>
      <c r="B19" s="793">
        <v>62694</v>
      </c>
      <c r="C19" s="1010">
        <f>B19/B21*100</f>
        <v>2.14475432515535</v>
      </c>
      <c r="D19" s="793">
        <v>73904</v>
      </c>
      <c r="E19" s="1010">
        <f>D19/D21*100</f>
        <v>2.5508529362732002</v>
      </c>
      <c r="F19" s="391">
        <f t="shared" si="0"/>
        <v>136598</v>
      </c>
      <c r="G19" s="1011">
        <f>F19/F21*100</f>
        <v>2.34689990772047</v>
      </c>
      <c r="H19" s="1"/>
      <c r="I19" s="1114"/>
      <c r="J19" s="1"/>
      <c r="K19" s="1"/>
      <c r="L19" s="1"/>
      <c r="M19" s="1"/>
      <c r="N19" s="1"/>
      <c r="O19" s="1"/>
      <c r="P19" s="1"/>
      <c r="Q19" s="1"/>
    </row>
    <row r="20" spans="1:17" ht="13.5" customHeight="1">
      <c r="A20" s="1105" t="s">
        <v>97</v>
      </c>
      <c r="B20" s="803">
        <v>56037</v>
      </c>
      <c r="C20" s="1024">
        <f>B20/B21*100</f>
        <v>1.91701914248142</v>
      </c>
      <c r="D20" s="803">
        <v>92192</v>
      </c>
      <c r="E20" s="1024">
        <f>D20/D21*100</f>
        <v>3.1820772069292498</v>
      </c>
      <c r="F20" s="1072">
        <f t="shared" si="0"/>
        <v>148229</v>
      </c>
      <c r="G20" s="1026">
        <f>F20/F21*100</f>
        <v>2.5467329420745402</v>
      </c>
      <c r="H20" s="1"/>
      <c r="I20" s="1"/>
      <c r="J20" s="1"/>
      <c r="K20" s="1"/>
      <c r="L20" s="1"/>
      <c r="M20" s="1"/>
      <c r="N20" s="1"/>
      <c r="O20" s="1"/>
      <c r="P20" s="1"/>
      <c r="Q20" s="1"/>
    </row>
    <row r="21" spans="1:17" ht="13.5" customHeight="1">
      <c r="A21" s="966" t="s">
        <v>81</v>
      </c>
      <c r="B21" s="808">
        <f>SUM(B5:B20)</f>
        <v>2923132</v>
      </c>
      <c r="C21" s="1014">
        <f t="shared" ref="C21:G21" si="1">SUM(C5:C20)</f>
        <v>100</v>
      </c>
      <c r="D21" s="808">
        <f t="shared" si="1"/>
        <v>2897227</v>
      </c>
      <c r="E21" s="1014">
        <f t="shared" si="1"/>
        <v>100</v>
      </c>
      <c r="F21" s="1113">
        <f t="shared" si="1"/>
        <v>5820359</v>
      </c>
      <c r="G21" s="1028">
        <f t="shared" si="1"/>
        <v>100</v>
      </c>
      <c r="H21" s="1"/>
      <c r="I21" s="1115"/>
      <c r="J21" s="1"/>
      <c r="K21" s="1"/>
      <c r="L21" s="1"/>
      <c r="M21" s="1"/>
      <c r="N21" s="1"/>
      <c r="O21" s="1"/>
      <c r="P21" s="1"/>
      <c r="Q21" s="1"/>
    </row>
    <row r="22" spans="1:17" ht="8.25" customHeight="1">
      <c r="A22" s="1073"/>
      <c r="B22" s="1073"/>
      <c r="C22" s="1073"/>
      <c r="D22" s="1073"/>
      <c r="E22" s="1073"/>
      <c r="F22" s="1073"/>
      <c r="G22" s="1073"/>
      <c r="H22" s="1"/>
      <c r="I22" s="1"/>
      <c r="J22" s="1"/>
      <c r="K22" s="1"/>
      <c r="L22" s="1"/>
      <c r="M22" s="1"/>
      <c r="N22" s="1"/>
      <c r="O22" s="1"/>
      <c r="P22" s="1"/>
      <c r="Q22" s="1"/>
    </row>
    <row r="23" spans="1:17" ht="9" customHeight="1">
      <c r="A23" s="1240" t="s">
        <v>98</v>
      </c>
      <c r="B23" s="1241"/>
      <c r="C23" s="1241"/>
      <c r="D23" s="1241"/>
      <c r="E23" s="1241"/>
      <c r="F23" s="38"/>
      <c r="G23" s="38"/>
      <c r="H23" s="1"/>
      <c r="I23" s="1"/>
      <c r="J23" s="1"/>
      <c r="K23" s="1"/>
      <c r="L23" s="1"/>
      <c r="M23" s="1"/>
      <c r="N23" s="1"/>
      <c r="O23" s="1"/>
      <c r="P23" s="1"/>
      <c r="Q23" s="1"/>
    </row>
    <row r="24" spans="1:17" ht="16.5">
      <c r="A24" s="1"/>
      <c r="B24" s="1"/>
      <c r="C24" s="1"/>
      <c r="D24" s="1"/>
      <c r="E24" s="1"/>
      <c r="F24" s="1"/>
      <c r="G24" s="1"/>
      <c r="H24" s="1"/>
      <c r="I24" s="1"/>
      <c r="J24" s="1"/>
      <c r="K24" s="1"/>
      <c r="L24" s="1"/>
      <c r="M24" s="1"/>
      <c r="N24" s="1"/>
      <c r="O24" s="1"/>
      <c r="P24" s="1"/>
      <c r="Q24" s="1"/>
    </row>
    <row r="25" spans="1:17" ht="16.5">
      <c r="A25" s="1"/>
      <c r="B25" s="1"/>
      <c r="C25" s="1"/>
      <c r="D25" s="1"/>
      <c r="E25" s="1"/>
      <c r="F25" s="1"/>
      <c r="G25" s="1"/>
      <c r="H25" s="1"/>
      <c r="I25" s="1"/>
      <c r="J25" s="1"/>
      <c r="K25" s="1"/>
      <c r="L25" s="1"/>
      <c r="M25" s="1"/>
      <c r="N25" s="1"/>
      <c r="O25" s="1"/>
      <c r="P25" s="1"/>
      <c r="Q25" s="1"/>
    </row>
    <row r="26" spans="1:17" ht="16.5">
      <c r="A26" s="1"/>
      <c r="B26" s="1"/>
      <c r="C26" s="1"/>
      <c r="D26" s="1"/>
      <c r="E26" s="1"/>
      <c r="F26" s="1"/>
      <c r="G26" s="1"/>
      <c r="H26" s="1"/>
      <c r="I26" s="1"/>
      <c r="J26" s="1"/>
      <c r="K26" s="1"/>
      <c r="L26" s="1"/>
      <c r="M26" s="1"/>
      <c r="N26" s="1"/>
      <c r="O26" s="1"/>
      <c r="P26" s="1"/>
      <c r="Q26" s="1"/>
    </row>
    <row r="27" spans="1:17" ht="16.5">
      <c r="A27" s="1"/>
      <c r="B27" s="1"/>
      <c r="C27" s="1"/>
      <c r="D27" s="1"/>
      <c r="E27" s="1"/>
      <c r="F27" s="1"/>
      <c r="G27" s="1"/>
      <c r="H27" s="1"/>
      <c r="I27" s="1"/>
      <c r="J27" s="1"/>
      <c r="K27" s="1"/>
      <c r="L27" s="1"/>
      <c r="M27" s="1"/>
      <c r="N27" s="1"/>
      <c r="O27" s="1"/>
      <c r="P27" s="1"/>
      <c r="Q27" s="1"/>
    </row>
    <row r="28" spans="1:17" ht="16.5">
      <c r="A28" s="1"/>
      <c r="B28" s="1"/>
      <c r="C28" s="1"/>
      <c r="D28" s="1"/>
      <c r="E28" s="1"/>
      <c r="F28" s="1"/>
      <c r="G28" s="1"/>
      <c r="H28" s="1"/>
      <c r="I28" s="1"/>
      <c r="J28" s="1"/>
      <c r="K28" s="1"/>
      <c r="L28" s="1"/>
      <c r="M28" s="1"/>
      <c r="N28" s="1"/>
      <c r="O28" s="1"/>
      <c r="P28" s="1"/>
      <c r="Q28" s="1"/>
    </row>
    <row r="29" spans="1:17" ht="16.5">
      <c r="A29" s="1"/>
      <c r="B29" s="1"/>
      <c r="C29" s="1"/>
      <c r="D29" s="1"/>
      <c r="E29" s="1"/>
      <c r="F29" s="1"/>
      <c r="G29" s="1"/>
      <c r="H29" s="1"/>
      <c r="I29" s="1"/>
      <c r="J29" s="1"/>
      <c r="K29" s="1"/>
      <c r="L29" s="1"/>
      <c r="M29" s="1"/>
      <c r="N29" s="1"/>
      <c r="O29" s="1"/>
      <c r="P29" s="1"/>
      <c r="Q29" s="1"/>
    </row>
    <row r="30" spans="1:17" ht="16.5">
      <c r="A30" s="1"/>
      <c r="B30" s="1"/>
      <c r="C30" s="1"/>
      <c r="D30" s="1"/>
      <c r="E30" s="1"/>
      <c r="F30" s="1"/>
      <c r="G30" s="1"/>
      <c r="H30" s="1"/>
      <c r="I30" s="1"/>
      <c r="J30" s="1"/>
      <c r="K30" s="1"/>
      <c r="L30" s="1"/>
      <c r="M30" s="1"/>
      <c r="N30" s="1"/>
      <c r="O30" s="1"/>
      <c r="P30" s="1"/>
      <c r="Q30" s="1"/>
    </row>
    <row r="31" spans="1:17" ht="16.5">
      <c r="A31" s="1"/>
      <c r="B31" s="1"/>
      <c r="C31" s="1"/>
      <c r="D31" s="1"/>
      <c r="E31" s="1"/>
      <c r="F31" s="1"/>
      <c r="G31" s="1"/>
      <c r="H31" s="1"/>
      <c r="I31" s="1"/>
      <c r="J31" s="1"/>
      <c r="K31" s="1"/>
      <c r="L31" s="1"/>
      <c r="M31" s="1"/>
      <c r="N31" s="1"/>
      <c r="O31" s="1"/>
      <c r="P31" s="1"/>
      <c r="Q31" s="1"/>
    </row>
    <row r="32" spans="1:17" ht="16.5">
      <c r="A32" s="1"/>
      <c r="B32" s="1"/>
      <c r="C32" s="1"/>
      <c r="D32" s="1"/>
      <c r="E32" s="1"/>
      <c r="F32" s="1"/>
      <c r="G32" s="1"/>
      <c r="H32" s="1"/>
      <c r="I32" s="1"/>
      <c r="J32" s="1"/>
      <c r="K32" s="1"/>
      <c r="L32" s="1"/>
      <c r="M32" s="1"/>
      <c r="N32" s="1"/>
      <c r="O32" s="1"/>
      <c r="P32" s="1"/>
      <c r="Q32" s="1"/>
    </row>
    <row r="33" spans="1:17" ht="16.5">
      <c r="A33" s="1"/>
      <c r="B33" s="1"/>
      <c r="C33" s="1"/>
      <c r="D33" s="1"/>
      <c r="E33" s="1"/>
      <c r="F33" s="1"/>
      <c r="G33" s="1"/>
      <c r="H33" s="1"/>
      <c r="I33" s="1"/>
      <c r="J33" s="1"/>
      <c r="K33" s="1"/>
      <c r="L33" s="1"/>
      <c r="M33" s="1"/>
      <c r="N33" s="1"/>
      <c r="O33" s="1"/>
      <c r="P33" s="1"/>
      <c r="Q33" s="1"/>
    </row>
    <row r="34" spans="1:17" ht="16.5">
      <c r="A34" s="1"/>
      <c r="B34" s="1"/>
      <c r="C34" s="1"/>
      <c r="D34" s="1"/>
      <c r="E34" s="1"/>
      <c r="F34" s="1"/>
      <c r="G34" s="1"/>
      <c r="H34" s="1"/>
      <c r="I34" s="1"/>
      <c r="J34" s="1"/>
      <c r="K34" s="1"/>
      <c r="L34" s="1"/>
      <c r="M34" s="1"/>
      <c r="N34" s="1"/>
      <c r="O34" s="1"/>
      <c r="P34" s="1"/>
      <c r="Q34" s="1"/>
    </row>
    <row r="35" spans="1:17" ht="16.5">
      <c r="A35" s="1"/>
      <c r="B35" s="1"/>
      <c r="C35" s="1"/>
      <c r="D35" s="1"/>
      <c r="E35" s="1"/>
      <c r="F35" s="1"/>
      <c r="G35" s="1"/>
      <c r="H35" s="1"/>
      <c r="I35" s="1"/>
      <c r="J35" s="1"/>
      <c r="K35" s="1"/>
      <c r="L35" s="1"/>
      <c r="M35" s="1"/>
      <c r="N35" s="1"/>
      <c r="O35" s="1"/>
      <c r="P35" s="1"/>
      <c r="Q35" s="1"/>
    </row>
    <row r="36" spans="1:17" ht="16.5">
      <c r="A36" s="1"/>
      <c r="B36" s="1"/>
      <c r="C36" s="1"/>
      <c r="D36" s="1"/>
      <c r="E36" s="1"/>
      <c r="F36" s="1"/>
      <c r="G36" s="1"/>
      <c r="H36" s="1"/>
      <c r="I36" s="1"/>
      <c r="J36" s="1"/>
      <c r="K36" s="1"/>
      <c r="L36" s="1"/>
      <c r="M36" s="1"/>
      <c r="N36" s="1"/>
      <c r="O36" s="1"/>
      <c r="P36" s="1"/>
      <c r="Q36" s="1"/>
    </row>
    <row r="37" spans="1:17" ht="16.5">
      <c r="A37" s="1"/>
      <c r="B37" s="1"/>
      <c r="C37" s="1"/>
      <c r="D37" s="1"/>
      <c r="E37" s="1"/>
      <c r="F37" s="1"/>
      <c r="G37" s="1"/>
      <c r="H37" s="1"/>
      <c r="I37" s="1"/>
      <c r="J37" s="1"/>
      <c r="K37" s="1"/>
      <c r="L37" s="1"/>
      <c r="M37" s="1"/>
      <c r="N37" s="1"/>
      <c r="O37" s="1"/>
      <c r="P37" s="1"/>
      <c r="Q37" s="1"/>
    </row>
    <row r="38" spans="1:17" ht="16.5">
      <c r="A38" s="1"/>
      <c r="B38" s="1"/>
      <c r="C38" s="1"/>
      <c r="D38" s="1"/>
      <c r="E38" s="1"/>
      <c r="F38" s="1"/>
      <c r="G38" s="1"/>
      <c r="H38" s="1"/>
      <c r="I38" s="1"/>
      <c r="J38" s="1"/>
      <c r="K38" s="1"/>
      <c r="L38" s="1"/>
      <c r="M38" s="1"/>
      <c r="N38" s="1"/>
      <c r="O38" s="1"/>
      <c r="P38" s="1"/>
      <c r="Q38" s="1"/>
    </row>
    <row r="39" spans="1:17" ht="16.5">
      <c r="A39" s="1"/>
      <c r="B39" s="1"/>
      <c r="C39" s="1"/>
      <c r="D39" s="1"/>
      <c r="E39" s="1"/>
      <c r="F39" s="1"/>
      <c r="G39" s="1"/>
      <c r="H39" s="1"/>
      <c r="I39" s="1"/>
      <c r="J39" s="1"/>
      <c r="K39" s="1"/>
      <c r="L39" s="1"/>
      <c r="M39" s="1"/>
      <c r="N39" s="1"/>
      <c r="O39" s="1"/>
      <c r="P39" s="1"/>
      <c r="Q39" s="1"/>
    </row>
    <row r="40" spans="1:17" ht="16.5">
      <c r="A40" s="1"/>
      <c r="B40" s="1"/>
      <c r="C40" s="1"/>
      <c r="D40" s="1"/>
      <c r="E40" s="1"/>
      <c r="F40" s="1"/>
      <c r="G40" s="1"/>
      <c r="H40" s="1"/>
      <c r="I40" s="1"/>
      <c r="J40" s="1"/>
      <c r="K40" s="1"/>
      <c r="L40" s="1"/>
      <c r="M40" s="1"/>
      <c r="N40" s="1"/>
      <c r="O40" s="1"/>
      <c r="P40" s="1"/>
      <c r="Q40" s="1"/>
    </row>
    <row r="41" spans="1:17" ht="16.5">
      <c r="A41" s="1"/>
      <c r="B41" s="1"/>
      <c r="C41" s="1"/>
      <c r="D41" s="1"/>
      <c r="E41" s="1"/>
      <c r="F41" s="1"/>
      <c r="G41" s="1"/>
      <c r="H41" s="1"/>
      <c r="I41" s="1"/>
      <c r="J41" s="1"/>
      <c r="K41" s="1"/>
      <c r="L41" s="1"/>
      <c r="M41" s="1"/>
      <c r="N41" s="1"/>
      <c r="O41" s="1"/>
      <c r="P41" s="1"/>
      <c r="Q41" s="1"/>
    </row>
    <row r="42" spans="1:17" ht="16.5">
      <c r="A42" s="1"/>
      <c r="B42" s="1"/>
      <c r="C42" s="1"/>
      <c r="D42" s="1"/>
      <c r="E42" s="1"/>
      <c r="F42" s="1"/>
      <c r="G42" s="1"/>
      <c r="H42" s="1"/>
      <c r="I42" s="1"/>
      <c r="J42" s="1"/>
      <c r="K42" s="1"/>
      <c r="L42" s="1"/>
      <c r="M42" s="1"/>
      <c r="N42" s="1"/>
      <c r="O42" s="1"/>
      <c r="P42" s="1"/>
      <c r="Q42" s="1"/>
    </row>
    <row r="43" spans="1:17" ht="16.5">
      <c r="A43" s="1"/>
      <c r="B43" s="1"/>
      <c r="C43" s="1"/>
      <c r="D43" s="1"/>
      <c r="E43" s="1"/>
      <c r="F43" s="1"/>
      <c r="G43" s="1"/>
      <c r="H43" s="1"/>
      <c r="I43" s="1"/>
      <c r="J43" s="1"/>
      <c r="K43" s="1"/>
      <c r="L43" s="1"/>
      <c r="M43" s="1"/>
      <c r="N43" s="1"/>
      <c r="O43" s="1"/>
      <c r="P43" s="1"/>
      <c r="Q43" s="1"/>
    </row>
    <row r="44" spans="1:17" ht="16.5">
      <c r="A44" s="1"/>
      <c r="B44" s="1"/>
      <c r="C44" s="1"/>
      <c r="D44" s="1"/>
      <c r="E44" s="1"/>
      <c r="F44" s="1"/>
      <c r="G44" s="1"/>
      <c r="H44" s="1"/>
      <c r="I44" s="1"/>
      <c r="J44" s="1"/>
      <c r="K44" s="1"/>
      <c r="L44" s="1"/>
      <c r="M44" s="1"/>
      <c r="N44" s="1"/>
      <c r="O44" s="1"/>
      <c r="P44" s="1"/>
      <c r="Q44" s="1"/>
    </row>
    <row r="45" spans="1:17" ht="16.5">
      <c r="A45" s="1"/>
      <c r="B45" s="1"/>
      <c r="C45" s="1"/>
      <c r="D45" s="1"/>
      <c r="E45" s="1"/>
      <c r="F45" s="1"/>
      <c r="G45" s="1"/>
      <c r="H45" s="1"/>
      <c r="I45" s="1"/>
      <c r="J45" s="1"/>
      <c r="K45" s="1"/>
      <c r="L45" s="1"/>
      <c r="M45" s="1"/>
      <c r="N45" s="1"/>
      <c r="O45" s="1"/>
      <c r="P45" s="1"/>
      <c r="Q45" s="1"/>
    </row>
    <row r="46" spans="1:17" ht="16.5">
      <c r="A46" s="1"/>
      <c r="B46" s="1"/>
      <c r="C46" s="1"/>
      <c r="D46" s="1"/>
      <c r="E46" s="1"/>
      <c r="F46" s="1"/>
      <c r="G46" s="1"/>
      <c r="H46" s="1"/>
      <c r="I46" s="1"/>
      <c r="J46" s="1"/>
      <c r="K46" s="1"/>
      <c r="L46" s="1"/>
      <c r="M46" s="1"/>
      <c r="N46" s="1"/>
      <c r="O46" s="1"/>
      <c r="P46" s="1"/>
      <c r="Q46" s="1"/>
    </row>
    <row r="47" spans="1:17" ht="16.5">
      <c r="A47" s="1"/>
      <c r="B47" s="1"/>
      <c r="C47" s="1"/>
      <c r="D47" s="1"/>
      <c r="E47" s="1"/>
      <c r="F47" s="1"/>
      <c r="G47" s="1"/>
      <c r="H47" s="1"/>
      <c r="I47" s="1"/>
      <c r="J47" s="1"/>
      <c r="K47" s="1"/>
      <c r="L47" s="1"/>
      <c r="M47" s="1"/>
      <c r="N47" s="1"/>
      <c r="O47" s="1"/>
      <c r="P47" s="1"/>
      <c r="Q47" s="1"/>
    </row>
    <row r="48" spans="1:17" ht="16.5">
      <c r="A48" s="1"/>
      <c r="B48" s="1"/>
      <c r="C48" s="1"/>
      <c r="D48" s="1"/>
      <c r="E48" s="1"/>
      <c r="F48" s="1"/>
      <c r="G48" s="1"/>
      <c r="H48" s="1"/>
      <c r="I48" s="1"/>
      <c r="J48" s="1"/>
      <c r="K48" s="1"/>
      <c r="L48" s="1"/>
      <c r="M48" s="1"/>
      <c r="N48" s="1"/>
      <c r="O48" s="1"/>
      <c r="P48" s="1"/>
      <c r="Q48" s="1"/>
    </row>
    <row r="49" spans="1:17" ht="16.5">
      <c r="A49" s="1"/>
      <c r="B49" s="1"/>
      <c r="C49" s="1"/>
      <c r="D49" s="1"/>
      <c r="E49" s="1"/>
      <c r="F49" s="1"/>
      <c r="G49" s="1"/>
      <c r="H49" s="1"/>
      <c r="I49" s="1"/>
      <c r="J49" s="1"/>
      <c r="K49" s="1"/>
      <c r="L49" s="1"/>
      <c r="M49" s="1"/>
      <c r="N49" s="1"/>
      <c r="O49" s="1"/>
      <c r="P49" s="1"/>
      <c r="Q49" s="1"/>
    </row>
    <row r="50" spans="1:17" ht="16.5">
      <c r="A50" s="1"/>
      <c r="B50" s="1"/>
      <c r="C50" s="1"/>
      <c r="D50" s="1"/>
      <c r="E50" s="1"/>
      <c r="F50" s="1"/>
      <c r="G50" s="1"/>
      <c r="H50" s="1"/>
      <c r="I50" s="1"/>
      <c r="J50" s="1"/>
      <c r="K50" s="1"/>
      <c r="L50" s="1"/>
      <c r="M50" s="1"/>
      <c r="N50" s="1"/>
      <c r="O50" s="1"/>
      <c r="P50" s="1"/>
      <c r="Q50" s="1"/>
    </row>
    <row r="51" spans="1:17" ht="16.5">
      <c r="A51" s="1"/>
      <c r="B51" s="1"/>
      <c r="C51" s="1"/>
      <c r="D51" s="1"/>
      <c r="E51" s="1"/>
      <c r="F51" s="1"/>
      <c r="G51" s="1"/>
      <c r="H51" s="1"/>
      <c r="I51" s="1"/>
      <c r="J51" s="1"/>
      <c r="K51" s="1"/>
      <c r="L51" s="1"/>
      <c r="M51" s="1"/>
      <c r="N51" s="1"/>
      <c r="O51" s="1"/>
      <c r="P51" s="1"/>
      <c r="Q51" s="1"/>
    </row>
    <row r="52" spans="1:17" ht="16.5">
      <c r="A52" s="1"/>
      <c r="B52" s="1"/>
      <c r="C52" s="1"/>
      <c r="D52" s="1"/>
      <c r="E52" s="1"/>
      <c r="F52" s="1"/>
      <c r="G52" s="1"/>
      <c r="H52" s="1"/>
      <c r="I52" s="1"/>
      <c r="J52" s="1"/>
      <c r="K52" s="1"/>
      <c r="L52" s="1"/>
      <c r="M52" s="1"/>
      <c r="N52" s="1"/>
      <c r="O52" s="1"/>
      <c r="P52" s="1"/>
      <c r="Q52" s="1"/>
    </row>
    <row r="53" spans="1:17" ht="16.5">
      <c r="A53" s="1"/>
      <c r="B53" s="1"/>
      <c r="C53" s="1"/>
      <c r="D53" s="1"/>
      <c r="E53" s="1"/>
      <c r="F53" s="1"/>
      <c r="G53" s="1"/>
      <c r="H53" s="1"/>
      <c r="I53" s="1"/>
      <c r="J53" s="1"/>
      <c r="K53" s="1"/>
      <c r="L53" s="1"/>
      <c r="M53" s="1"/>
      <c r="N53" s="1"/>
      <c r="O53" s="1"/>
      <c r="P53" s="1"/>
      <c r="Q53" s="1"/>
    </row>
    <row r="54" spans="1:17" ht="16.5">
      <c r="A54" s="1"/>
      <c r="B54" s="1"/>
      <c r="C54" s="1"/>
      <c r="D54" s="1"/>
      <c r="E54" s="1"/>
      <c r="F54" s="1"/>
      <c r="G54" s="1"/>
      <c r="H54" s="1"/>
      <c r="I54" s="1"/>
      <c r="J54" s="1"/>
      <c r="K54" s="1"/>
      <c r="L54" s="1"/>
      <c r="M54" s="1"/>
      <c r="N54" s="1"/>
      <c r="O54" s="1"/>
      <c r="P54" s="1"/>
      <c r="Q54" s="1"/>
    </row>
    <row r="55" spans="1:17" ht="16.5">
      <c r="A55" s="1"/>
      <c r="B55" s="1"/>
      <c r="C55" s="1"/>
      <c r="D55" s="1"/>
      <c r="E55" s="1"/>
      <c r="F55" s="1"/>
      <c r="G55" s="1"/>
      <c r="H55" s="1"/>
      <c r="I55" s="1"/>
      <c r="J55" s="1"/>
      <c r="K55" s="1"/>
      <c r="L55" s="1"/>
      <c r="M55" s="1"/>
      <c r="N55" s="1"/>
      <c r="O55" s="1"/>
      <c r="P55" s="1"/>
      <c r="Q55" s="1"/>
    </row>
    <row r="56" spans="1:17" ht="16.5">
      <c r="A56" s="1"/>
      <c r="B56" s="1"/>
      <c r="C56" s="1"/>
      <c r="D56" s="1"/>
      <c r="E56" s="1"/>
      <c r="F56" s="1"/>
      <c r="G56" s="1"/>
      <c r="H56" s="1"/>
      <c r="I56" s="1"/>
      <c r="J56" s="1"/>
      <c r="K56" s="1"/>
      <c r="L56" s="1"/>
      <c r="M56" s="1"/>
      <c r="N56" s="1"/>
      <c r="O56" s="1"/>
      <c r="P56" s="1"/>
      <c r="Q56" s="1"/>
    </row>
    <row r="57" spans="1:17" ht="16.5">
      <c r="A57" s="1"/>
      <c r="B57" s="1"/>
      <c r="C57" s="1"/>
      <c r="D57" s="1"/>
      <c r="E57" s="1"/>
      <c r="F57" s="1"/>
      <c r="G57" s="1"/>
      <c r="H57" s="1"/>
      <c r="I57" s="1"/>
      <c r="J57" s="1"/>
      <c r="K57" s="1"/>
      <c r="L57" s="1"/>
      <c r="M57" s="1"/>
      <c r="N57" s="1"/>
      <c r="O57" s="1"/>
      <c r="P57" s="1"/>
      <c r="Q57" s="1"/>
    </row>
    <row r="58" spans="1:17" ht="16.5">
      <c r="A58" s="1"/>
      <c r="B58" s="1"/>
      <c r="C58" s="1"/>
      <c r="D58" s="1"/>
      <c r="E58" s="1"/>
      <c r="F58" s="1"/>
      <c r="G58" s="1"/>
      <c r="H58" s="1"/>
      <c r="I58" s="1"/>
      <c r="J58" s="1"/>
      <c r="K58" s="1"/>
      <c r="L58" s="1"/>
      <c r="M58" s="1"/>
      <c r="N58" s="1"/>
      <c r="O58" s="1"/>
      <c r="P58" s="1"/>
      <c r="Q58" s="1"/>
    </row>
    <row r="59" spans="1:17" ht="16.5">
      <c r="A59" s="1"/>
      <c r="B59" s="1"/>
      <c r="C59" s="1"/>
      <c r="D59" s="1"/>
      <c r="E59" s="1"/>
      <c r="F59" s="1"/>
      <c r="G59" s="1"/>
      <c r="H59" s="1"/>
      <c r="I59" s="1"/>
      <c r="J59" s="1"/>
      <c r="K59" s="1"/>
      <c r="L59" s="1"/>
      <c r="M59" s="1"/>
      <c r="N59" s="1"/>
      <c r="O59" s="1"/>
      <c r="P59" s="1"/>
      <c r="Q59" s="1"/>
    </row>
    <row r="60" spans="1:17" ht="16.5">
      <c r="A60" s="1"/>
      <c r="B60" s="1"/>
      <c r="C60" s="1"/>
      <c r="D60" s="1"/>
      <c r="E60" s="1"/>
      <c r="F60" s="1"/>
      <c r="G60" s="1"/>
      <c r="H60" s="1"/>
      <c r="I60" s="1"/>
      <c r="J60" s="1"/>
      <c r="K60" s="1"/>
      <c r="L60" s="1"/>
      <c r="M60" s="1"/>
      <c r="N60" s="1"/>
      <c r="O60" s="1"/>
      <c r="P60" s="1"/>
      <c r="Q60" s="1"/>
    </row>
    <row r="61" spans="1:17" ht="16.5">
      <c r="A61" s="1"/>
      <c r="B61" s="1"/>
      <c r="C61" s="1"/>
      <c r="D61" s="1"/>
      <c r="E61" s="1"/>
      <c r="F61" s="1"/>
      <c r="G61" s="1"/>
      <c r="H61" s="1"/>
      <c r="I61" s="1"/>
      <c r="J61" s="1"/>
      <c r="K61" s="1"/>
      <c r="L61" s="1"/>
      <c r="M61" s="1"/>
      <c r="N61" s="1"/>
      <c r="O61" s="1"/>
      <c r="P61" s="1"/>
      <c r="Q61" s="1"/>
    </row>
    <row r="62" spans="1:17" ht="16.5">
      <c r="A62" s="1"/>
      <c r="B62" s="1"/>
      <c r="C62" s="1"/>
      <c r="D62" s="1"/>
      <c r="E62" s="1"/>
      <c r="F62" s="1"/>
      <c r="G62" s="1"/>
      <c r="H62" s="1"/>
      <c r="I62" s="1"/>
      <c r="J62" s="1"/>
      <c r="K62" s="1"/>
      <c r="L62" s="1"/>
      <c r="M62" s="1"/>
      <c r="N62" s="1"/>
      <c r="O62" s="1"/>
      <c r="P62" s="1"/>
      <c r="Q62" s="1"/>
    </row>
    <row r="63" spans="1:17" ht="16.5">
      <c r="A63" s="1"/>
      <c r="B63" s="1"/>
      <c r="C63" s="1"/>
      <c r="D63" s="1"/>
      <c r="E63" s="1"/>
      <c r="F63" s="1"/>
      <c r="G63" s="1"/>
      <c r="H63" s="1"/>
      <c r="I63" s="1"/>
      <c r="J63" s="1"/>
      <c r="K63" s="1"/>
      <c r="L63" s="1"/>
      <c r="M63" s="1"/>
      <c r="N63" s="1"/>
      <c r="O63" s="1"/>
      <c r="P63" s="1"/>
      <c r="Q63" s="1"/>
    </row>
    <row r="64" spans="1:17" ht="16.5">
      <c r="A64" s="1"/>
      <c r="B64" s="1"/>
      <c r="C64" s="1"/>
      <c r="D64" s="1"/>
      <c r="E64" s="1"/>
      <c r="F64" s="1"/>
      <c r="G64" s="1"/>
      <c r="H64" s="1"/>
      <c r="I64" s="1"/>
      <c r="J64" s="1"/>
      <c r="K64" s="1"/>
      <c r="L64" s="1"/>
      <c r="M64" s="1"/>
      <c r="N64" s="1"/>
      <c r="O64" s="1"/>
      <c r="P64" s="1"/>
      <c r="Q64" s="1"/>
    </row>
    <row r="65" spans="1:17" ht="16.5">
      <c r="A65" s="1"/>
      <c r="B65" s="1"/>
      <c r="C65" s="1"/>
      <c r="D65" s="1"/>
      <c r="E65" s="1"/>
      <c r="F65" s="1"/>
      <c r="G65" s="1"/>
      <c r="H65" s="1"/>
      <c r="I65" s="1"/>
      <c r="J65" s="1"/>
      <c r="K65" s="1"/>
      <c r="L65" s="1"/>
      <c r="M65" s="1"/>
      <c r="N65" s="1"/>
      <c r="O65" s="1"/>
      <c r="P65" s="1"/>
      <c r="Q65" s="1"/>
    </row>
    <row r="66" spans="1:17" ht="16.5">
      <c r="A66" s="1"/>
      <c r="B66" s="1"/>
      <c r="C66" s="1"/>
      <c r="D66" s="1"/>
      <c r="E66" s="1"/>
      <c r="F66" s="1"/>
      <c r="G66" s="1"/>
      <c r="H66" s="1"/>
      <c r="I66" s="1"/>
      <c r="J66" s="1"/>
      <c r="K66" s="1"/>
      <c r="L66" s="1"/>
      <c r="M66" s="1"/>
      <c r="N66" s="1"/>
      <c r="O66" s="1"/>
      <c r="P66" s="1"/>
      <c r="Q66" s="1"/>
    </row>
    <row r="67" spans="1:17" ht="16.5">
      <c r="A67" s="1"/>
      <c r="B67" s="1"/>
      <c r="C67" s="1"/>
      <c r="D67" s="1"/>
      <c r="E67" s="1"/>
      <c r="F67" s="1"/>
      <c r="G67" s="1"/>
      <c r="H67" s="1"/>
      <c r="I67" s="1"/>
      <c r="J67" s="1"/>
      <c r="K67" s="1"/>
      <c r="L67" s="1"/>
      <c r="M67" s="1"/>
      <c r="N67" s="1"/>
      <c r="O67" s="1"/>
      <c r="P67" s="1"/>
      <c r="Q67" s="1"/>
    </row>
    <row r="68" spans="1:17" ht="16.5">
      <c r="A68" s="1"/>
      <c r="B68" s="1"/>
      <c r="C68" s="1"/>
      <c r="D68" s="1"/>
      <c r="E68" s="1"/>
      <c r="F68" s="1"/>
      <c r="G68" s="1"/>
      <c r="H68" s="1"/>
      <c r="I68" s="1"/>
      <c r="J68" s="1"/>
      <c r="K68" s="1"/>
      <c r="L68" s="1"/>
      <c r="M68" s="1"/>
      <c r="N68" s="1"/>
      <c r="O68" s="1"/>
      <c r="P68" s="1"/>
      <c r="Q68" s="1"/>
    </row>
    <row r="69" spans="1:17" ht="16.5">
      <c r="A69" s="1"/>
      <c r="B69" s="1"/>
      <c r="C69" s="1"/>
      <c r="D69" s="1"/>
      <c r="E69" s="1"/>
      <c r="F69" s="1"/>
      <c r="G69" s="1"/>
      <c r="H69" s="1"/>
      <c r="I69" s="1"/>
      <c r="J69" s="1"/>
      <c r="K69" s="1"/>
      <c r="L69" s="1"/>
      <c r="M69" s="1"/>
      <c r="N69" s="1"/>
      <c r="O69" s="1"/>
      <c r="P69" s="1"/>
      <c r="Q69" s="1"/>
    </row>
    <row r="70" spans="1:17" ht="16.5">
      <c r="A70" s="1"/>
      <c r="B70" s="1"/>
      <c r="C70" s="1"/>
      <c r="D70" s="1"/>
      <c r="E70" s="1"/>
      <c r="F70" s="1"/>
      <c r="G70" s="1"/>
      <c r="H70" s="1"/>
      <c r="I70" s="1"/>
      <c r="J70" s="1"/>
      <c r="K70" s="1"/>
      <c r="L70" s="1"/>
      <c r="M70" s="1"/>
      <c r="N70" s="1"/>
      <c r="O70" s="1"/>
      <c r="P70" s="1"/>
      <c r="Q70" s="1"/>
    </row>
    <row r="71" spans="1:17" ht="16.5">
      <c r="A71" s="1"/>
      <c r="B71" s="1"/>
      <c r="C71" s="1"/>
      <c r="D71" s="1"/>
      <c r="E71" s="1"/>
      <c r="F71" s="1"/>
      <c r="G71" s="1"/>
      <c r="H71" s="1"/>
      <c r="I71" s="1"/>
      <c r="J71" s="1"/>
      <c r="K71" s="1"/>
      <c r="L71" s="1"/>
      <c r="M71" s="1"/>
      <c r="N71" s="1"/>
      <c r="O71" s="1"/>
      <c r="P71" s="1"/>
      <c r="Q71" s="1"/>
    </row>
    <row r="72" spans="1:17" ht="16.5">
      <c r="A72" s="1"/>
      <c r="B72" s="1"/>
      <c r="C72" s="1"/>
      <c r="D72" s="1"/>
      <c r="E72" s="1"/>
      <c r="F72" s="1"/>
      <c r="G72" s="1"/>
      <c r="H72" s="1"/>
      <c r="I72" s="1"/>
      <c r="J72" s="1"/>
      <c r="K72" s="1"/>
      <c r="L72" s="1"/>
      <c r="M72" s="1"/>
      <c r="N72" s="1"/>
      <c r="O72" s="1"/>
      <c r="P72" s="1"/>
      <c r="Q72" s="1"/>
    </row>
    <row r="73" spans="1:17" ht="16.5">
      <c r="A73" s="1"/>
      <c r="B73" s="1"/>
      <c r="C73" s="1"/>
      <c r="D73" s="1"/>
      <c r="E73" s="1"/>
      <c r="F73" s="1"/>
      <c r="G73" s="1"/>
      <c r="H73" s="1"/>
      <c r="I73" s="1"/>
      <c r="J73" s="1"/>
      <c r="K73" s="1"/>
      <c r="L73" s="1"/>
      <c r="M73" s="1"/>
      <c r="N73" s="1"/>
      <c r="O73" s="1"/>
      <c r="P73" s="1"/>
      <c r="Q73" s="1"/>
    </row>
    <row r="74" spans="1:17" ht="16.5">
      <c r="A74" s="1"/>
      <c r="B74" s="1"/>
      <c r="C74" s="1"/>
      <c r="D74" s="1"/>
      <c r="E74" s="1"/>
      <c r="F74" s="1"/>
      <c r="G74" s="1"/>
      <c r="H74" s="1"/>
      <c r="I74" s="1"/>
      <c r="J74" s="1"/>
      <c r="K74" s="1"/>
      <c r="L74" s="1"/>
      <c r="M74" s="1"/>
      <c r="N74" s="1"/>
      <c r="O74" s="1"/>
      <c r="P74" s="1"/>
      <c r="Q74" s="1"/>
    </row>
    <row r="75" spans="1:17" ht="16.5">
      <c r="A75" s="1"/>
      <c r="B75" s="1"/>
      <c r="C75" s="1"/>
      <c r="D75" s="1"/>
      <c r="E75" s="1"/>
      <c r="F75" s="1"/>
      <c r="G75" s="1"/>
      <c r="H75" s="1"/>
      <c r="I75" s="1"/>
      <c r="J75" s="1"/>
      <c r="K75" s="1"/>
      <c r="L75" s="1"/>
      <c r="M75" s="1"/>
      <c r="N75" s="1"/>
      <c r="O75" s="1"/>
      <c r="P75" s="1"/>
      <c r="Q75" s="1"/>
    </row>
    <row r="76" spans="1:17" ht="16.5">
      <c r="A76" s="1"/>
      <c r="B76" s="1"/>
      <c r="C76" s="1"/>
      <c r="D76" s="1"/>
      <c r="E76" s="1"/>
      <c r="F76" s="1"/>
      <c r="G76" s="1"/>
      <c r="H76" s="1"/>
      <c r="I76" s="1"/>
      <c r="J76" s="1"/>
      <c r="K76" s="1"/>
      <c r="L76" s="1"/>
      <c r="M76" s="1"/>
      <c r="N76" s="1"/>
      <c r="O76" s="1"/>
      <c r="P76" s="1"/>
      <c r="Q76" s="1"/>
    </row>
    <row r="77" spans="1:17" ht="16.5">
      <c r="A77" s="1"/>
      <c r="B77" s="1"/>
      <c r="C77" s="1"/>
      <c r="D77" s="1"/>
      <c r="E77" s="1"/>
      <c r="F77" s="1"/>
      <c r="G77" s="1"/>
      <c r="H77" s="1"/>
      <c r="I77" s="1"/>
      <c r="J77" s="1"/>
      <c r="K77" s="1"/>
      <c r="L77" s="1"/>
      <c r="M77" s="1"/>
      <c r="N77" s="1"/>
      <c r="O77" s="1"/>
      <c r="P77" s="1"/>
      <c r="Q77" s="1"/>
    </row>
    <row r="78" spans="1:17" ht="16.5">
      <c r="A78" s="1"/>
      <c r="B78" s="1"/>
      <c r="C78" s="1"/>
      <c r="D78" s="1"/>
      <c r="E78" s="1"/>
      <c r="F78" s="1"/>
      <c r="G78" s="1"/>
      <c r="H78" s="1"/>
      <c r="I78" s="1"/>
      <c r="J78" s="1"/>
      <c r="K78" s="1"/>
      <c r="L78" s="1"/>
      <c r="M78" s="1"/>
      <c r="N78" s="1"/>
      <c r="O78" s="1"/>
      <c r="P78" s="1"/>
      <c r="Q78" s="1"/>
    </row>
    <row r="79" spans="1:17" ht="16.5">
      <c r="A79" s="1"/>
      <c r="B79" s="1"/>
      <c r="C79" s="1"/>
      <c r="D79" s="1"/>
      <c r="E79" s="1"/>
      <c r="F79" s="1"/>
      <c r="G79" s="1"/>
      <c r="H79" s="1"/>
      <c r="I79" s="1"/>
      <c r="J79" s="1"/>
      <c r="K79" s="1"/>
      <c r="L79" s="1"/>
      <c r="M79" s="1"/>
      <c r="N79" s="1"/>
      <c r="O79" s="1"/>
      <c r="P79" s="1"/>
      <c r="Q79" s="1"/>
    </row>
    <row r="80" spans="1:17" ht="16.5">
      <c r="A80" s="1"/>
      <c r="B80" s="1"/>
      <c r="C80" s="1"/>
      <c r="D80" s="1"/>
      <c r="E80" s="1"/>
      <c r="F80" s="1"/>
      <c r="G80" s="1"/>
      <c r="H80" s="1"/>
      <c r="I80" s="1"/>
      <c r="J80" s="1"/>
      <c r="K80" s="1"/>
      <c r="L80" s="1"/>
      <c r="M80" s="1"/>
      <c r="N80" s="1"/>
      <c r="O80" s="1"/>
      <c r="P80" s="1"/>
      <c r="Q80" s="1"/>
    </row>
    <row r="81" spans="1:17" ht="16.5">
      <c r="A81" s="1"/>
      <c r="B81" s="1"/>
      <c r="C81" s="1"/>
      <c r="D81" s="1"/>
      <c r="E81" s="1"/>
      <c r="F81" s="1"/>
      <c r="G81" s="1"/>
      <c r="H81" s="1"/>
      <c r="I81" s="1"/>
      <c r="J81" s="1"/>
      <c r="K81" s="1"/>
      <c r="L81" s="1"/>
      <c r="M81" s="1"/>
      <c r="N81" s="1"/>
      <c r="O81" s="1"/>
      <c r="P81" s="1"/>
      <c r="Q81" s="1"/>
    </row>
    <row r="82" spans="1:17" ht="16.5">
      <c r="A82" s="1"/>
      <c r="B82" s="1"/>
      <c r="C82" s="1"/>
      <c r="D82" s="1"/>
      <c r="E82" s="1"/>
      <c r="F82" s="1"/>
      <c r="G82" s="1"/>
      <c r="H82" s="1"/>
      <c r="I82" s="1"/>
      <c r="J82" s="1"/>
      <c r="K82" s="1"/>
      <c r="L82" s="1"/>
      <c r="M82" s="1"/>
      <c r="N82" s="1"/>
      <c r="O82" s="1"/>
      <c r="P82" s="1"/>
      <c r="Q82" s="1"/>
    </row>
    <row r="83" spans="1:17" ht="16.5">
      <c r="A83" s="1"/>
      <c r="B83" s="1"/>
      <c r="C83" s="1"/>
      <c r="D83" s="1"/>
      <c r="E83" s="1"/>
      <c r="F83" s="1"/>
      <c r="G83" s="1"/>
      <c r="H83" s="1"/>
      <c r="I83" s="1"/>
      <c r="J83" s="1"/>
      <c r="K83" s="1"/>
      <c r="L83" s="1"/>
      <c r="M83" s="1"/>
      <c r="N83" s="1"/>
      <c r="O83" s="1"/>
      <c r="P83" s="1"/>
      <c r="Q83" s="1"/>
    </row>
    <row r="84" spans="1:17" ht="16.5">
      <c r="A84" s="1"/>
      <c r="B84" s="1"/>
      <c r="C84" s="1"/>
      <c r="D84" s="1"/>
      <c r="E84" s="1"/>
      <c r="F84" s="1"/>
      <c r="G84" s="1"/>
      <c r="H84" s="1"/>
      <c r="I84" s="1"/>
      <c r="J84" s="1"/>
      <c r="K84" s="1"/>
      <c r="L84" s="1"/>
      <c r="M84" s="1"/>
      <c r="N84" s="1"/>
      <c r="O84" s="1"/>
      <c r="P84" s="1"/>
      <c r="Q84" s="1"/>
    </row>
    <row r="85" spans="1:17" ht="16.5">
      <c r="A85" s="1"/>
      <c r="B85" s="1"/>
      <c r="C85" s="1"/>
      <c r="D85" s="1"/>
      <c r="E85" s="1"/>
      <c r="F85" s="1"/>
      <c r="G85" s="1"/>
      <c r="H85" s="1"/>
      <c r="I85" s="1"/>
      <c r="J85" s="1"/>
      <c r="K85" s="1"/>
      <c r="L85" s="1"/>
      <c r="M85" s="1"/>
      <c r="N85" s="1"/>
      <c r="O85" s="1"/>
      <c r="P85" s="1"/>
      <c r="Q85" s="1"/>
    </row>
    <row r="86" spans="1:17" ht="16.5">
      <c r="A86" s="1"/>
      <c r="B86" s="1"/>
      <c r="C86" s="1"/>
      <c r="D86" s="1"/>
      <c r="E86" s="1"/>
      <c r="F86" s="1"/>
      <c r="G86" s="1"/>
      <c r="H86" s="1"/>
      <c r="I86" s="1"/>
      <c r="J86" s="1"/>
      <c r="K86" s="1"/>
      <c r="L86" s="1"/>
      <c r="M86" s="1"/>
      <c r="N86" s="1"/>
      <c r="O86" s="1"/>
      <c r="P86" s="1"/>
      <c r="Q86" s="1"/>
    </row>
    <row r="87" spans="1:17" ht="16.5">
      <c r="A87" s="1"/>
      <c r="B87" s="1"/>
      <c r="C87" s="1"/>
      <c r="D87" s="1"/>
      <c r="E87" s="1"/>
      <c r="F87" s="1"/>
      <c r="G87" s="1"/>
      <c r="H87" s="1"/>
      <c r="I87" s="1"/>
      <c r="J87" s="1"/>
      <c r="K87" s="1"/>
      <c r="L87" s="1"/>
      <c r="M87" s="1"/>
      <c r="N87" s="1"/>
      <c r="O87" s="1"/>
      <c r="P87" s="1"/>
      <c r="Q87" s="1"/>
    </row>
    <row r="88" spans="1:17" ht="16.5">
      <c r="A88" s="1"/>
      <c r="B88" s="1"/>
      <c r="C88" s="1"/>
      <c r="D88" s="1"/>
      <c r="E88" s="1"/>
      <c r="F88" s="1"/>
      <c r="G88" s="1"/>
      <c r="H88" s="1"/>
      <c r="I88" s="1"/>
      <c r="J88" s="1"/>
      <c r="K88" s="1"/>
      <c r="L88" s="1"/>
      <c r="M88" s="1"/>
      <c r="N88" s="1"/>
      <c r="O88" s="1"/>
      <c r="P88" s="1"/>
      <c r="Q88" s="1"/>
    </row>
    <row r="89" spans="1:17" ht="16.5">
      <c r="A89" s="1"/>
      <c r="B89" s="1"/>
      <c r="C89" s="1"/>
      <c r="D89" s="1"/>
      <c r="E89" s="1"/>
      <c r="F89" s="1"/>
      <c r="G89" s="1"/>
      <c r="H89" s="1"/>
      <c r="I89" s="1"/>
      <c r="J89" s="1"/>
      <c r="K89" s="1"/>
      <c r="L89" s="1"/>
      <c r="M89" s="1"/>
      <c r="N89" s="1"/>
      <c r="O89" s="1"/>
      <c r="P89" s="1"/>
      <c r="Q89" s="1"/>
    </row>
    <row r="90" spans="1:17" ht="16.5">
      <c r="A90" s="1"/>
      <c r="B90" s="1"/>
      <c r="C90" s="1"/>
      <c r="D90" s="1"/>
      <c r="E90" s="1"/>
      <c r="F90" s="1"/>
      <c r="G90" s="1"/>
      <c r="H90" s="1"/>
      <c r="I90" s="1"/>
      <c r="J90" s="1"/>
      <c r="K90" s="1"/>
      <c r="L90" s="1"/>
      <c r="M90" s="1"/>
      <c r="N90" s="1"/>
      <c r="O90" s="1"/>
      <c r="P90" s="1"/>
      <c r="Q90" s="1"/>
    </row>
    <row r="91" spans="1:17" ht="16.5">
      <c r="A91" s="1"/>
      <c r="B91" s="1"/>
      <c r="C91" s="1"/>
      <c r="D91" s="1"/>
      <c r="E91" s="1"/>
      <c r="F91" s="1"/>
      <c r="G91" s="1"/>
      <c r="H91" s="1"/>
      <c r="I91" s="1"/>
      <c r="J91" s="1"/>
      <c r="K91" s="1"/>
      <c r="L91" s="1"/>
      <c r="M91" s="1"/>
      <c r="N91" s="1"/>
      <c r="O91" s="1"/>
      <c r="P91" s="1"/>
      <c r="Q91" s="1"/>
    </row>
    <row r="92" spans="1:17" ht="16.5">
      <c r="A92" s="1"/>
      <c r="B92" s="1"/>
      <c r="C92" s="1"/>
      <c r="D92" s="1"/>
      <c r="E92" s="1"/>
      <c r="F92" s="1"/>
      <c r="G92" s="1"/>
      <c r="H92" s="1"/>
      <c r="I92" s="1"/>
      <c r="J92" s="1"/>
      <c r="K92" s="1"/>
      <c r="L92" s="1"/>
      <c r="M92" s="1"/>
      <c r="N92" s="1"/>
      <c r="O92" s="1"/>
      <c r="P92" s="1"/>
      <c r="Q92" s="1"/>
    </row>
    <row r="93" spans="1:17" ht="16.5">
      <c r="A93" s="1"/>
      <c r="B93" s="1"/>
      <c r="C93" s="1"/>
      <c r="D93" s="1"/>
      <c r="E93" s="1"/>
      <c r="F93" s="1"/>
      <c r="G93" s="1"/>
      <c r="H93" s="1"/>
      <c r="I93" s="1"/>
      <c r="J93" s="1"/>
      <c r="K93" s="1"/>
      <c r="L93" s="1"/>
      <c r="M93" s="1"/>
      <c r="N93" s="1"/>
      <c r="O93" s="1"/>
      <c r="P93" s="1"/>
      <c r="Q93" s="1"/>
    </row>
    <row r="94" spans="1:17" ht="16.5">
      <c r="A94" s="1"/>
      <c r="B94" s="1"/>
      <c r="C94" s="1"/>
      <c r="D94" s="1"/>
      <c r="E94" s="1"/>
      <c r="F94" s="1"/>
      <c r="G94" s="1"/>
      <c r="H94" s="1"/>
      <c r="I94" s="1"/>
      <c r="J94" s="1"/>
      <c r="K94" s="1"/>
      <c r="L94" s="1"/>
      <c r="M94" s="1"/>
      <c r="N94" s="1"/>
      <c r="O94" s="1"/>
      <c r="P94" s="1"/>
      <c r="Q94" s="1"/>
    </row>
    <row r="95" spans="1:17" ht="16.5">
      <c r="A95" s="1"/>
      <c r="B95" s="1"/>
      <c r="C95" s="1"/>
      <c r="D95" s="1"/>
      <c r="E95" s="1"/>
      <c r="F95" s="1"/>
      <c r="G95" s="1"/>
      <c r="H95" s="1"/>
      <c r="I95" s="1"/>
      <c r="J95" s="1"/>
      <c r="K95" s="1"/>
      <c r="L95" s="1"/>
      <c r="M95" s="1"/>
      <c r="N95" s="1"/>
      <c r="O95" s="1"/>
      <c r="P95" s="1"/>
      <c r="Q95" s="1"/>
    </row>
    <row r="96" spans="1:17" ht="16.5">
      <c r="A96" s="1"/>
      <c r="B96" s="1"/>
      <c r="C96" s="1"/>
      <c r="D96" s="1"/>
      <c r="E96" s="1"/>
      <c r="F96" s="1"/>
      <c r="G96" s="1"/>
      <c r="H96" s="1"/>
      <c r="I96" s="1"/>
      <c r="J96" s="1"/>
      <c r="K96" s="1"/>
      <c r="L96" s="1"/>
      <c r="M96" s="1"/>
      <c r="N96" s="1"/>
      <c r="O96" s="1"/>
      <c r="P96" s="1"/>
      <c r="Q96" s="1"/>
    </row>
    <row r="97" spans="1:17" ht="16.5">
      <c r="A97" s="1"/>
      <c r="B97" s="1"/>
      <c r="C97" s="1"/>
      <c r="D97" s="1"/>
      <c r="E97" s="1"/>
      <c r="F97" s="1"/>
      <c r="G97" s="1"/>
      <c r="H97" s="1"/>
      <c r="I97" s="1"/>
      <c r="J97" s="1"/>
      <c r="K97" s="1"/>
      <c r="L97" s="1"/>
      <c r="M97" s="1"/>
      <c r="N97" s="1"/>
      <c r="O97" s="1"/>
      <c r="P97" s="1"/>
      <c r="Q97" s="1"/>
    </row>
    <row r="98" spans="1:17" ht="16.5">
      <c r="A98" s="1"/>
      <c r="B98" s="1"/>
      <c r="C98" s="1"/>
      <c r="D98" s="1"/>
      <c r="E98" s="1"/>
      <c r="F98" s="1"/>
      <c r="G98" s="1"/>
      <c r="H98" s="1"/>
      <c r="I98" s="1"/>
      <c r="J98" s="1"/>
      <c r="K98" s="1"/>
      <c r="L98" s="1"/>
      <c r="M98" s="1"/>
      <c r="N98" s="1"/>
      <c r="O98" s="1"/>
      <c r="P98" s="1"/>
      <c r="Q98" s="1"/>
    </row>
    <row r="99" spans="1:17" ht="16.5">
      <c r="A99" s="1"/>
      <c r="B99" s="1"/>
      <c r="C99" s="1"/>
      <c r="D99" s="1"/>
      <c r="E99" s="1"/>
      <c r="F99" s="1"/>
      <c r="G99" s="1"/>
      <c r="H99" s="1"/>
      <c r="I99" s="1"/>
      <c r="J99" s="1"/>
      <c r="K99" s="1"/>
      <c r="L99" s="1"/>
      <c r="M99" s="1"/>
      <c r="N99" s="1"/>
      <c r="O99" s="1"/>
      <c r="P99" s="1"/>
      <c r="Q99" s="1"/>
    </row>
    <row r="100" spans="1:17" ht="16.5">
      <c r="A100" s="1"/>
      <c r="B100" s="1"/>
      <c r="C100" s="1"/>
      <c r="D100" s="1"/>
      <c r="E100" s="1"/>
      <c r="F100" s="1"/>
      <c r="G100" s="1"/>
      <c r="H100" s="1"/>
      <c r="I100" s="1"/>
      <c r="J100" s="1"/>
      <c r="K100" s="1"/>
      <c r="L100" s="1"/>
      <c r="M100" s="1"/>
      <c r="N100" s="1"/>
      <c r="O100" s="1"/>
      <c r="P100" s="1"/>
      <c r="Q100" s="1"/>
    </row>
    <row r="101" spans="1:17" ht="16.5">
      <c r="A101" s="1"/>
      <c r="B101" s="1"/>
      <c r="C101" s="1"/>
      <c r="D101" s="1"/>
      <c r="E101" s="1"/>
      <c r="F101" s="1"/>
      <c r="G101" s="1"/>
      <c r="H101" s="1"/>
      <c r="I101" s="1"/>
      <c r="J101" s="1"/>
      <c r="K101" s="1"/>
      <c r="L101" s="1"/>
      <c r="M101" s="1"/>
      <c r="N101" s="1"/>
      <c r="O101" s="1"/>
      <c r="P101" s="1"/>
      <c r="Q101" s="1"/>
    </row>
    <row r="102" spans="1:17" ht="16.5">
      <c r="A102" s="1"/>
      <c r="B102" s="1"/>
      <c r="C102" s="1"/>
      <c r="D102" s="1"/>
      <c r="E102" s="1"/>
      <c r="F102" s="1"/>
      <c r="G102" s="1"/>
      <c r="H102" s="1"/>
      <c r="I102" s="1"/>
      <c r="J102" s="1"/>
      <c r="K102" s="1"/>
      <c r="L102" s="1"/>
      <c r="M102" s="1"/>
      <c r="N102" s="1"/>
      <c r="O102" s="1"/>
      <c r="P102" s="1"/>
      <c r="Q102" s="1"/>
    </row>
    <row r="103" spans="1:17" ht="16.5">
      <c r="A103" s="1"/>
      <c r="B103" s="1"/>
      <c r="C103" s="1"/>
      <c r="D103" s="1"/>
      <c r="E103" s="1"/>
      <c r="F103" s="1"/>
      <c r="G103" s="1"/>
      <c r="H103" s="1"/>
      <c r="I103" s="1"/>
      <c r="J103" s="1"/>
      <c r="K103" s="1"/>
      <c r="L103" s="1"/>
      <c r="M103" s="1"/>
      <c r="N103" s="1"/>
      <c r="O103" s="1"/>
      <c r="P103" s="1"/>
      <c r="Q103" s="1"/>
    </row>
    <row r="104" spans="1:17" ht="16.5">
      <c r="A104" s="1"/>
      <c r="B104" s="1"/>
      <c r="C104" s="1"/>
      <c r="D104" s="1"/>
      <c r="E104" s="1"/>
      <c r="F104" s="1"/>
      <c r="G104" s="1"/>
      <c r="H104" s="1"/>
      <c r="I104" s="1"/>
      <c r="J104" s="1"/>
      <c r="K104" s="1"/>
      <c r="L104" s="1"/>
      <c r="M104" s="1"/>
      <c r="N104" s="1"/>
      <c r="O104" s="1"/>
      <c r="P104" s="1"/>
      <c r="Q104" s="1"/>
    </row>
    <row r="105" spans="1:17" ht="16.5">
      <c r="A105" s="1"/>
      <c r="B105" s="1"/>
      <c r="C105" s="1"/>
      <c r="D105" s="1"/>
      <c r="E105" s="1"/>
      <c r="F105" s="1"/>
      <c r="G105" s="1"/>
      <c r="H105" s="1"/>
      <c r="I105" s="1"/>
      <c r="J105" s="1"/>
      <c r="K105" s="1"/>
      <c r="L105" s="1"/>
      <c r="M105" s="1"/>
      <c r="N105" s="1"/>
      <c r="O105" s="1"/>
      <c r="P105" s="1"/>
      <c r="Q105" s="1"/>
    </row>
    <row r="106" spans="1:17" ht="16.5">
      <c r="A106" s="1"/>
      <c r="B106" s="1"/>
      <c r="C106" s="1"/>
      <c r="D106" s="1"/>
      <c r="E106" s="1"/>
      <c r="F106" s="1"/>
      <c r="G106" s="1"/>
      <c r="H106" s="1"/>
      <c r="I106" s="1"/>
      <c r="J106" s="1"/>
      <c r="K106" s="1"/>
      <c r="L106" s="1"/>
      <c r="M106" s="1"/>
      <c r="N106" s="1"/>
      <c r="O106" s="1"/>
      <c r="P106" s="1"/>
      <c r="Q106" s="1"/>
    </row>
    <row r="107" spans="1:17" ht="16.5">
      <c r="A107" s="1"/>
      <c r="B107" s="1"/>
      <c r="C107" s="1"/>
      <c r="D107" s="1"/>
      <c r="E107" s="1"/>
      <c r="F107" s="1"/>
      <c r="G107" s="1"/>
      <c r="H107" s="1"/>
      <c r="I107" s="1"/>
      <c r="J107" s="1"/>
      <c r="K107" s="1"/>
      <c r="L107" s="1"/>
      <c r="M107" s="1"/>
      <c r="N107" s="1"/>
      <c r="O107" s="1"/>
      <c r="P107" s="1"/>
      <c r="Q107" s="1"/>
    </row>
    <row r="108" spans="1:17" ht="16.5">
      <c r="A108" s="1"/>
      <c r="B108" s="1"/>
      <c r="C108" s="1"/>
      <c r="D108" s="1"/>
      <c r="E108" s="1"/>
      <c r="F108" s="1"/>
      <c r="G108" s="1"/>
      <c r="H108" s="1"/>
      <c r="I108" s="1"/>
      <c r="J108" s="1"/>
      <c r="K108" s="1"/>
      <c r="L108" s="1"/>
      <c r="M108" s="1"/>
      <c r="N108" s="1"/>
      <c r="O108" s="1"/>
      <c r="P108" s="1"/>
      <c r="Q108" s="1"/>
    </row>
    <row r="109" spans="1:17" ht="16.5">
      <c r="A109" s="1"/>
      <c r="B109" s="1"/>
      <c r="C109" s="1"/>
      <c r="D109" s="1"/>
      <c r="E109" s="1"/>
      <c r="F109" s="1"/>
      <c r="G109" s="1"/>
      <c r="H109" s="1"/>
      <c r="I109" s="1"/>
      <c r="J109" s="1"/>
      <c r="K109" s="1"/>
      <c r="L109" s="1"/>
      <c r="M109" s="1"/>
      <c r="N109" s="1"/>
      <c r="O109" s="1"/>
      <c r="P109" s="1"/>
      <c r="Q109" s="1"/>
    </row>
    <row r="110" spans="1:17" ht="16.5">
      <c r="A110" s="1"/>
      <c r="B110" s="1"/>
      <c r="C110" s="1"/>
      <c r="D110" s="1"/>
      <c r="E110" s="1"/>
      <c r="F110" s="1"/>
      <c r="G110" s="1"/>
      <c r="H110" s="1"/>
      <c r="I110" s="1"/>
      <c r="J110" s="1"/>
      <c r="K110" s="1"/>
      <c r="L110" s="1"/>
      <c r="M110" s="1"/>
      <c r="N110" s="1"/>
      <c r="O110" s="1"/>
      <c r="P110" s="1"/>
      <c r="Q110" s="1"/>
    </row>
    <row r="111" spans="1:17" ht="16.5">
      <c r="A111" s="1"/>
      <c r="B111" s="1"/>
      <c r="C111" s="1"/>
      <c r="D111" s="1"/>
      <c r="E111" s="1"/>
      <c r="F111" s="1"/>
      <c r="G111" s="1"/>
      <c r="H111" s="1"/>
      <c r="I111" s="1"/>
      <c r="J111" s="1"/>
      <c r="K111" s="1"/>
      <c r="L111" s="1"/>
      <c r="M111" s="1"/>
      <c r="N111" s="1"/>
      <c r="O111" s="1"/>
      <c r="P111" s="1"/>
      <c r="Q111" s="1"/>
    </row>
    <row r="112" spans="1:17" ht="16.5">
      <c r="A112" s="1"/>
      <c r="B112" s="1"/>
      <c r="C112" s="1"/>
      <c r="D112" s="1"/>
      <c r="E112" s="1"/>
      <c r="F112" s="1"/>
      <c r="G112" s="1"/>
      <c r="H112" s="1"/>
      <c r="I112" s="1"/>
      <c r="J112" s="1"/>
      <c r="K112" s="1"/>
      <c r="L112" s="1"/>
      <c r="M112" s="1"/>
      <c r="N112" s="1"/>
      <c r="O112" s="1"/>
      <c r="P112" s="1"/>
      <c r="Q112" s="1"/>
    </row>
    <row r="113" spans="1:17" ht="16.5">
      <c r="A113" s="1"/>
      <c r="B113" s="1"/>
      <c r="C113" s="1"/>
      <c r="D113" s="1"/>
      <c r="E113" s="1"/>
      <c r="F113" s="1"/>
      <c r="G113" s="1"/>
      <c r="H113" s="1"/>
      <c r="I113" s="1"/>
      <c r="J113" s="1"/>
      <c r="K113" s="1"/>
      <c r="L113" s="1"/>
      <c r="M113" s="1"/>
      <c r="N113" s="1"/>
      <c r="O113" s="1"/>
      <c r="P113" s="1"/>
      <c r="Q113" s="1"/>
    </row>
    <row r="114" spans="1:17" ht="16.5">
      <c r="A114" s="1"/>
      <c r="B114" s="1"/>
      <c r="C114" s="1"/>
      <c r="D114" s="1"/>
      <c r="E114" s="1"/>
      <c r="F114" s="1"/>
      <c r="G114" s="1"/>
      <c r="H114" s="1"/>
      <c r="I114" s="1"/>
      <c r="J114" s="1"/>
      <c r="K114" s="1"/>
      <c r="L114" s="1"/>
      <c r="M114" s="1"/>
      <c r="N114" s="1"/>
      <c r="O114" s="1"/>
      <c r="P114" s="1"/>
      <c r="Q114" s="1"/>
    </row>
    <row r="115" spans="1:17" ht="16.5">
      <c r="A115" s="1"/>
      <c r="B115" s="1"/>
      <c r="C115" s="1"/>
      <c r="D115" s="1"/>
      <c r="E115" s="1"/>
      <c r="F115" s="1"/>
      <c r="G115" s="1"/>
      <c r="H115" s="1"/>
      <c r="I115" s="1"/>
      <c r="J115" s="1"/>
      <c r="K115" s="1"/>
      <c r="L115" s="1"/>
      <c r="M115" s="1"/>
      <c r="N115" s="1"/>
      <c r="O115" s="1"/>
      <c r="P115" s="1"/>
      <c r="Q115" s="1"/>
    </row>
    <row r="116" spans="1:17" ht="16.5">
      <c r="A116" s="1"/>
      <c r="B116" s="1"/>
      <c r="C116" s="1"/>
      <c r="D116" s="1"/>
      <c r="E116" s="1"/>
      <c r="F116" s="1"/>
      <c r="G116" s="1"/>
      <c r="H116" s="1"/>
      <c r="I116" s="1"/>
      <c r="J116" s="1"/>
      <c r="K116" s="1"/>
      <c r="L116" s="1"/>
      <c r="M116" s="1"/>
      <c r="N116" s="1"/>
      <c r="O116" s="1"/>
      <c r="P116" s="1"/>
      <c r="Q116" s="1"/>
    </row>
    <row r="117" spans="1:17" ht="16.5">
      <c r="A117" s="1"/>
      <c r="B117" s="1"/>
      <c r="C117" s="1"/>
      <c r="D117" s="1"/>
      <c r="E117" s="1"/>
      <c r="F117" s="1"/>
      <c r="G117" s="1"/>
      <c r="H117" s="1"/>
      <c r="I117" s="1"/>
      <c r="J117" s="1"/>
      <c r="K117" s="1"/>
      <c r="L117" s="1"/>
      <c r="M117" s="1"/>
      <c r="N117" s="1"/>
      <c r="O117" s="1"/>
      <c r="P117" s="1"/>
      <c r="Q117" s="1"/>
    </row>
    <row r="118" spans="1:17" ht="16.5">
      <c r="A118" s="1"/>
      <c r="B118" s="1"/>
      <c r="C118" s="1"/>
      <c r="D118" s="1"/>
      <c r="E118" s="1"/>
      <c r="F118" s="1"/>
      <c r="G118" s="1"/>
      <c r="H118" s="1"/>
      <c r="I118" s="1"/>
      <c r="J118" s="1"/>
      <c r="K118" s="1"/>
      <c r="L118" s="1"/>
      <c r="M118" s="1"/>
      <c r="N118" s="1"/>
      <c r="O118" s="1"/>
      <c r="P118" s="1"/>
      <c r="Q118" s="1"/>
    </row>
    <row r="119" spans="1:17" ht="16.5">
      <c r="A119" s="1"/>
      <c r="B119" s="1"/>
      <c r="C119" s="1"/>
      <c r="D119" s="1"/>
      <c r="E119" s="1"/>
      <c r="F119" s="1"/>
      <c r="G119" s="1"/>
      <c r="H119" s="1"/>
      <c r="I119" s="1"/>
      <c r="J119" s="1"/>
      <c r="K119" s="1"/>
      <c r="L119" s="1"/>
      <c r="M119" s="1"/>
      <c r="N119" s="1"/>
      <c r="O119" s="1"/>
      <c r="P119" s="1"/>
      <c r="Q119" s="1"/>
    </row>
    <row r="120" spans="1:17" ht="16.5">
      <c r="A120" s="1"/>
      <c r="B120" s="1"/>
      <c r="C120" s="1"/>
      <c r="D120" s="1"/>
      <c r="E120" s="1"/>
      <c r="F120" s="1"/>
      <c r="G120" s="1"/>
      <c r="H120" s="1"/>
      <c r="I120" s="1"/>
      <c r="J120" s="1"/>
      <c r="K120" s="1"/>
      <c r="L120" s="1"/>
      <c r="M120" s="1"/>
      <c r="N120" s="1"/>
      <c r="O120" s="1"/>
      <c r="P120" s="1"/>
      <c r="Q120" s="1"/>
    </row>
    <row r="121" spans="1:17" ht="16.5">
      <c r="A121" s="1"/>
      <c r="B121" s="1"/>
      <c r="C121" s="1"/>
      <c r="D121" s="1"/>
      <c r="E121" s="1"/>
      <c r="F121" s="1"/>
      <c r="G121" s="1"/>
      <c r="H121" s="1"/>
      <c r="I121" s="1"/>
      <c r="J121" s="1"/>
      <c r="K121" s="1"/>
      <c r="L121" s="1"/>
      <c r="M121" s="1"/>
      <c r="N121" s="1"/>
      <c r="O121" s="1"/>
      <c r="P121" s="1"/>
      <c r="Q121" s="1"/>
    </row>
    <row r="122" spans="1:17" ht="16.5">
      <c r="A122" s="1"/>
      <c r="B122" s="1"/>
      <c r="C122" s="1"/>
      <c r="D122" s="1"/>
      <c r="E122" s="1"/>
      <c r="F122" s="1"/>
      <c r="G122" s="1"/>
      <c r="H122" s="1"/>
      <c r="I122" s="1"/>
      <c r="J122" s="1"/>
      <c r="K122" s="1"/>
      <c r="L122" s="1"/>
      <c r="M122" s="1"/>
      <c r="N122" s="1"/>
      <c r="O122" s="1"/>
      <c r="P122" s="1"/>
      <c r="Q122" s="1"/>
    </row>
    <row r="123" spans="1:17" ht="16.5">
      <c r="A123" s="1"/>
      <c r="B123" s="1"/>
      <c r="C123" s="1"/>
      <c r="D123" s="1"/>
      <c r="E123" s="1"/>
      <c r="F123" s="1"/>
      <c r="G123" s="1"/>
      <c r="H123" s="1"/>
      <c r="I123" s="1"/>
      <c r="J123" s="1"/>
      <c r="K123" s="1"/>
      <c r="L123" s="1"/>
      <c r="M123" s="1"/>
      <c r="N123" s="1"/>
      <c r="O123" s="1"/>
      <c r="P123" s="1"/>
      <c r="Q123" s="1"/>
    </row>
    <row r="124" spans="1:17" ht="16.5">
      <c r="A124" s="1"/>
      <c r="B124" s="1"/>
      <c r="C124" s="1"/>
      <c r="D124" s="1"/>
      <c r="E124" s="1"/>
      <c r="F124" s="1"/>
      <c r="G124" s="1"/>
      <c r="H124" s="1"/>
      <c r="I124" s="1"/>
      <c r="J124" s="1"/>
      <c r="K124" s="1"/>
      <c r="L124" s="1"/>
      <c r="M124" s="1"/>
      <c r="N124" s="1"/>
      <c r="O124" s="1"/>
      <c r="P124" s="1"/>
      <c r="Q124" s="1"/>
    </row>
    <row r="125" spans="1:17" ht="16.5">
      <c r="A125" s="1"/>
      <c r="B125" s="1"/>
      <c r="C125" s="1"/>
      <c r="D125" s="1"/>
      <c r="E125" s="1"/>
      <c r="F125" s="1"/>
      <c r="G125" s="1"/>
      <c r="H125" s="1"/>
      <c r="I125" s="1"/>
      <c r="J125" s="1"/>
      <c r="K125" s="1"/>
      <c r="L125" s="1"/>
      <c r="M125" s="1"/>
      <c r="N125" s="1"/>
      <c r="O125" s="1"/>
      <c r="P125" s="1"/>
      <c r="Q125" s="1"/>
    </row>
    <row r="126" spans="1:17" ht="16.5">
      <c r="A126" s="1"/>
      <c r="B126" s="1"/>
      <c r="C126" s="1"/>
      <c r="D126" s="1"/>
      <c r="E126" s="1"/>
      <c r="F126" s="1"/>
      <c r="G126" s="1"/>
      <c r="H126" s="1"/>
      <c r="I126" s="1"/>
      <c r="J126" s="1"/>
      <c r="K126" s="1"/>
      <c r="L126" s="1"/>
      <c r="M126" s="1"/>
      <c r="N126" s="1"/>
      <c r="O126" s="1"/>
      <c r="P126" s="1"/>
      <c r="Q126" s="1"/>
    </row>
    <row r="127" spans="1:17" ht="16.5">
      <c r="A127" s="1"/>
      <c r="B127" s="1"/>
      <c r="C127" s="1"/>
      <c r="D127" s="1"/>
      <c r="E127" s="1"/>
      <c r="F127" s="1"/>
      <c r="G127" s="1"/>
      <c r="H127" s="1"/>
      <c r="I127" s="1"/>
      <c r="J127" s="1"/>
      <c r="K127" s="1"/>
      <c r="L127" s="1"/>
      <c r="M127" s="1"/>
      <c r="N127" s="1"/>
      <c r="O127" s="1"/>
      <c r="P127" s="1"/>
      <c r="Q127" s="1"/>
    </row>
    <row r="128" spans="1:17" ht="16.5">
      <c r="A128" s="1"/>
      <c r="B128" s="1"/>
      <c r="C128" s="1"/>
      <c r="D128" s="1"/>
      <c r="E128" s="1"/>
      <c r="F128" s="1"/>
      <c r="G128" s="1"/>
      <c r="H128" s="1"/>
      <c r="I128" s="1"/>
      <c r="J128" s="1"/>
      <c r="K128" s="1"/>
      <c r="L128" s="1"/>
      <c r="M128" s="1"/>
      <c r="N128" s="1"/>
      <c r="O128" s="1"/>
      <c r="P128" s="1"/>
      <c r="Q128" s="1"/>
    </row>
    <row r="129" spans="1:17" ht="16.5">
      <c r="A129" s="1"/>
      <c r="B129" s="1"/>
      <c r="C129" s="1"/>
      <c r="D129" s="1"/>
      <c r="E129" s="1"/>
      <c r="F129" s="1"/>
      <c r="G129" s="1"/>
      <c r="H129" s="1"/>
      <c r="I129" s="1"/>
      <c r="J129" s="1"/>
      <c r="K129" s="1"/>
      <c r="L129" s="1"/>
      <c r="M129" s="1"/>
      <c r="N129" s="1"/>
      <c r="O129" s="1"/>
      <c r="P129" s="1"/>
      <c r="Q129" s="1"/>
    </row>
    <row r="130" spans="1:17" ht="16.5">
      <c r="A130" s="1"/>
      <c r="B130" s="1"/>
      <c r="C130" s="1"/>
      <c r="D130" s="1"/>
      <c r="E130" s="1"/>
      <c r="F130" s="1"/>
      <c r="G130" s="1"/>
      <c r="H130" s="1"/>
      <c r="I130" s="1"/>
      <c r="J130" s="1"/>
      <c r="K130" s="1"/>
      <c r="L130" s="1"/>
      <c r="M130" s="1"/>
      <c r="N130" s="1"/>
      <c r="O130" s="1"/>
      <c r="P130" s="1"/>
      <c r="Q130" s="1"/>
    </row>
    <row r="131" spans="1:17" ht="16.5">
      <c r="A131" s="1"/>
      <c r="B131" s="1"/>
      <c r="C131" s="1"/>
      <c r="D131" s="1"/>
      <c r="E131" s="1"/>
      <c r="F131" s="1"/>
      <c r="G131" s="1"/>
      <c r="H131" s="1"/>
      <c r="I131" s="1"/>
      <c r="J131" s="1"/>
      <c r="K131" s="1"/>
      <c r="L131" s="1"/>
      <c r="M131" s="1"/>
      <c r="N131" s="1"/>
      <c r="O131" s="1"/>
      <c r="P131" s="1"/>
      <c r="Q131" s="1"/>
    </row>
    <row r="132" spans="1:17" ht="16.5">
      <c r="A132" s="1"/>
      <c r="B132" s="1"/>
      <c r="C132" s="1"/>
      <c r="D132" s="1"/>
      <c r="E132" s="1"/>
      <c r="F132" s="1"/>
      <c r="G132" s="1"/>
      <c r="H132" s="1"/>
      <c r="I132" s="1"/>
      <c r="J132" s="1"/>
      <c r="K132" s="1"/>
      <c r="L132" s="1"/>
      <c r="M132" s="1"/>
      <c r="N132" s="1"/>
      <c r="O132" s="1"/>
      <c r="P132" s="1"/>
      <c r="Q132" s="1"/>
    </row>
    <row r="133" spans="1:17" ht="16.5">
      <c r="A133" s="1"/>
      <c r="B133" s="1"/>
      <c r="C133" s="1"/>
      <c r="D133" s="1"/>
      <c r="E133" s="1"/>
      <c r="F133" s="1"/>
      <c r="G133" s="1"/>
      <c r="H133" s="1"/>
      <c r="I133" s="1"/>
      <c r="J133" s="1"/>
      <c r="K133" s="1"/>
      <c r="L133" s="1"/>
      <c r="M133" s="1"/>
      <c r="N133" s="1"/>
      <c r="O133" s="1"/>
      <c r="P133" s="1"/>
      <c r="Q133" s="1"/>
    </row>
    <row r="134" spans="1:17" ht="16.5">
      <c r="A134" s="1"/>
      <c r="B134" s="1"/>
      <c r="C134" s="1"/>
      <c r="D134" s="1"/>
      <c r="E134" s="1"/>
      <c r="F134" s="1"/>
      <c r="G134" s="1"/>
      <c r="H134" s="1"/>
      <c r="I134" s="1"/>
      <c r="J134" s="1"/>
      <c r="K134" s="1"/>
      <c r="L134" s="1"/>
      <c r="M134" s="1"/>
      <c r="N134" s="1"/>
      <c r="O134" s="1"/>
      <c r="P134" s="1"/>
      <c r="Q134" s="1"/>
    </row>
    <row r="135" spans="1:17" ht="16.5">
      <c r="A135" s="1"/>
      <c r="B135" s="1"/>
      <c r="C135" s="1"/>
      <c r="D135" s="1"/>
      <c r="E135" s="1"/>
      <c r="F135" s="1"/>
      <c r="G135" s="1"/>
      <c r="H135" s="1"/>
      <c r="I135" s="1"/>
      <c r="J135" s="1"/>
      <c r="K135" s="1"/>
      <c r="L135" s="1"/>
      <c r="M135" s="1"/>
      <c r="N135" s="1"/>
      <c r="O135" s="1"/>
      <c r="P135" s="1"/>
      <c r="Q135" s="1"/>
    </row>
    <row r="136" spans="1:17" ht="16.5">
      <c r="A136" s="1"/>
      <c r="B136" s="1"/>
      <c r="C136" s="1"/>
      <c r="D136" s="1"/>
      <c r="E136" s="1"/>
      <c r="F136" s="1"/>
      <c r="G136" s="1"/>
      <c r="H136" s="1"/>
      <c r="I136" s="1"/>
      <c r="J136" s="1"/>
      <c r="K136" s="1"/>
      <c r="L136" s="1"/>
      <c r="M136" s="1"/>
      <c r="N136" s="1"/>
      <c r="O136" s="1"/>
      <c r="P136" s="1"/>
      <c r="Q136" s="1"/>
    </row>
    <row r="137" spans="1:17" ht="16.5">
      <c r="A137" s="1"/>
      <c r="B137" s="1"/>
      <c r="C137" s="1"/>
      <c r="D137" s="1"/>
      <c r="E137" s="1"/>
      <c r="F137" s="1"/>
      <c r="G137" s="1"/>
      <c r="H137" s="1"/>
      <c r="I137" s="1"/>
      <c r="J137" s="1"/>
      <c r="K137" s="1"/>
      <c r="L137" s="1"/>
      <c r="M137" s="1"/>
      <c r="N137" s="1"/>
      <c r="O137" s="1"/>
      <c r="P137" s="1"/>
      <c r="Q137" s="1"/>
    </row>
    <row r="138" spans="1:17" ht="16.5">
      <c r="A138" s="1"/>
      <c r="B138" s="1"/>
      <c r="C138" s="1"/>
      <c r="D138" s="1"/>
      <c r="E138" s="1"/>
      <c r="F138" s="1"/>
      <c r="G138" s="1"/>
      <c r="H138" s="1"/>
      <c r="I138" s="1"/>
      <c r="J138" s="1"/>
      <c r="K138" s="1"/>
      <c r="L138" s="1"/>
      <c r="M138" s="1"/>
      <c r="N138" s="1"/>
      <c r="O138" s="1"/>
      <c r="P138" s="1"/>
      <c r="Q138" s="1"/>
    </row>
    <row r="139" spans="1:17" ht="16.5">
      <c r="A139" s="1"/>
      <c r="B139" s="1"/>
      <c r="C139" s="1"/>
      <c r="D139" s="1"/>
      <c r="E139" s="1"/>
      <c r="F139" s="1"/>
      <c r="G139" s="1"/>
      <c r="H139" s="1"/>
      <c r="I139" s="1"/>
      <c r="J139" s="1"/>
      <c r="K139" s="1"/>
      <c r="L139" s="1"/>
      <c r="M139" s="1"/>
      <c r="N139" s="1"/>
      <c r="O139" s="1"/>
      <c r="P139" s="1"/>
      <c r="Q139" s="1"/>
    </row>
    <row r="140" spans="1:17" ht="16.5">
      <c r="A140" s="1"/>
      <c r="B140" s="1"/>
      <c r="C140" s="1"/>
      <c r="D140" s="1"/>
      <c r="E140" s="1"/>
      <c r="F140" s="1"/>
      <c r="G140" s="1"/>
      <c r="H140" s="1"/>
      <c r="I140" s="1"/>
      <c r="J140" s="1"/>
      <c r="K140" s="1"/>
      <c r="L140" s="1"/>
      <c r="M140" s="1"/>
      <c r="N140" s="1"/>
      <c r="O140" s="1"/>
      <c r="P140" s="1"/>
      <c r="Q140" s="1"/>
    </row>
    <row r="141" spans="1:17" ht="16.5">
      <c r="A141" s="1"/>
      <c r="B141" s="1"/>
      <c r="C141" s="1"/>
      <c r="D141" s="1"/>
      <c r="E141" s="1"/>
      <c r="F141" s="1"/>
      <c r="G141" s="1"/>
      <c r="H141" s="1"/>
      <c r="I141" s="1"/>
      <c r="J141" s="1"/>
      <c r="K141" s="1"/>
      <c r="L141" s="1"/>
      <c r="M141" s="1"/>
      <c r="N141" s="1"/>
      <c r="O141" s="1"/>
      <c r="P141" s="1"/>
      <c r="Q141" s="1"/>
    </row>
    <row r="142" spans="1:17" ht="16.5">
      <c r="A142" s="1"/>
      <c r="B142" s="1"/>
      <c r="C142" s="1"/>
      <c r="D142" s="1"/>
      <c r="E142" s="1"/>
      <c r="F142" s="1"/>
      <c r="G142" s="1"/>
      <c r="H142" s="1"/>
      <c r="I142" s="1"/>
      <c r="J142" s="1"/>
      <c r="K142" s="1"/>
      <c r="L142" s="1"/>
      <c r="M142" s="1"/>
      <c r="N142" s="1"/>
      <c r="O142" s="1"/>
      <c r="P142" s="1"/>
      <c r="Q142" s="1"/>
    </row>
    <row r="143" spans="1:17" ht="16.5">
      <c r="A143" s="1"/>
      <c r="B143" s="1"/>
      <c r="C143" s="1"/>
      <c r="D143" s="1"/>
      <c r="E143" s="1"/>
      <c r="F143" s="1"/>
      <c r="G143" s="1"/>
      <c r="H143" s="1"/>
      <c r="I143" s="1"/>
      <c r="J143" s="1"/>
      <c r="K143" s="1"/>
      <c r="L143" s="1"/>
      <c r="M143" s="1"/>
      <c r="N143" s="1"/>
      <c r="O143" s="1"/>
      <c r="P143" s="1"/>
      <c r="Q143" s="1"/>
    </row>
    <row r="144" spans="1:17" ht="16.5">
      <c r="A144" s="1"/>
      <c r="B144" s="1"/>
      <c r="C144" s="1"/>
      <c r="D144" s="1"/>
      <c r="E144" s="1"/>
      <c r="F144" s="1"/>
      <c r="G144" s="1"/>
      <c r="H144" s="1"/>
      <c r="I144" s="1"/>
      <c r="J144" s="1"/>
      <c r="K144" s="1"/>
      <c r="L144" s="1"/>
      <c r="M144" s="1"/>
      <c r="N144" s="1"/>
      <c r="O144" s="1"/>
      <c r="P144" s="1"/>
      <c r="Q144" s="1"/>
    </row>
    <row r="145" spans="1:17" ht="16.5">
      <c r="A145" s="1"/>
      <c r="B145" s="1"/>
      <c r="C145" s="1"/>
      <c r="D145" s="1"/>
      <c r="E145" s="1"/>
      <c r="F145" s="1"/>
      <c r="G145" s="1"/>
      <c r="H145" s="1"/>
      <c r="I145" s="1"/>
      <c r="J145" s="1"/>
      <c r="K145" s="1"/>
      <c r="L145" s="1"/>
      <c r="M145" s="1"/>
      <c r="N145" s="1"/>
      <c r="O145" s="1"/>
      <c r="P145" s="1"/>
      <c r="Q145" s="1"/>
    </row>
    <row r="146" spans="1:17" ht="16.5">
      <c r="A146" s="1"/>
      <c r="B146" s="1"/>
      <c r="C146" s="1"/>
      <c r="D146" s="1"/>
      <c r="E146" s="1"/>
      <c r="F146" s="1"/>
      <c r="G146" s="1"/>
      <c r="H146" s="1"/>
      <c r="I146" s="1"/>
      <c r="J146" s="1"/>
      <c r="K146" s="1"/>
      <c r="L146" s="1"/>
      <c r="M146" s="1"/>
      <c r="N146" s="1"/>
      <c r="O146" s="1"/>
      <c r="P146" s="1"/>
      <c r="Q146" s="1"/>
    </row>
    <row r="147" spans="1:17" ht="16.5">
      <c r="A147" s="1"/>
      <c r="B147" s="1"/>
      <c r="C147" s="1"/>
      <c r="D147" s="1"/>
      <c r="E147" s="1"/>
      <c r="F147" s="1"/>
      <c r="G147" s="1"/>
      <c r="H147" s="1"/>
      <c r="I147" s="1"/>
      <c r="J147" s="1"/>
      <c r="K147" s="1"/>
      <c r="L147" s="1"/>
      <c r="M147" s="1"/>
      <c r="N147" s="1"/>
      <c r="O147" s="1"/>
      <c r="P147" s="1"/>
      <c r="Q147" s="1"/>
    </row>
    <row r="148" spans="1:17" ht="16.5">
      <c r="A148" s="1"/>
      <c r="B148" s="1"/>
      <c r="C148" s="1"/>
      <c r="D148" s="1"/>
      <c r="E148" s="1"/>
      <c r="F148" s="1"/>
      <c r="G148" s="1"/>
      <c r="H148" s="1"/>
      <c r="I148" s="1"/>
      <c r="J148" s="1"/>
      <c r="K148" s="1"/>
      <c r="L148" s="1"/>
      <c r="M148" s="1"/>
      <c r="N148" s="1"/>
      <c r="O148" s="1"/>
      <c r="P148" s="1"/>
      <c r="Q148" s="1"/>
    </row>
    <row r="149" spans="1:17" ht="16.5">
      <c r="A149" s="1"/>
      <c r="B149" s="1"/>
      <c r="C149" s="1"/>
      <c r="D149" s="1"/>
      <c r="E149" s="1"/>
      <c r="F149" s="1"/>
      <c r="G149" s="1"/>
      <c r="H149" s="1"/>
      <c r="I149" s="1"/>
      <c r="J149" s="1"/>
      <c r="K149" s="1"/>
      <c r="L149" s="1"/>
      <c r="M149" s="1"/>
      <c r="N149" s="1"/>
      <c r="O149" s="1"/>
      <c r="P149" s="1"/>
      <c r="Q149" s="1"/>
    </row>
    <row r="150" spans="1:17" ht="16.5">
      <c r="A150" s="1"/>
      <c r="B150" s="1"/>
      <c r="C150" s="1"/>
      <c r="D150" s="1"/>
      <c r="E150" s="1"/>
      <c r="F150" s="1"/>
      <c r="G150" s="1"/>
      <c r="H150" s="1"/>
      <c r="I150" s="1"/>
      <c r="J150" s="1"/>
      <c r="K150" s="1"/>
      <c r="L150" s="1"/>
      <c r="M150" s="1"/>
      <c r="N150" s="1"/>
      <c r="O150" s="1"/>
      <c r="P150" s="1"/>
      <c r="Q150" s="1"/>
    </row>
    <row r="151" spans="1:17" ht="16.5">
      <c r="A151" s="1"/>
      <c r="B151" s="1"/>
      <c r="C151" s="1"/>
      <c r="D151" s="1"/>
      <c r="E151" s="1"/>
      <c r="F151" s="1"/>
      <c r="G151" s="1"/>
      <c r="H151" s="1"/>
      <c r="I151" s="1"/>
      <c r="J151" s="1"/>
      <c r="K151" s="1"/>
      <c r="L151" s="1"/>
      <c r="M151" s="1"/>
      <c r="N151" s="1"/>
      <c r="O151" s="1"/>
      <c r="P151" s="1"/>
      <c r="Q151" s="1"/>
    </row>
    <row r="152" spans="1:17" ht="16.5">
      <c r="A152" s="1"/>
      <c r="B152" s="1"/>
      <c r="C152" s="1"/>
      <c r="D152" s="1"/>
      <c r="E152" s="1"/>
      <c r="F152" s="1"/>
      <c r="G152" s="1"/>
      <c r="H152" s="1"/>
      <c r="I152" s="1"/>
      <c r="J152" s="1"/>
      <c r="K152" s="1"/>
      <c r="L152" s="1"/>
      <c r="M152" s="1"/>
      <c r="N152" s="1"/>
      <c r="O152" s="1"/>
      <c r="P152" s="1"/>
      <c r="Q152" s="1"/>
    </row>
    <row r="153" spans="1:17" ht="16.5">
      <c r="A153" s="1"/>
      <c r="B153" s="1"/>
      <c r="C153" s="1"/>
      <c r="D153" s="1"/>
      <c r="E153" s="1"/>
      <c r="F153" s="1"/>
      <c r="G153" s="1"/>
      <c r="H153" s="1"/>
      <c r="I153" s="1"/>
      <c r="J153" s="1"/>
      <c r="K153" s="1"/>
      <c r="L153" s="1"/>
      <c r="M153" s="1"/>
      <c r="N153" s="1"/>
      <c r="O153" s="1"/>
      <c r="P153" s="1"/>
      <c r="Q153" s="1"/>
    </row>
    <row r="154" spans="1:17" ht="16.5">
      <c r="A154" s="1"/>
      <c r="B154" s="1"/>
      <c r="C154" s="1"/>
      <c r="D154" s="1"/>
      <c r="E154" s="1"/>
      <c r="F154" s="1"/>
      <c r="G154" s="1"/>
      <c r="H154" s="1"/>
      <c r="I154" s="1"/>
      <c r="J154" s="1"/>
      <c r="K154" s="1"/>
      <c r="L154" s="1"/>
      <c r="M154" s="1"/>
      <c r="N154" s="1"/>
      <c r="O154" s="1"/>
      <c r="P154" s="1"/>
      <c r="Q154" s="1"/>
    </row>
    <row r="155" spans="1:17" ht="16.5">
      <c r="A155" s="1"/>
      <c r="B155" s="1"/>
      <c r="C155" s="1"/>
      <c r="D155" s="1"/>
      <c r="E155" s="1"/>
      <c r="F155" s="1"/>
      <c r="G155" s="1"/>
      <c r="H155" s="1"/>
      <c r="I155" s="1"/>
      <c r="J155" s="1"/>
      <c r="K155" s="1"/>
      <c r="L155" s="1"/>
      <c r="M155" s="1"/>
      <c r="N155" s="1"/>
      <c r="O155" s="1"/>
      <c r="P155" s="1"/>
      <c r="Q155" s="1"/>
    </row>
    <row r="156" spans="1:17" ht="16.5">
      <c r="A156" s="1"/>
      <c r="B156" s="1"/>
      <c r="C156" s="1"/>
      <c r="D156" s="1"/>
      <c r="E156" s="1"/>
      <c r="F156" s="1"/>
      <c r="G156" s="1"/>
      <c r="H156" s="1"/>
      <c r="I156" s="1"/>
      <c r="J156" s="1"/>
      <c r="K156" s="1"/>
      <c r="L156" s="1"/>
      <c r="M156" s="1"/>
      <c r="N156" s="1"/>
      <c r="O156" s="1"/>
      <c r="P156" s="1"/>
      <c r="Q156" s="1"/>
    </row>
    <row r="157" spans="1:17" ht="16.5">
      <c r="A157" s="1"/>
      <c r="B157" s="1"/>
      <c r="C157" s="1"/>
      <c r="D157" s="1"/>
      <c r="E157" s="1"/>
      <c r="F157" s="1"/>
      <c r="G157" s="1"/>
      <c r="H157" s="1"/>
      <c r="I157" s="1"/>
      <c r="J157" s="1"/>
      <c r="K157" s="1"/>
      <c r="L157" s="1"/>
      <c r="M157" s="1"/>
      <c r="N157" s="1"/>
      <c r="O157" s="1"/>
      <c r="P157" s="1"/>
      <c r="Q157" s="1"/>
    </row>
    <row r="158" spans="1:17" ht="16.5">
      <c r="A158" s="1"/>
      <c r="B158" s="1"/>
      <c r="C158" s="1"/>
      <c r="D158" s="1"/>
      <c r="E158" s="1"/>
      <c r="F158" s="1"/>
      <c r="G158" s="1"/>
      <c r="H158" s="1"/>
      <c r="I158" s="1"/>
      <c r="J158" s="1"/>
      <c r="K158" s="1"/>
      <c r="L158" s="1"/>
      <c r="M158" s="1"/>
      <c r="N158" s="1"/>
      <c r="O158" s="1"/>
      <c r="P158" s="1"/>
      <c r="Q158" s="1"/>
    </row>
    <row r="159" spans="1:17" ht="16.5">
      <c r="A159" s="1"/>
      <c r="B159" s="1"/>
      <c r="C159" s="1"/>
      <c r="D159" s="1"/>
      <c r="E159" s="1"/>
      <c r="F159" s="1"/>
      <c r="G159" s="1"/>
      <c r="H159" s="1"/>
      <c r="I159" s="1"/>
      <c r="J159" s="1"/>
      <c r="K159" s="1"/>
      <c r="L159" s="1"/>
      <c r="M159" s="1"/>
      <c r="N159" s="1"/>
      <c r="O159" s="1"/>
      <c r="P159" s="1"/>
      <c r="Q159" s="1"/>
    </row>
    <row r="160" spans="1:17" ht="16.5">
      <c r="A160" s="1"/>
      <c r="B160" s="1"/>
      <c r="C160" s="1"/>
      <c r="D160" s="1"/>
      <c r="E160" s="1"/>
      <c r="F160" s="1"/>
      <c r="G160" s="1"/>
      <c r="H160" s="1"/>
      <c r="I160" s="1"/>
      <c r="J160" s="1"/>
      <c r="K160" s="1"/>
      <c r="L160" s="1"/>
      <c r="M160" s="1"/>
      <c r="N160" s="1"/>
      <c r="O160" s="1"/>
      <c r="P160" s="1"/>
      <c r="Q160" s="1"/>
    </row>
    <row r="161" spans="1:17" ht="16.5">
      <c r="A161" s="1"/>
      <c r="B161" s="1"/>
      <c r="C161" s="1"/>
      <c r="D161" s="1"/>
      <c r="E161" s="1"/>
      <c r="F161" s="1"/>
      <c r="G161" s="1"/>
      <c r="H161" s="1"/>
      <c r="I161" s="1"/>
      <c r="J161" s="1"/>
      <c r="K161" s="1"/>
      <c r="L161" s="1"/>
      <c r="M161" s="1"/>
      <c r="N161" s="1"/>
      <c r="O161" s="1"/>
      <c r="P161" s="1"/>
      <c r="Q161" s="1"/>
    </row>
    <row r="162" spans="1:17" ht="16.5">
      <c r="A162" s="1"/>
      <c r="B162" s="1"/>
      <c r="C162" s="1"/>
      <c r="D162" s="1"/>
      <c r="E162" s="1"/>
      <c r="F162" s="1"/>
      <c r="G162" s="1"/>
      <c r="H162" s="1"/>
      <c r="I162" s="1"/>
      <c r="J162" s="1"/>
      <c r="K162" s="1"/>
      <c r="L162" s="1"/>
      <c r="M162" s="1"/>
      <c r="N162" s="1"/>
      <c r="O162" s="1"/>
      <c r="P162" s="1"/>
      <c r="Q162" s="1"/>
    </row>
    <row r="163" spans="1:17" ht="16.5">
      <c r="A163" s="1"/>
      <c r="B163" s="1"/>
      <c r="C163" s="1"/>
      <c r="D163" s="1"/>
      <c r="E163" s="1"/>
      <c r="F163" s="1"/>
      <c r="G163" s="1"/>
      <c r="H163" s="1"/>
      <c r="I163" s="1"/>
      <c r="J163" s="1"/>
      <c r="K163" s="1"/>
      <c r="L163" s="1"/>
      <c r="M163" s="1"/>
      <c r="N163" s="1"/>
      <c r="O163" s="1"/>
      <c r="P163" s="1"/>
      <c r="Q163" s="1"/>
    </row>
    <row r="164" spans="1:17" ht="16.5">
      <c r="A164" s="1"/>
      <c r="B164" s="1"/>
      <c r="C164" s="1"/>
      <c r="D164" s="1"/>
      <c r="E164" s="1"/>
      <c r="F164" s="1"/>
      <c r="G164" s="1"/>
      <c r="H164" s="1"/>
      <c r="I164" s="1"/>
      <c r="J164" s="1"/>
      <c r="K164" s="1"/>
      <c r="L164" s="1"/>
      <c r="M164" s="1"/>
      <c r="N164" s="1"/>
      <c r="O164" s="1"/>
      <c r="P164" s="1"/>
      <c r="Q164" s="1"/>
    </row>
    <row r="165" spans="1:17" ht="16.5">
      <c r="A165" s="1"/>
      <c r="B165" s="1"/>
      <c r="C165" s="1"/>
      <c r="D165" s="1"/>
      <c r="E165" s="1"/>
      <c r="F165" s="1"/>
      <c r="G165" s="1"/>
      <c r="H165" s="1"/>
      <c r="I165" s="1"/>
      <c r="J165" s="1"/>
      <c r="K165" s="1"/>
      <c r="L165" s="1"/>
      <c r="M165" s="1"/>
      <c r="N165" s="1"/>
      <c r="O165" s="1"/>
      <c r="P165" s="1"/>
      <c r="Q165" s="1"/>
    </row>
    <row r="166" spans="1:17" ht="16.5">
      <c r="A166" s="1"/>
      <c r="B166" s="1"/>
      <c r="C166" s="1"/>
      <c r="D166" s="1"/>
      <c r="E166" s="1"/>
      <c r="F166" s="1"/>
      <c r="G166" s="1"/>
      <c r="H166" s="1"/>
      <c r="I166" s="1"/>
      <c r="J166" s="1"/>
      <c r="K166" s="1"/>
      <c r="L166" s="1"/>
      <c r="M166" s="1"/>
      <c r="N166" s="1"/>
      <c r="O166" s="1"/>
      <c r="P166" s="1"/>
      <c r="Q166" s="1"/>
    </row>
    <row r="167" spans="1:17" ht="16.5">
      <c r="A167" s="1"/>
      <c r="B167" s="1"/>
      <c r="C167" s="1"/>
      <c r="D167" s="1"/>
      <c r="E167" s="1"/>
      <c r="F167" s="1"/>
      <c r="G167" s="1"/>
      <c r="H167" s="1"/>
      <c r="I167" s="1"/>
      <c r="J167" s="1"/>
      <c r="K167" s="1"/>
      <c r="L167" s="1"/>
      <c r="M167" s="1"/>
      <c r="N167" s="1"/>
      <c r="O167" s="1"/>
      <c r="P167" s="1"/>
      <c r="Q167" s="1"/>
    </row>
    <row r="168" spans="1:17" ht="16.5">
      <c r="A168" s="1"/>
      <c r="B168" s="1"/>
      <c r="C168" s="1"/>
      <c r="D168" s="1"/>
      <c r="E168" s="1"/>
      <c r="F168" s="1"/>
      <c r="G168" s="1"/>
      <c r="H168" s="1"/>
      <c r="I168" s="1"/>
      <c r="J168" s="1"/>
      <c r="K168" s="1"/>
      <c r="L168" s="1"/>
      <c r="M168" s="1"/>
      <c r="N168" s="1"/>
      <c r="O168" s="1"/>
      <c r="P168" s="1"/>
      <c r="Q168" s="1"/>
    </row>
    <row r="169" spans="1:17" ht="16.5">
      <c r="A169" s="1"/>
      <c r="B169" s="1"/>
      <c r="C169" s="1"/>
      <c r="D169" s="1"/>
      <c r="E169" s="1"/>
      <c r="F169" s="1"/>
      <c r="G169" s="1"/>
      <c r="H169" s="1"/>
      <c r="I169" s="1"/>
      <c r="J169" s="1"/>
      <c r="K169" s="1"/>
      <c r="L169" s="1"/>
      <c r="M169" s="1"/>
      <c r="N169" s="1"/>
      <c r="O169" s="1"/>
      <c r="P169" s="1"/>
      <c r="Q169" s="1"/>
    </row>
    <row r="170" spans="1:17" ht="16.5">
      <c r="A170" s="1"/>
      <c r="B170" s="1"/>
      <c r="C170" s="1"/>
      <c r="D170" s="1"/>
      <c r="E170" s="1"/>
      <c r="F170" s="1"/>
      <c r="G170" s="1"/>
      <c r="H170" s="1"/>
      <c r="I170" s="1"/>
      <c r="J170" s="1"/>
      <c r="K170" s="1"/>
      <c r="L170" s="1"/>
      <c r="M170" s="1"/>
      <c r="N170" s="1"/>
      <c r="O170" s="1"/>
      <c r="P170" s="1"/>
      <c r="Q170" s="1"/>
    </row>
    <row r="171" spans="1:17" ht="16.5">
      <c r="A171" s="1"/>
      <c r="B171" s="1"/>
      <c r="C171" s="1"/>
      <c r="D171" s="1"/>
      <c r="E171" s="1"/>
      <c r="F171" s="1"/>
      <c r="G171" s="1"/>
      <c r="H171" s="1"/>
      <c r="I171" s="1"/>
      <c r="J171" s="1"/>
      <c r="K171" s="1"/>
      <c r="L171" s="1"/>
      <c r="M171" s="1"/>
      <c r="N171" s="1"/>
      <c r="O171" s="1"/>
      <c r="P171" s="1"/>
      <c r="Q171" s="1"/>
    </row>
    <row r="172" spans="1:17" ht="16.5">
      <c r="A172" s="1"/>
      <c r="B172" s="1"/>
      <c r="C172" s="1"/>
      <c r="D172" s="1"/>
      <c r="E172" s="1"/>
      <c r="F172" s="1"/>
      <c r="G172" s="1"/>
      <c r="H172" s="1"/>
      <c r="I172" s="1"/>
      <c r="J172" s="1"/>
      <c r="K172" s="1"/>
      <c r="L172" s="1"/>
      <c r="M172" s="1"/>
      <c r="N172" s="1"/>
      <c r="O172" s="1"/>
      <c r="P172" s="1"/>
      <c r="Q172" s="1"/>
    </row>
    <row r="173" spans="1:17" ht="16.5">
      <c r="A173" s="1"/>
      <c r="B173" s="1"/>
      <c r="C173" s="1"/>
      <c r="D173" s="1"/>
      <c r="E173" s="1"/>
      <c r="F173" s="1"/>
      <c r="G173" s="1"/>
      <c r="H173" s="1"/>
      <c r="I173" s="1"/>
      <c r="J173" s="1"/>
      <c r="K173" s="1"/>
      <c r="L173" s="1"/>
      <c r="M173" s="1"/>
      <c r="N173" s="1"/>
      <c r="O173" s="1"/>
      <c r="P173" s="1"/>
      <c r="Q173" s="1"/>
    </row>
    <row r="174" spans="1:17" ht="16.5">
      <c r="A174" s="1"/>
      <c r="B174" s="1"/>
      <c r="C174" s="1"/>
      <c r="D174" s="1"/>
      <c r="E174" s="1"/>
      <c r="F174" s="1"/>
      <c r="G174" s="1"/>
      <c r="H174" s="1"/>
      <c r="I174" s="1"/>
      <c r="J174" s="1"/>
      <c r="K174" s="1"/>
      <c r="L174" s="1"/>
      <c r="M174" s="1"/>
      <c r="N174" s="1"/>
      <c r="O174" s="1"/>
      <c r="P174" s="1"/>
      <c r="Q174" s="1"/>
    </row>
    <row r="175" spans="1:17" ht="16.5">
      <c r="A175" s="1"/>
      <c r="B175" s="1"/>
      <c r="C175" s="1"/>
      <c r="D175" s="1"/>
      <c r="E175" s="1"/>
      <c r="F175" s="1"/>
      <c r="G175" s="1"/>
      <c r="H175" s="1"/>
      <c r="I175" s="1"/>
      <c r="J175" s="1"/>
      <c r="K175" s="1"/>
      <c r="L175" s="1"/>
      <c r="M175" s="1"/>
      <c r="N175" s="1"/>
      <c r="O175" s="1"/>
      <c r="P175" s="1"/>
      <c r="Q175" s="1"/>
    </row>
    <row r="176" spans="1:17" ht="16.5">
      <c r="A176" s="1"/>
      <c r="B176" s="1"/>
      <c r="C176" s="1"/>
      <c r="D176" s="1"/>
      <c r="E176" s="1"/>
      <c r="F176" s="1"/>
      <c r="G176" s="1"/>
      <c r="H176" s="1"/>
      <c r="I176" s="1"/>
      <c r="J176" s="1"/>
      <c r="K176" s="1"/>
      <c r="L176" s="1"/>
      <c r="M176" s="1"/>
      <c r="N176" s="1"/>
      <c r="O176" s="1"/>
      <c r="P176" s="1"/>
      <c r="Q176" s="1"/>
    </row>
    <row r="177" spans="1:17" ht="16.5">
      <c r="A177" s="1"/>
      <c r="B177" s="1"/>
      <c r="C177" s="1"/>
      <c r="D177" s="1"/>
      <c r="E177" s="1"/>
      <c r="F177" s="1"/>
      <c r="G177" s="1"/>
      <c r="H177" s="1"/>
      <c r="I177" s="1"/>
      <c r="J177" s="1"/>
      <c r="K177" s="1"/>
      <c r="L177" s="1"/>
      <c r="M177" s="1"/>
      <c r="N177" s="1"/>
      <c r="O177" s="1"/>
      <c r="P177" s="1"/>
      <c r="Q177" s="1"/>
    </row>
    <row r="178" spans="1:17" ht="16.5">
      <c r="A178" s="1"/>
      <c r="B178" s="1"/>
      <c r="C178" s="1"/>
      <c r="D178" s="1"/>
      <c r="E178" s="1"/>
      <c r="F178" s="1"/>
      <c r="G178" s="1"/>
      <c r="H178" s="1"/>
      <c r="I178" s="1"/>
      <c r="J178" s="1"/>
      <c r="K178" s="1"/>
      <c r="L178" s="1"/>
      <c r="M178" s="1"/>
      <c r="N178" s="1"/>
      <c r="O178" s="1"/>
      <c r="P178" s="1"/>
      <c r="Q178" s="1"/>
    </row>
    <row r="179" spans="1:17" ht="16.5">
      <c r="A179" s="1"/>
      <c r="B179" s="1"/>
      <c r="C179" s="1"/>
      <c r="D179" s="1"/>
      <c r="E179" s="1"/>
      <c r="F179" s="1"/>
      <c r="G179" s="1"/>
      <c r="H179" s="1"/>
      <c r="I179" s="1"/>
      <c r="J179" s="1"/>
      <c r="K179" s="1"/>
      <c r="L179" s="1"/>
      <c r="M179" s="1"/>
      <c r="N179" s="1"/>
      <c r="O179" s="1"/>
      <c r="P179" s="1"/>
      <c r="Q179" s="1"/>
    </row>
    <row r="180" spans="1:17" ht="16.5">
      <c r="A180" s="1"/>
      <c r="B180" s="1"/>
      <c r="C180" s="1"/>
      <c r="D180" s="1"/>
      <c r="E180" s="1"/>
      <c r="F180" s="1"/>
      <c r="G180" s="1"/>
      <c r="H180" s="1"/>
      <c r="I180" s="1"/>
      <c r="J180" s="1"/>
      <c r="K180" s="1"/>
      <c r="L180" s="1"/>
      <c r="M180" s="1"/>
      <c r="N180" s="1"/>
      <c r="O180" s="1"/>
      <c r="P180" s="1"/>
      <c r="Q180" s="1"/>
    </row>
    <row r="181" spans="1:17" ht="16.5">
      <c r="A181" s="1"/>
      <c r="B181" s="1"/>
      <c r="C181" s="1"/>
      <c r="D181" s="1"/>
      <c r="E181" s="1"/>
      <c r="F181" s="1"/>
      <c r="G181" s="1"/>
      <c r="H181" s="1"/>
      <c r="I181" s="1"/>
      <c r="J181" s="1"/>
      <c r="K181" s="1"/>
      <c r="L181" s="1"/>
      <c r="M181" s="1"/>
      <c r="N181" s="1"/>
      <c r="O181" s="1"/>
      <c r="P181" s="1"/>
      <c r="Q181" s="1"/>
    </row>
    <row r="182" spans="1:17" ht="16.5">
      <c r="A182" s="1"/>
      <c r="B182" s="1"/>
      <c r="C182" s="1"/>
      <c r="D182" s="1"/>
      <c r="E182" s="1"/>
      <c r="F182" s="1"/>
      <c r="G182" s="1"/>
      <c r="H182" s="1"/>
      <c r="I182" s="1"/>
      <c r="J182" s="1"/>
      <c r="K182" s="1"/>
      <c r="L182" s="1"/>
      <c r="M182" s="1"/>
      <c r="N182" s="1"/>
      <c r="O182" s="1"/>
      <c r="P182" s="1"/>
      <c r="Q182" s="1"/>
    </row>
    <row r="183" spans="1:17" ht="16.5">
      <c r="A183" s="1"/>
      <c r="B183" s="1"/>
      <c r="C183" s="1"/>
      <c r="D183" s="1"/>
      <c r="E183" s="1"/>
      <c r="F183" s="1"/>
      <c r="G183" s="1"/>
      <c r="H183" s="1"/>
      <c r="I183" s="1"/>
      <c r="J183" s="1"/>
      <c r="K183" s="1"/>
      <c r="L183" s="1"/>
      <c r="M183" s="1"/>
      <c r="N183" s="1"/>
      <c r="O183" s="1"/>
      <c r="P183" s="1"/>
      <c r="Q183" s="1"/>
    </row>
    <row r="184" spans="1:17" ht="16.5">
      <c r="A184" s="1"/>
      <c r="B184" s="1"/>
      <c r="C184" s="1"/>
      <c r="D184" s="1"/>
      <c r="E184" s="1"/>
      <c r="F184" s="1"/>
      <c r="G184" s="1"/>
      <c r="H184" s="1"/>
      <c r="I184" s="1"/>
      <c r="J184" s="1"/>
      <c r="K184" s="1"/>
      <c r="L184" s="1"/>
      <c r="M184" s="1"/>
      <c r="N184" s="1"/>
      <c r="O184" s="1"/>
      <c r="P184" s="1"/>
      <c r="Q184" s="1"/>
    </row>
    <row r="185" spans="1:17" ht="16.5">
      <c r="A185" s="1"/>
      <c r="B185" s="1"/>
      <c r="C185" s="1"/>
      <c r="D185" s="1"/>
      <c r="E185" s="1"/>
      <c r="F185" s="1"/>
      <c r="G185" s="1"/>
      <c r="H185" s="1"/>
      <c r="I185" s="1"/>
      <c r="J185" s="1"/>
      <c r="K185" s="1"/>
      <c r="L185" s="1"/>
      <c r="M185" s="1"/>
      <c r="N185" s="1"/>
      <c r="O185" s="1"/>
      <c r="P185" s="1"/>
      <c r="Q185" s="1"/>
    </row>
    <row r="186" spans="1:17" ht="16.5">
      <c r="A186" s="1"/>
      <c r="B186" s="1"/>
      <c r="C186" s="1"/>
      <c r="D186" s="1"/>
      <c r="E186" s="1"/>
      <c r="F186" s="1"/>
      <c r="G186" s="1"/>
      <c r="H186" s="1"/>
      <c r="I186" s="1"/>
      <c r="J186" s="1"/>
      <c r="K186" s="1"/>
      <c r="L186" s="1"/>
      <c r="M186" s="1"/>
      <c r="N186" s="1"/>
      <c r="O186" s="1"/>
      <c r="P186" s="1"/>
      <c r="Q186" s="1"/>
    </row>
    <row r="187" spans="1:17" ht="16.5">
      <c r="A187" s="1"/>
      <c r="B187" s="1"/>
      <c r="C187" s="1"/>
      <c r="D187" s="1"/>
      <c r="E187" s="1"/>
      <c r="F187" s="1"/>
      <c r="G187" s="1"/>
      <c r="H187" s="1"/>
      <c r="I187" s="1"/>
      <c r="J187" s="1"/>
      <c r="K187" s="1"/>
      <c r="L187" s="1"/>
      <c r="M187" s="1"/>
      <c r="N187" s="1"/>
      <c r="O187" s="1"/>
      <c r="P187" s="1"/>
      <c r="Q187" s="1"/>
    </row>
    <row r="188" spans="1:17" ht="16.5">
      <c r="A188" s="1"/>
      <c r="B188" s="1"/>
      <c r="C188" s="1"/>
      <c r="D188" s="1"/>
      <c r="E188" s="1"/>
      <c r="F188" s="1"/>
      <c r="G188" s="1"/>
      <c r="H188" s="1"/>
      <c r="I188" s="1"/>
      <c r="J188" s="1"/>
      <c r="K188" s="1"/>
      <c r="L188" s="1"/>
      <c r="M188" s="1"/>
      <c r="N188" s="1"/>
      <c r="O188" s="1"/>
      <c r="P188" s="1"/>
      <c r="Q188" s="1"/>
    </row>
    <row r="189" spans="1:17" ht="16.5">
      <c r="A189" s="1"/>
      <c r="B189" s="1"/>
      <c r="C189" s="1"/>
      <c r="D189" s="1"/>
      <c r="E189" s="1"/>
      <c r="F189" s="1"/>
      <c r="G189" s="1"/>
      <c r="H189" s="1"/>
      <c r="I189" s="1"/>
      <c r="J189" s="1"/>
      <c r="K189" s="1"/>
      <c r="L189" s="1"/>
      <c r="M189" s="1"/>
      <c r="N189" s="1"/>
      <c r="O189" s="1"/>
      <c r="P189" s="1"/>
      <c r="Q189" s="1"/>
    </row>
    <row r="190" spans="1:17" ht="16.5">
      <c r="A190" s="1"/>
      <c r="B190" s="1"/>
      <c r="C190" s="1"/>
      <c r="D190" s="1"/>
      <c r="E190" s="1"/>
      <c r="F190" s="1"/>
      <c r="G190" s="1"/>
      <c r="H190" s="1"/>
      <c r="I190" s="1"/>
      <c r="J190" s="1"/>
      <c r="K190" s="1"/>
      <c r="L190" s="1"/>
      <c r="M190" s="1"/>
      <c r="N190" s="1"/>
      <c r="O190" s="1"/>
      <c r="P190" s="1"/>
      <c r="Q190" s="1"/>
    </row>
    <row r="191" spans="1:17" ht="16.5">
      <c r="A191" s="1"/>
      <c r="B191" s="1"/>
      <c r="C191" s="1"/>
      <c r="D191" s="1"/>
      <c r="E191" s="1"/>
      <c r="F191" s="1"/>
      <c r="G191" s="1"/>
      <c r="H191" s="1"/>
      <c r="I191" s="1"/>
      <c r="J191" s="1"/>
      <c r="K191" s="1"/>
      <c r="L191" s="1"/>
      <c r="M191" s="1"/>
      <c r="N191" s="1"/>
      <c r="O191" s="1"/>
      <c r="P191" s="1"/>
      <c r="Q191" s="1"/>
    </row>
    <row r="192" spans="1:17" ht="16.5">
      <c r="A192" s="1"/>
      <c r="B192" s="1"/>
      <c r="C192" s="1"/>
      <c r="D192" s="1"/>
      <c r="E192" s="1"/>
      <c r="F192" s="1"/>
      <c r="G192" s="1"/>
      <c r="H192" s="1"/>
      <c r="I192" s="1"/>
      <c r="J192" s="1"/>
      <c r="K192" s="1"/>
      <c r="L192" s="1"/>
      <c r="M192" s="1"/>
      <c r="N192" s="1"/>
      <c r="O192" s="1"/>
      <c r="P192" s="1"/>
      <c r="Q192" s="1"/>
    </row>
    <row r="193" spans="1:17" ht="16.5">
      <c r="A193" s="1"/>
      <c r="B193" s="1"/>
      <c r="C193" s="1"/>
      <c r="D193" s="1"/>
      <c r="E193" s="1"/>
      <c r="F193" s="1"/>
      <c r="G193" s="1"/>
      <c r="H193" s="1"/>
      <c r="I193" s="1"/>
      <c r="J193" s="1"/>
      <c r="K193" s="1"/>
      <c r="L193" s="1"/>
      <c r="M193" s="1"/>
      <c r="N193" s="1"/>
      <c r="O193" s="1"/>
      <c r="P193" s="1"/>
      <c r="Q193" s="1"/>
    </row>
    <row r="194" spans="1:17" ht="16.5">
      <c r="A194" s="1"/>
      <c r="B194" s="1"/>
      <c r="C194" s="1"/>
      <c r="D194" s="1"/>
      <c r="E194" s="1"/>
      <c r="F194" s="1"/>
      <c r="G194" s="1"/>
      <c r="H194" s="1"/>
      <c r="I194" s="1"/>
      <c r="J194" s="1"/>
      <c r="K194" s="1"/>
      <c r="L194" s="1"/>
      <c r="M194" s="1"/>
      <c r="N194" s="1"/>
      <c r="O194" s="1"/>
      <c r="P194" s="1"/>
      <c r="Q194" s="1"/>
    </row>
    <row r="195" spans="1:17" ht="16.5">
      <c r="A195" s="1"/>
      <c r="B195" s="1"/>
      <c r="C195" s="1"/>
      <c r="D195" s="1"/>
      <c r="E195" s="1"/>
      <c r="F195" s="1"/>
      <c r="G195" s="1"/>
      <c r="H195" s="1"/>
      <c r="I195" s="1"/>
      <c r="J195" s="1"/>
      <c r="K195" s="1"/>
      <c r="L195" s="1"/>
      <c r="M195" s="1"/>
      <c r="N195" s="1"/>
      <c r="O195" s="1"/>
      <c r="P195" s="1"/>
      <c r="Q195" s="1"/>
    </row>
    <row r="196" spans="1:17" ht="16.5">
      <c r="A196" s="1"/>
      <c r="B196" s="1"/>
      <c r="C196" s="1"/>
      <c r="D196" s="1"/>
      <c r="E196" s="1"/>
      <c r="F196" s="1"/>
      <c r="G196" s="1"/>
      <c r="H196" s="1"/>
      <c r="I196" s="1"/>
      <c r="J196" s="1"/>
      <c r="K196" s="1"/>
      <c r="L196" s="1"/>
      <c r="M196" s="1"/>
      <c r="N196" s="1"/>
      <c r="O196" s="1"/>
      <c r="P196" s="1"/>
      <c r="Q196" s="1"/>
    </row>
    <row r="197" spans="1:17" ht="16.5">
      <c r="A197" s="1"/>
      <c r="B197" s="1"/>
      <c r="C197" s="1"/>
      <c r="D197" s="1"/>
      <c r="E197" s="1"/>
      <c r="F197" s="1"/>
      <c r="G197" s="1"/>
      <c r="H197" s="1"/>
      <c r="I197" s="1"/>
      <c r="J197" s="1"/>
      <c r="K197" s="1"/>
      <c r="L197" s="1"/>
      <c r="M197" s="1"/>
      <c r="N197" s="1"/>
      <c r="O197" s="1"/>
      <c r="P197" s="1"/>
      <c r="Q197" s="1"/>
    </row>
    <row r="198" spans="1:17" ht="16.5">
      <c r="A198" s="1"/>
      <c r="B198" s="1"/>
      <c r="C198" s="1"/>
      <c r="D198" s="1"/>
      <c r="E198" s="1"/>
      <c r="F198" s="1"/>
      <c r="G198" s="1"/>
      <c r="H198" s="1"/>
      <c r="I198" s="1"/>
      <c r="J198" s="1"/>
      <c r="K198" s="1"/>
      <c r="L198" s="1"/>
      <c r="M198" s="1"/>
      <c r="N198" s="1"/>
      <c r="O198" s="1"/>
      <c r="P198" s="1"/>
      <c r="Q198" s="1"/>
    </row>
    <row r="199" spans="1:17" ht="16.5">
      <c r="A199" s="1"/>
      <c r="B199" s="1"/>
      <c r="C199" s="1"/>
      <c r="D199" s="1"/>
      <c r="E199" s="1"/>
      <c r="F199" s="1"/>
      <c r="G199" s="1"/>
      <c r="H199" s="1"/>
      <c r="I199" s="1"/>
      <c r="J199" s="1"/>
      <c r="K199" s="1"/>
      <c r="L199" s="1"/>
      <c r="M199" s="1"/>
      <c r="N199" s="1"/>
      <c r="O199" s="1"/>
      <c r="P199" s="1"/>
      <c r="Q199" s="1"/>
    </row>
    <row r="200" spans="1:17" ht="16.5">
      <c r="A200" s="1"/>
      <c r="B200" s="1"/>
      <c r="C200" s="1"/>
      <c r="D200" s="1"/>
      <c r="E200" s="1"/>
      <c r="F200" s="1"/>
      <c r="G200" s="1"/>
      <c r="H200" s="1"/>
      <c r="I200" s="1"/>
      <c r="J200" s="1"/>
      <c r="K200" s="1"/>
      <c r="L200" s="1"/>
      <c r="M200" s="1"/>
      <c r="N200" s="1"/>
      <c r="O200" s="1"/>
      <c r="P200" s="1"/>
      <c r="Q200" s="1"/>
    </row>
    <row r="201" spans="1:17" ht="16.5">
      <c r="A201" s="1"/>
      <c r="B201" s="1"/>
      <c r="C201" s="1"/>
      <c r="D201" s="1"/>
      <c r="E201" s="1"/>
      <c r="F201" s="1"/>
      <c r="G201" s="1"/>
      <c r="H201" s="1"/>
      <c r="I201" s="1"/>
      <c r="J201" s="1"/>
      <c r="K201" s="1"/>
      <c r="L201" s="1"/>
      <c r="M201" s="1"/>
      <c r="N201" s="1"/>
      <c r="O201" s="1"/>
      <c r="P201" s="1"/>
      <c r="Q201" s="1"/>
    </row>
    <row r="202" spans="1:17" ht="16.5">
      <c r="A202" s="1"/>
      <c r="B202" s="1"/>
      <c r="C202" s="1"/>
      <c r="D202" s="1"/>
      <c r="E202" s="1"/>
      <c r="F202" s="1"/>
      <c r="G202" s="1"/>
      <c r="H202" s="1"/>
      <c r="I202" s="1"/>
      <c r="J202" s="1"/>
      <c r="K202" s="1"/>
      <c r="L202" s="1"/>
      <c r="M202" s="1"/>
      <c r="N202" s="1"/>
      <c r="O202" s="1"/>
      <c r="P202" s="1"/>
      <c r="Q202" s="1"/>
    </row>
    <row r="203" spans="1:17" ht="16.5">
      <c r="A203" s="1"/>
      <c r="B203" s="1"/>
      <c r="C203" s="1"/>
      <c r="D203" s="1"/>
      <c r="E203" s="1"/>
      <c r="F203" s="1"/>
      <c r="G203" s="1"/>
      <c r="H203" s="1"/>
      <c r="I203" s="1"/>
      <c r="J203" s="1"/>
      <c r="K203" s="1"/>
      <c r="L203" s="1"/>
      <c r="M203" s="1"/>
      <c r="N203" s="1"/>
      <c r="O203" s="1"/>
      <c r="P203" s="1"/>
      <c r="Q203" s="1"/>
    </row>
    <row r="204" spans="1:17" ht="16.5">
      <c r="A204" s="1"/>
      <c r="B204" s="1"/>
      <c r="C204" s="1"/>
      <c r="D204" s="1"/>
      <c r="E204" s="1"/>
      <c r="F204" s="1"/>
      <c r="G204" s="1"/>
      <c r="H204" s="1"/>
      <c r="I204" s="1"/>
      <c r="J204" s="1"/>
      <c r="K204" s="1"/>
      <c r="L204" s="1"/>
      <c r="M204" s="1"/>
      <c r="N204" s="1"/>
      <c r="O204" s="1"/>
      <c r="P204" s="1"/>
      <c r="Q204" s="1"/>
    </row>
    <row r="205" spans="1:17" ht="16.5">
      <c r="A205" s="1"/>
      <c r="B205" s="1"/>
      <c r="C205" s="1"/>
      <c r="D205" s="1"/>
      <c r="E205" s="1"/>
      <c r="F205" s="1"/>
      <c r="G205" s="1"/>
      <c r="H205" s="1"/>
      <c r="I205" s="1"/>
      <c r="J205" s="1"/>
      <c r="K205" s="1"/>
      <c r="L205" s="1"/>
      <c r="M205" s="1"/>
      <c r="N205" s="1"/>
      <c r="O205" s="1"/>
      <c r="P205" s="1"/>
      <c r="Q205" s="1"/>
    </row>
    <row r="206" spans="1:17" ht="16.5">
      <c r="A206" s="1"/>
      <c r="B206" s="1"/>
      <c r="C206" s="1"/>
      <c r="D206" s="1"/>
      <c r="E206" s="1"/>
      <c r="F206" s="1"/>
      <c r="G206" s="1"/>
      <c r="H206" s="1"/>
      <c r="I206" s="1"/>
      <c r="J206" s="1"/>
      <c r="K206" s="1"/>
      <c r="L206" s="1"/>
      <c r="M206" s="1"/>
      <c r="N206" s="1"/>
      <c r="O206" s="1"/>
      <c r="P206" s="1"/>
      <c r="Q206" s="1"/>
    </row>
    <row r="207" spans="1:17" ht="16.5">
      <c r="A207" s="1"/>
      <c r="B207" s="1"/>
      <c r="C207" s="1"/>
      <c r="D207" s="1"/>
      <c r="E207" s="1"/>
      <c r="F207" s="1"/>
      <c r="G207" s="1"/>
      <c r="H207" s="1"/>
      <c r="I207" s="1"/>
      <c r="J207" s="1"/>
      <c r="K207" s="1"/>
      <c r="L207" s="1"/>
      <c r="M207" s="1"/>
      <c r="N207" s="1"/>
      <c r="O207" s="1"/>
      <c r="P207" s="1"/>
      <c r="Q207" s="1"/>
    </row>
    <row r="208" spans="1:17" ht="16.5">
      <c r="A208" s="1"/>
      <c r="B208" s="1"/>
      <c r="C208" s="1"/>
      <c r="D208" s="1"/>
      <c r="E208" s="1"/>
      <c r="F208" s="1"/>
      <c r="G208" s="1"/>
      <c r="H208" s="1"/>
      <c r="I208" s="1"/>
      <c r="J208" s="1"/>
      <c r="K208" s="1"/>
      <c r="L208" s="1"/>
      <c r="M208" s="1"/>
      <c r="N208" s="1"/>
      <c r="O208" s="1"/>
      <c r="P208" s="1"/>
      <c r="Q208" s="1"/>
    </row>
    <row r="209" spans="1:17" ht="16.5">
      <c r="A209" s="1"/>
      <c r="B209" s="1"/>
      <c r="C209" s="1"/>
      <c r="D209" s="1"/>
      <c r="E209" s="1"/>
      <c r="F209" s="1"/>
      <c r="G209" s="1"/>
      <c r="H209" s="1"/>
      <c r="I209" s="1"/>
      <c r="J209" s="1"/>
      <c r="K209" s="1"/>
      <c r="L209" s="1"/>
      <c r="M209" s="1"/>
      <c r="N209" s="1"/>
      <c r="O209" s="1"/>
      <c r="P209" s="1"/>
      <c r="Q209" s="1"/>
    </row>
    <row r="210" spans="1:17" ht="16.5">
      <c r="A210" s="1"/>
      <c r="B210" s="1"/>
      <c r="C210" s="1"/>
      <c r="D210" s="1"/>
      <c r="E210" s="1"/>
      <c r="F210" s="1"/>
      <c r="G210" s="1"/>
      <c r="H210" s="1"/>
      <c r="I210" s="1"/>
      <c r="J210" s="1"/>
      <c r="K210" s="1"/>
      <c r="L210" s="1"/>
      <c r="M210" s="1"/>
      <c r="N210" s="1"/>
      <c r="O210" s="1"/>
      <c r="P210" s="1"/>
      <c r="Q210" s="1"/>
    </row>
    <row r="211" spans="1:17" ht="16.5">
      <c r="A211" s="1"/>
      <c r="B211" s="1"/>
      <c r="C211" s="1"/>
      <c r="D211" s="1"/>
      <c r="E211" s="1"/>
      <c r="F211" s="1"/>
      <c r="G211" s="1"/>
      <c r="H211" s="1"/>
      <c r="I211" s="1"/>
      <c r="J211" s="1"/>
      <c r="K211" s="1"/>
      <c r="L211" s="1"/>
      <c r="M211" s="1"/>
      <c r="N211" s="1"/>
      <c r="O211" s="1"/>
      <c r="P211" s="1"/>
      <c r="Q211" s="1"/>
    </row>
    <row r="212" spans="1:17" ht="16.5">
      <c r="A212" s="1"/>
      <c r="B212" s="1"/>
      <c r="C212" s="1"/>
      <c r="D212" s="1"/>
      <c r="E212" s="1"/>
      <c r="F212" s="1"/>
      <c r="G212" s="1"/>
      <c r="H212" s="1"/>
      <c r="I212" s="1"/>
      <c r="J212" s="1"/>
      <c r="K212" s="1"/>
      <c r="L212" s="1"/>
      <c r="M212" s="1"/>
      <c r="N212" s="1"/>
      <c r="O212" s="1"/>
      <c r="P212" s="1"/>
      <c r="Q212" s="1"/>
    </row>
    <row r="213" spans="1:17" ht="16.5">
      <c r="A213" s="1"/>
      <c r="B213" s="1"/>
      <c r="C213" s="1"/>
      <c r="D213" s="1"/>
      <c r="E213" s="1"/>
      <c r="F213" s="1"/>
      <c r="G213" s="1"/>
      <c r="H213" s="1"/>
      <c r="I213" s="1"/>
      <c r="J213" s="1"/>
      <c r="K213" s="1"/>
      <c r="L213" s="1"/>
      <c r="M213" s="1"/>
      <c r="N213" s="1"/>
      <c r="O213" s="1"/>
      <c r="P213" s="1"/>
      <c r="Q213" s="1"/>
    </row>
    <row r="214" spans="1:17" ht="16.5">
      <c r="A214" s="1"/>
      <c r="B214" s="1"/>
      <c r="C214" s="1"/>
      <c r="D214" s="1"/>
      <c r="E214" s="1"/>
      <c r="F214" s="1"/>
      <c r="G214" s="1"/>
      <c r="H214" s="1"/>
      <c r="I214" s="1"/>
      <c r="J214" s="1"/>
      <c r="K214" s="1"/>
      <c r="L214" s="1"/>
      <c r="M214" s="1"/>
      <c r="N214" s="1"/>
      <c r="O214" s="1"/>
      <c r="P214" s="1"/>
      <c r="Q214" s="1"/>
    </row>
    <row r="215" spans="1:17" ht="16.5">
      <c r="A215" s="1"/>
      <c r="B215" s="1"/>
      <c r="C215" s="1"/>
      <c r="D215" s="1"/>
      <c r="E215" s="1"/>
      <c r="F215" s="1"/>
      <c r="G215" s="1"/>
      <c r="H215" s="1"/>
      <c r="I215" s="1"/>
      <c r="J215" s="1"/>
      <c r="K215" s="1"/>
      <c r="L215" s="1"/>
      <c r="M215" s="1"/>
      <c r="N215" s="1"/>
      <c r="O215" s="1"/>
      <c r="P215" s="1"/>
      <c r="Q215" s="1"/>
    </row>
    <row r="216" spans="1:17" ht="16.5">
      <c r="A216" s="1"/>
      <c r="B216" s="1"/>
      <c r="C216" s="1"/>
      <c r="D216" s="1"/>
      <c r="E216" s="1"/>
      <c r="F216" s="1"/>
      <c r="G216" s="1"/>
      <c r="H216" s="1"/>
      <c r="I216" s="1"/>
      <c r="J216" s="1"/>
      <c r="K216" s="1"/>
      <c r="L216" s="1"/>
      <c r="M216" s="1"/>
      <c r="N216" s="1"/>
      <c r="O216" s="1"/>
      <c r="P216" s="1"/>
      <c r="Q216" s="1"/>
    </row>
    <row r="217" spans="1:17" ht="16.5">
      <c r="A217" s="1"/>
      <c r="B217" s="1"/>
      <c r="C217" s="1"/>
      <c r="D217" s="1"/>
      <c r="E217" s="1"/>
      <c r="F217" s="1"/>
      <c r="G217" s="1"/>
      <c r="H217" s="1"/>
      <c r="I217" s="1"/>
      <c r="J217" s="1"/>
      <c r="K217" s="1"/>
      <c r="L217" s="1"/>
      <c r="M217" s="1"/>
      <c r="N217" s="1"/>
      <c r="O217" s="1"/>
      <c r="P217" s="1"/>
      <c r="Q217" s="1"/>
    </row>
    <row r="218" spans="1:17" ht="16.5">
      <c r="A218" s="1"/>
      <c r="B218" s="1"/>
      <c r="C218" s="1"/>
      <c r="D218" s="1"/>
      <c r="E218" s="1"/>
      <c r="F218" s="1"/>
      <c r="G218" s="1"/>
      <c r="H218" s="1"/>
      <c r="I218" s="1"/>
      <c r="J218" s="1"/>
      <c r="K218" s="1"/>
      <c r="L218" s="1"/>
      <c r="M218" s="1"/>
      <c r="N218" s="1"/>
      <c r="O218" s="1"/>
      <c r="P218" s="1"/>
      <c r="Q218" s="1"/>
    </row>
    <row r="219" spans="1:17" ht="16.5">
      <c r="A219" s="1"/>
      <c r="B219" s="1"/>
      <c r="C219" s="1"/>
      <c r="D219" s="1"/>
      <c r="E219" s="1"/>
      <c r="F219" s="1"/>
      <c r="G219" s="1"/>
      <c r="H219" s="1"/>
      <c r="I219" s="1"/>
      <c r="J219" s="1"/>
      <c r="K219" s="1"/>
      <c r="L219" s="1"/>
      <c r="M219" s="1"/>
      <c r="N219" s="1"/>
      <c r="O219" s="1"/>
      <c r="P219" s="1"/>
      <c r="Q219" s="1"/>
    </row>
    <row r="220" spans="1:17" ht="16.5">
      <c r="A220" s="1"/>
      <c r="B220" s="1"/>
      <c r="C220" s="1"/>
      <c r="D220" s="1"/>
      <c r="E220" s="1"/>
      <c r="F220" s="1"/>
      <c r="G220" s="1"/>
      <c r="H220" s="1"/>
      <c r="I220" s="1"/>
      <c r="J220" s="1"/>
      <c r="K220" s="1"/>
      <c r="L220" s="1"/>
      <c r="M220" s="1"/>
      <c r="N220" s="1"/>
      <c r="O220" s="1"/>
      <c r="P220" s="1"/>
      <c r="Q220" s="1"/>
    </row>
    <row r="221" spans="1:17" ht="16.5">
      <c r="A221" s="1"/>
      <c r="B221" s="1"/>
      <c r="C221" s="1"/>
      <c r="D221" s="1"/>
      <c r="E221" s="1"/>
      <c r="F221" s="1"/>
      <c r="G221" s="1"/>
      <c r="H221" s="1"/>
      <c r="I221" s="1"/>
      <c r="J221" s="1"/>
      <c r="K221" s="1"/>
      <c r="L221" s="1"/>
      <c r="M221" s="1"/>
      <c r="N221" s="1"/>
      <c r="O221" s="1"/>
      <c r="P221" s="1"/>
      <c r="Q221" s="1"/>
    </row>
    <row r="222" spans="1:17" ht="16.5">
      <c r="A222" s="1"/>
      <c r="B222" s="1"/>
      <c r="C222" s="1"/>
      <c r="D222" s="1"/>
      <c r="E222" s="1"/>
      <c r="F222" s="1"/>
      <c r="G222" s="1"/>
      <c r="H222" s="1"/>
      <c r="I222" s="1"/>
      <c r="J222" s="1"/>
      <c r="K222" s="1"/>
      <c r="L222" s="1"/>
      <c r="M222" s="1"/>
      <c r="N222" s="1"/>
      <c r="O222" s="1"/>
      <c r="P222" s="1"/>
      <c r="Q222" s="1"/>
    </row>
    <row r="223" spans="1:17" ht="16.5">
      <c r="A223" s="1"/>
      <c r="B223" s="1"/>
      <c r="C223" s="1"/>
      <c r="D223" s="1"/>
      <c r="E223" s="1"/>
      <c r="F223" s="1"/>
      <c r="G223" s="1"/>
      <c r="H223" s="1"/>
      <c r="I223" s="1"/>
      <c r="J223" s="1"/>
      <c r="K223" s="1"/>
      <c r="L223" s="1"/>
      <c r="M223" s="1"/>
      <c r="N223" s="1"/>
      <c r="O223" s="1"/>
      <c r="P223" s="1"/>
      <c r="Q223" s="1"/>
    </row>
    <row r="224" spans="1:17" ht="16.5">
      <c r="A224" s="1"/>
      <c r="B224" s="1"/>
      <c r="C224" s="1"/>
      <c r="D224" s="1"/>
      <c r="E224" s="1"/>
      <c r="F224" s="1"/>
      <c r="G224" s="1"/>
      <c r="H224" s="1"/>
      <c r="I224" s="1"/>
      <c r="J224" s="1"/>
      <c r="K224" s="1"/>
      <c r="L224" s="1"/>
      <c r="M224" s="1"/>
      <c r="N224" s="1"/>
      <c r="O224" s="1"/>
      <c r="P224" s="1"/>
      <c r="Q224" s="1"/>
    </row>
    <row r="225" spans="1:17" ht="16.5">
      <c r="A225" s="1"/>
      <c r="B225" s="1"/>
      <c r="C225" s="1"/>
      <c r="D225" s="1"/>
      <c r="E225" s="1"/>
      <c r="F225" s="1"/>
      <c r="G225" s="1"/>
      <c r="H225" s="1"/>
      <c r="I225" s="1"/>
      <c r="J225" s="1"/>
      <c r="K225" s="1"/>
      <c r="L225" s="1"/>
      <c r="M225" s="1"/>
      <c r="N225" s="1"/>
      <c r="O225" s="1"/>
      <c r="P225" s="1"/>
      <c r="Q225" s="1"/>
    </row>
    <row r="226" spans="1:17" ht="16.5">
      <c r="A226" s="1"/>
      <c r="B226" s="1"/>
      <c r="C226" s="1"/>
      <c r="D226" s="1"/>
      <c r="E226" s="1"/>
      <c r="F226" s="1"/>
      <c r="G226" s="1"/>
      <c r="H226" s="1"/>
      <c r="I226" s="1"/>
      <c r="J226" s="1"/>
      <c r="K226" s="1"/>
      <c r="L226" s="1"/>
      <c r="M226" s="1"/>
      <c r="N226" s="1"/>
      <c r="O226" s="1"/>
      <c r="P226" s="1"/>
      <c r="Q226" s="1"/>
    </row>
    <row r="227" spans="1:17" ht="16.5">
      <c r="A227" s="1"/>
      <c r="B227" s="1"/>
      <c r="C227" s="1"/>
      <c r="D227" s="1"/>
      <c r="E227" s="1"/>
      <c r="F227" s="1"/>
      <c r="G227" s="1"/>
      <c r="H227" s="1"/>
      <c r="I227" s="1"/>
      <c r="J227" s="1"/>
      <c r="K227" s="1"/>
      <c r="L227" s="1"/>
      <c r="M227" s="1"/>
      <c r="N227" s="1"/>
      <c r="O227" s="1"/>
      <c r="P227" s="1"/>
      <c r="Q227" s="1"/>
    </row>
    <row r="228" spans="1:17" ht="16.5">
      <c r="A228" s="1"/>
      <c r="B228" s="1"/>
      <c r="C228" s="1"/>
      <c r="D228" s="1"/>
      <c r="E228" s="1"/>
      <c r="F228" s="1"/>
      <c r="G228" s="1"/>
      <c r="H228" s="1"/>
      <c r="I228" s="1"/>
      <c r="J228" s="1"/>
      <c r="K228" s="1"/>
      <c r="L228" s="1"/>
      <c r="M228" s="1"/>
      <c r="N228" s="1"/>
      <c r="O228" s="1"/>
      <c r="P228" s="1"/>
      <c r="Q228" s="1"/>
    </row>
    <row r="229" spans="1:17" ht="16.5">
      <c r="A229" s="1"/>
      <c r="B229" s="1"/>
      <c r="C229" s="1"/>
      <c r="D229" s="1"/>
      <c r="E229" s="1"/>
      <c r="F229" s="1"/>
      <c r="G229" s="1"/>
      <c r="H229" s="1"/>
      <c r="I229" s="1"/>
      <c r="J229" s="1"/>
      <c r="K229" s="1"/>
      <c r="L229" s="1"/>
      <c r="M229" s="1"/>
      <c r="N229" s="1"/>
      <c r="O229" s="1"/>
      <c r="P229" s="1"/>
      <c r="Q229" s="1"/>
    </row>
    <row r="230" spans="1:17" ht="16.5">
      <c r="A230" s="1"/>
      <c r="B230" s="1"/>
      <c r="C230" s="1"/>
      <c r="D230" s="1"/>
      <c r="E230" s="1"/>
      <c r="F230" s="1"/>
      <c r="G230" s="1"/>
      <c r="H230" s="1"/>
      <c r="I230" s="1"/>
      <c r="J230" s="1"/>
      <c r="K230" s="1"/>
      <c r="L230" s="1"/>
      <c r="M230" s="1"/>
      <c r="N230" s="1"/>
      <c r="O230" s="1"/>
      <c r="P230" s="1"/>
      <c r="Q230" s="1"/>
    </row>
    <row r="231" spans="1:17" ht="16.5">
      <c r="A231" s="1"/>
      <c r="B231" s="1"/>
      <c r="C231" s="1"/>
      <c r="D231" s="1"/>
      <c r="E231" s="1"/>
      <c r="F231" s="1"/>
      <c r="G231" s="1"/>
      <c r="H231" s="1"/>
      <c r="I231" s="1"/>
      <c r="J231" s="1"/>
      <c r="K231" s="1"/>
      <c r="L231" s="1"/>
      <c r="M231" s="1"/>
      <c r="N231" s="1"/>
      <c r="O231" s="1"/>
      <c r="P231" s="1"/>
      <c r="Q231" s="1"/>
    </row>
    <row r="232" spans="1:17" ht="16.5">
      <c r="A232" s="1"/>
      <c r="B232" s="1"/>
      <c r="C232" s="1"/>
      <c r="D232" s="1"/>
      <c r="E232" s="1"/>
      <c r="F232" s="1"/>
      <c r="G232" s="1"/>
      <c r="H232" s="1"/>
      <c r="I232" s="1"/>
      <c r="J232" s="1"/>
      <c r="K232" s="1"/>
      <c r="L232" s="1"/>
      <c r="M232" s="1"/>
      <c r="N232" s="1"/>
      <c r="O232" s="1"/>
      <c r="P232" s="1"/>
      <c r="Q232" s="1"/>
    </row>
    <row r="233" spans="1:17" ht="16.5">
      <c r="A233" s="1"/>
      <c r="B233" s="1"/>
      <c r="C233" s="1"/>
      <c r="D233" s="1"/>
      <c r="E233" s="1"/>
      <c r="F233" s="1"/>
      <c r="G233" s="1"/>
      <c r="H233" s="1"/>
      <c r="I233" s="1"/>
      <c r="J233" s="1"/>
      <c r="K233" s="1"/>
      <c r="L233" s="1"/>
      <c r="M233" s="1"/>
      <c r="N233" s="1"/>
      <c r="O233" s="1"/>
      <c r="P233" s="1"/>
      <c r="Q233" s="1"/>
    </row>
    <row r="234" spans="1:17" ht="16.5">
      <c r="A234" s="1"/>
      <c r="B234" s="1"/>
      <c r="C234" s="1"/>
      <c r="D234" s="1"/>
      <c r="E234" s="1"/>
      <c r="F234" s="1"/>
      <c r="G234" s="1"/>
      <c r="H234" s="1"/>
      <c r="I234" s="1"/>
      <c r="J234" s="1"/>
      <c r="K234" s="1"/>
      <c r="L234" s="1"/>
      <c r="M234" s="1"/>
      <c r="N234" s="1"/>
      <c r="O234" s="1"/>
      <c r="P234" s="1"/>
      <c r="Q234" s="1"/>
    </row>
    <row r="235" spans="1:17" ht="16.5">
      <c r="A235" s="1"/>
      <c r="B235" s="1"/>
      <c r="C235" s="1"/>
      <c r="D235" s="1"/>
      <c r="E235" s="1"/>
      <c r="F235" s="1"/>
      <c r="G235" s="1"/>
      <c r="H235" s="1"/>
      <c r="I235" s="1"/>
      <c r="J235" s="1"/>
      <c r="K235" s="1"/>
      <c r="L235" s="1"/>
      <c r="M235" s="1"/>
      <c r="N235" s="1"/>
      <c r="O235" s="1"/>
      <c r="P235" s="1"/>
      <c r="Q235" s="1"/>
    </row>
    <row r="236" spans="1:17" ht="16.5">
      <c r="A236" s="1"/>
      <c r="B236" s="1"/>
      <c r="C236" s="1"/>
      <c r="D236" s="1"/>
      <c r="E236" s="1"/>
      <c r="F236" s="1"/>
      <c r="G236" s="1"/>
      <c r="H236" s="1"/>
      <c r="I236" s="1"/>
      <c r="J236" s="1"/>
      <c r="K236" s="1"/>
      <c r="L236" s="1"/>
      <c r="M236" s="1"/>
      <c r="N236" s="1"/>
      <c r="O236" s="1"/>
      <c r="P236" s="1"/>
      <c r="Q236" s="1"/>
    </row>
    <row r="237" spans="1:17" ht="16.5">
      <c r="A237" s="1"/>
      <c r="B237" s="1"/>
      <c r="C237" s="1"/>
      <c r="D237" s="1"/>
      <c r="E237" s="1"/>
      <c r="F237" s="1"/>
      <c r="G237" s="1"/>
      <c r="H237" s="1"/>
      <c r="I237" s="1"/>
      <c r="J237" s="1"/>
      <c r="K237" s="1"/>
      <c r="L237" s="1"/>
      <c r="M237" s="1"/>
      <c r="N237" s="1"/>
      <c r="O237" s="1"/>
      <c r="P237" s="1"/>
      <c r="Q237" s="1"/>
    </row>
    <row r="238" spans="1:17" ht="16.5">
      <c r="A238" s="1"/>
      <c r="B238" s="1"/>
      <c r="C238" s="1"/>
      <c r="D238" s="1"/>
      <c r="E238" s="1"/>
      <c r="F238" s="1"/>
      <c r="G238" s="1"/>
      <c r="H238" s="1"/>
      <c r="I238" s="1"/>
      <c r="J238" s="1"/>
      <c r="K238" s="1"/>
      <c r="L238" s="1"/>
      <c r="M238" s="1"/>
      <c r="N238" s="1"/>
      <c r="O238" s="1"/>
      <c r="P238" s="1"/>
      <c r="Q238" s="1"/>
    </row>
    <row r="239" spans="1:17" ht="16.5">
      <c r="A239" s="1"/>
      <c r="B239" s="1"/>
      <c r="C239" s="1"/>
      <c r="D239" s="1"/>
      <c r="E239" s="1"/>
      <c r="F239" s="1"/>
      <c r="G239" s="1"/>
      <c r="H239" s="1"/>
      <c r="I239" s="1"/>
      <c r="J239" s="1"/>
      <c r="K239" s="1"/>
      <c r="L239" s="1"/>
      <c r="M239" s="1"/>
      <c r="N239" s="1"/>
      <c r="O239" s="1"/>
      <c r="P239" s="1"/>
      <c r="Q239" s="1"/>
    </row>
    <row r="240" spans="1:17" ht="16.5">
      <c r="A240" s="1"/>
      <c r="B240" s="1"/>
      <c r="C240" s="1"/>
      <c r="D240" s="1"/>
      <c r="E240" s="1"/>
      <c r="F240" s="1"/>
      <c r="G240" s="1"/>
      <c r="H240" s="1"/>
      <c r="I240" s="1"/>
      <c r="J240" s="1"/>
      <c r="K240" s="1"/>
      <c r="L240" s="1"/>
      <c r="M240" s="1"/>
      <c r="N240" s="1"/>
      <c r="O240" s="1"/>
      <c r="P240" s="1"/>
      <c r="Q240" s="1"/>
    </row>
    <row r="241" spans="1:17" ht="16.5">
      <c r="A241" s="1"/>
      <c r="B241" s="1"/>
      <c r="C241" s="1"/>
      <c r="D241" s="1"/>
      <c r="E241" s="1"/>
      <c r="F241" s="1"/>
      <c r="G241" s="1"/>
      <c r="H241" s="1"/>
      <c r="I241" s="1"/>
      <c r="J241" s="1"/>
      <c r="K241" s="1"/>
      <c r="L241" s="1"/>
      <c r="M241" s="1"/>
      <c r="N241" s="1"/>
      <c r="O241" s="1"/>
      <c r="P241" s="1"/>
      <c r="Q241" s="1"/>
    </row>
    <row r="242" spans="1:17" ht="16.5">
      <c r="A242" s="1"/>
      <c r="B242" s="1"/>
      <c r="C242" s="1"/>
      <c r="D242" s="1"/>
      <c r="E242" s="1"/>
      <c r="F242" s="1"/>
      <c r="G242" s="1"/>
      <c r="H242" s="1"/>
      <c r="I242" s="1"/>
      <c r="J242" s="1"/>
      <c r="K242" s="1"/>
      <c r="L242" s="1"/>
      <c r="M242" s="1"/>
      <c r="N242" s="1"/>
      <c r="O242" s="1"/>
      <c r="P242" s="1"/>
      <c r="Q242" s="1"/>
    </row>
    <row r="243" spans="1:17" ht="16.5">
      <c r="A243" s="1"/>
      <c r="B243" s="1"/>
      <c r="C243" s="1"/>
      <c r="D243" s="1"/>
      <c r="E243" s="1"/>
      <c r="F243" s="1"/>
      <c r="G243" s="1"/>
      <c r="H243" s="1"/>
      <c r="I243" s="1"/>
      <c r="J243" s="1"/>
      <c r="K243" s="1"/>
      <c r="L243" s="1"/>
      <c r="M243" s="1"/>
      <c r="N243" s="1"/>
      <c r="O243" s="1"/>
      <c r="P243" s="1"/>
      <c r="Q243" s="1"/>
    </row>
    <row r="244" spans="1:17" ht="16.5">
      <c r="A244" s="1"/>
      <c r="B244" s="1"/>
      <c r="C244" s="1"/>
      <c r="D244" s="1"/>
      <c r="E244" s="1"/>
      <c r="F244" s="1"/>
      <c r="G244" s="1"/>
      <c r="H244" s="1"/>
      <c r="I244" s="1"/>
      <c r="J244" s="1"/>
      <c r="K244" s="1"/>
      <c r="L244" s="1"/>
      <c r="M244" s="1"/>
      <c r="N244" s="1"/>
      <c r="O244" s="1"/>
      <c r="P244" s="1"/>
      <c r="Q244" s="1"/>
    </row>
    <row r="245" spans="1:17" ht="16.5">
      <c r="A245" s="1"/>
      <c r="B245" s="1"/>
      <c r="C245" s="1"/>
      <c r="D245" s="1"/>
      <c r="E245" s="1"/>
      <c r="F245" s="1"/>
      <c r="G245" s="1"/>
      <c r="H245" s="1"/>
      <c r="I245" s="1"/>
      <c r="J245" s="1"/>
      <c r="K245" s="1"/>
      <c r="L245" s="1"/>
      <c r="M245" s="1"/>
      <c r="N245" s="1"/>
      <c r="O245" s="1"/>
      <c r="P245" s="1"/>
      <c r="Q245" s="1"/>
    </row>
    <row r="246" spans="1:17" ht="16.5">
      <c r="A246" s="1"/>
      <c r="B246" s="1"/>
      <c r="C246" s="1"/>
      <c r="D246" s="1"/>
      <c r="E246" s="1"/>
      <c r="F246" s="1"/>
      <c r="G246" s="1"/>
      <c r="H246" s="1"/>
      <c r="I246" s="1"/>
      <c r="J246" s="1"/>
      <c r="K246" s="1"/>
      <c r="L246" s="1"/>
      <c r="M246" s="1"/>
      <c r="N246" s="1"/>
      <c r="O246" s="1"/>
      <c r="P246" s="1"/>
      <c r="Q246" s="1"/>
    </row>
    <row r="247" spans="1:17" ht="16.5">
      <c r="A247" s="1"/>
      <c r="B247" s="1"/>
      <c r="C247" s="1"/>
      <c r="D247" s="1"/>
      <c r="E247" s="1"/>
      <c r="F247" s="1"/>
      <c r="G247" s="1"/>
      <c r="H247" s="1"/>
      <c r="I247" s="1"/>
      <c r="J247" s="1"/>
      <c r="K247" s="1"/>
      <c r="L247" s="1"/>
      <c r="M247" s="1"/>
      <c r="N247" s="1"/>
      <c r="O247" s="1"/>
      <c r="P247" s="1"/>
      <c r="Q247" s="1"/>
    </row>
    <row r="248" spans="1:17" ht="16.5">
      <c r="A248" s="1"/>
      <c r="B248" s="1"/>
      <c r="C248" s="1"/>
      <c r="D248" s="1"/>
      <c r="E248" s="1"/>
      <c r="F248" s="1"/>
      <c r="G248" s="1"/>
      <c r="H248" s="1"/>
      <c r="I248" s="1"/>
      <c r="J248" s="1"/>
      <c r="K248" s="1"/>
      <c r="L248" s="1"/>
      <c r="M248" s="1"/>
      <c r="N248" s="1"/>
      <c r="O248" s="1"/>
      <c r="P248" s="1"/>
      <c r="Q248" s="1"/>
    </row>
    <row r="249" spans="1:17" ht="16.5">
      <c r="A249" s="1"/>
      <c r="B249" s="1"/>
      <c r="C249" s="1"/>
      <c r="D249" s="1"/>
      <c r="E249" s="1"/>
      <c r="F249" s="1"/>
      <c r="G249" s="1"/>
      <c r="H249" s="1"/>
      <c r="I249" s="1"/>
      <c r="J249" s="1"/>
      <c r="K249" s="1"/>
      <c r="L249" s="1"/>
      <c r="M249" s="1"/>
      <c r="N249" s="1"/>
      <c r="O249" s="1"/>
      <c r="P249" s="1"/>
      <c r="Q249" s="1"/>
    </row>
    <row r="250" spans="1:17" ht="16.5">
      <c r="A250" s="1"/>
      <c r="B250" s="1"/>
      <c r="C250" s="1"/>
      <c r="D250" s="1"/>
      <c r="E250" s="1"/>
      <c r="F250" s="1"/>
      <c r="G250" s="1"/>
      <c r="H250" s="1"/>
      <c r="I250" s="1"/>
      <c r="J250" s="1"/>
      <c r="K250" s="1"/>
      <c r="L250" s="1"/>
      <c r="M250" s="1"/>
      <c r="N250" s="1"/>
      <c r="O250" s="1"/>
      <c r="P250" s="1"/>
      <c r="Q250" s="1"/>
    </row>
    <row r="251" spans="1:17" ht="16.5">
      <c r="A251" s="1"/>
      <c r="B251" s="1"/>
      <c r="C251" s="1"/>
      <c r="D251" s="1"/>
      <c r="E251" s="1"/>
      <c r="F251" s="1"/>
      <c r="G251" s="1"/>
      <c r="H251" s="1"/>
      <c r="I251" s="1"/>
      <c r="J251" s="1"/>
      <c r="K251" s="1"/>
      <c r="L251" s="1"/>
      <c r="M251" s="1"/>
      <c r="N251" s="1"/>
      <c r="O251" s="1"/>
      <c r="P251" s="1"/>
      <c r="Q251" s="1"/>
    </row>
    <row r="252" spans="1:17" ht="16.5">
      <c r="A252" s="1"/>
      <c r="B252" s="1"/>
      <c r="C252" s="1"/>
      <c r="D252" s="1"/>
      <c r="E252" s="1"/>
      <c r="F252" s="1"/>
      <c r="G252" s="1"/>
      <c r="H252" s="1"/>
      <c r="I252" s="1"/>
      <c r="J252" s="1"/>
      <c r="K252" s="1"/>
      <c r="L252" s="1"/>
      <c r="M252" s="1"/>
      <c r="N252" s="1"/>
      <c r="O252" s="1"/>
      <c r="P252" s="1"/>
      <c r="Q252" s="1"/>
    </row>
    <row r="253" spans="1:17" ht="16.5">
      <c r="A253" s="1"/>
      <c r="B253" s="1"/>
      <c r="C253" s="1"/>
      <c r="D253" s="1"/>
      <c r="E253" s="1"/>
      <c r="F253" s="1"/>
      <c r="G253" s="1"/>
      <c r="H253" s="1"/>
      <c r="I253" s="1"/>
      <c r="J253" s="1"/>
      <c r="K253" s="1"/>
      <c r="L253" s="1"/>
      <c r="M253" s="1"/>
      <c r="N253" s="1"/>
      <c r="O253" s="1"/>
      <c r="P253" s="1"/>
      <c r="Q253" s="1"/>
    </row>
    <row r="254" spans="1:17" ht="16.5">
      <c r="A254" s="1"/>
      <c r="B254" s="1"/>
      <c r="C254" s="1"/>
      <c r="D254" s="1"/>
      <c r="E254" s="1"/>
      <c r="F254" s="1"/>
      <c r="G254" s="1"/>
      <c r="H254" s="1"/>
      <c r="I254" s="1"/>
      <c r="J254" s="1"/>
      <c r="K254" s="1"/>
      <c r="L254" s="1"/>
      <c r="M254" s="1"/>
      <c r="N254" s="1"/>
      <c r="O254" s="1"/>
      <c r="P254" s="1"/>
      <c r="Q254" s="1"/>
    </row>
    <row r="255" spans="1:17" ht="16.5">
      <c r="A255" s="1"/>
      <c r="B255" s="1"/>
      <c r="C255" s="1"/>
      <c r="D255" s="1"/>
      <c r="E255" s="1"/>
      <c r="F255" s="1"/>
      <c r="G255" s="1"/>
      <c r="H255" s="1"/>
      <c r="I255" s="1"/>
      <c r="J255" s="1"/>
      <c r="K255" s="1"/>
      <c r="L255" s="1"/>
      <c r="M255" s="1"/>
      <c r="N255" s="1"/>
      <c r="O255" s="1"/>
      <c r="P255" s="1"/>
      <c r="Q255" s="1"/>
    </row>
    <row r="256" spans="1:17" ht="16.5">
      <c r="A256" s="1"/>
      <c r="B256" s="1"/>
      <c r="C256" s="1"/>
      <c r="D256" s="1"/>
      <c r="E256" s="1"/>
      <c r="F256" s="1"/>
      <c r="G256" s="1"/>
      <c r="H256" s="1"/>
      <c r="I256" s="1"/>
      <c r="J256" s="1"/>
      <c r="K256" s="1"/>
      <c r="L256" s="1"/>
      <c r="M256" s="1"/>
      <c r="N256" s="1"/>
      <c r="O256" s="1"/>
      <c r="P256" s="1"/>
      <c r="Q256" s="1"/>
    </row>
    <row r="257" spans="1:17" ht="16.5">
      <c r="A257" s="1"/>
      <c r="B257" s="1"/>
      <c r="C257" s="1"/>
      <c r="D257" s="1"/>
      <c r="E257" s="1"/>
      <c r="F257" s="1"/>
      <c r="G257" s="1"/>
      <c r="H257" s="1"/>
      <c r="I257" s="1"/>
      <c r="J257" s="1"/>
      <c r="K257" s="1"/>
      <c r="L257" s="1"/>
      <c r="M257" s="1"/>
      <c r="N257" s="1"/>
      <c r="O257" s="1"/>
      <c r="P257" s="1"/>
      <c r="Q257" s="1"/>
    </row>
    <row r="258" spans="1:17" ht="16.5">
      <c r="A258" s="1"/>
      <c r="B258" s="1"/>
      <c r="C258" s="1"/>
      <c r="D258" s="1"/>
      <c r="E258" s="1"/>
      <c r="F258" s="1"/>
      <c r="G258" s="1"/>
      <c r="H258" s="1"/>
      <c r="I258" s="1"/>
      <c r="J258" s="1"/>
      <c r="K258" s="1"/>
      <c r="L258" s="1"/>
      <c r="M258" s="1"/>
      <c r="N258" s="1"/>
      <c r="O258" s="1"/>
      <c r="P258" s="1"/>
      <c r="Q258" s="1"/>
    </row>
    <row r="259" spans="1:17" ht="16.5">
      <c r="A259" s="1"/>
      <c r="B259" s="1"/>
      <c r="C259" s="1"/>
      <c r="D259" s="1"/>
      <c r="E259" s="1"/>
      <c r="F259" s="1"/>
      <c r="G259" s="1"/>
      <c r="H259" s="1"/>
      <c r="I259" s="1"/>
      <c r="J259" s="1"/>
      <c r="K259" s="1"/>
      <c r="L259" s="1"/>
      <c r="M259" s="1"/>
      <c r="N259" s="1"/>
      <c r="O259" s="1"/>
      <c r="P259" s="1"/>
      <c r="Q259" s="1"/>
    </row>
    <row r="260" spans="1:17" ht="16.5">
      <c r="A260" s="1"/>
      <c r="B260" s="1"/>
      <c r="C260" s="1"/>
      <c r="D260" s="1"/>
      <c r="E260" s="1"/>
      <c r="F260" s="1"/>
      <c r="G260" s="1"/>
      <c r="H260" s="1"/>
      <c r="I260" s="1"/>
      <c r="J260" s="1"/>
      <c r="K260" s="1"/>
      <c r="L260" s="1"/>
      <c r="M260" s="1"/>
      <c r="N260" s="1"/>
      <c r="O260" s="1"/>
      <c r="P260" s="1"/>
      <c r="Q260" s="1"/>
    </row>
    <row r="261" spans="1:17" ht="16.5">
      <c r="A261" s="1"/>
      <c r="B261" s="1"/>
      <c r="C261" s="1"/>
      <c r="D261" s="1"/>
      <c r="E261" s="1"/>
      <c r="F261" s="1"/>
      <c r="G261" s="1"/>
      <c r="H261" s="1"/>
      <c r="I261" s="1"/>
      <c r="J261" s="1"/>
      <c r="K261" s="1"/>
      <c r="L261" s="1"/>
      <c r="M261" s="1"/>
      <c r="N261" s="1"/>
      <c r="O261" s="1"/>
      <c r="P261" s="1"/>
      <c r="Q261" s="1"/>
    </row>
    <row r="262" spans="1:17" ht="16.5">
      <c r="A262" s="1"/>
      <c r="B262" s="1"/>
      <c r="C262" s="1"/>
      <c r="D262" s="1"/>
      <c r="E262" s="1"/>
      <c r="F262" s="1"/>
      <c r="G262" s="1"/>
      <c r="H262" s="1"/>
      <c r="I262" s="1"/>
      <c r="J262" s="1"/>
      <c r="K262" s="1"/>
      <c r="L262" s="1"/>
      <c r="M262" s="1"/>
      <c r="N262" s="1"/>
      <c r="O262" s="1"/>
      <c r="P262" s="1"/>
      <c r="Q262" s="1"/>
    </row>
    <row r="263" spans="1:17" ht="16.5">
      <c r="A263" s="1"/>
      <c r="B263" s="1"/>
      <c r="C263" s="1"/>
      <c r="D263" s="1"/>
      <c r="E263" s="1"/>
      <c r="F263" s="1"/>
      <c r="G263" s="1"/>
      <c r="H263" s="1"/>
      <c r="I263" s="1"/>
      <c r="J263" s="1"/>
      <c r="K263" s="1"/>
      <c r="L263" s="1"/>
      <c r="M263" s="1"/>
      <c r="N263" s="1"/>
      <c r="O263" s="1"/>
      <c r="P263" s="1"/>
      <c r="Q263" s="1"/>
    </row>
    <row r="264" spans="1:17" ht="16.5">
      <c r="A264" s="1"/>
      <c r="B264" s="1"/>
      <c r="C264" s="1"/>
      <c r="D264" s="1"/>
      <c r="E264" s="1"/>
      <c r="F264" s="1"/>
      <c r="G264" s="1"/>
      <c r="H264" s="1"/>
      <c r="I264" s="1"/>
      <c r="J264" s="1"/>
      <c r="K264" s="1"/>
      <c r="L264" s="1"/>
      <c r="M264" s="1"/>
      <c r="N264" s="1"/>
      <c r="O264" s="1"/>
      <c r="P264" s="1"/>
      <c r="Q264" s="1"/>
    </row>
    <row r="265" spans="1:17" ht="16.5">
      <c r="A265" s="1"/>
      <c r="B265" s="1"/>
      <c r="C265" s="1"/>
      <c r="D265" s="1"/>
      <c r="E265" s="1"/>
      <c r="F265" s="1"/>
      <c r="G265" s="1"/>
      <c r="H265" s="1"/>
      <c r="I265" s="1"/>
      <c r="J265" s="1"/>
      <c r="K265" s="1"/>
      <c r="L265" s="1"/>
      <c r="M265" s="1"/>
      <c r="N265" s="1"/>
      <c r="O265" s="1"/>
      <c r="P265" s="1"/>
      <c r="Q265" s="1"/>
    </row>
    <row r="266" spans="1:17" ht="16.5">
      <c r="A266" s="1"/>
      <c r="B266" s="1"/>
      <c r="C266" s="1"/>
      <c r="D266" s="1"/>
      <c r="E266" s="1"/>
      <c r="F266" s="1"/>
      <c r="G266" s="1"/>
      <c r="H266" s="1"/>
      <c r="I266" s="1"/>
      <c r="J266" s="1"/>
      <c r="K266" s="1"/>
      <c r="L266" s="1"/>
      <c r="M266" s="1"/>
      <c r="N266" s="1"/>
      <c r="O266" s="1"/>
      <c r="P266" s="1"/>
      <c r="Q266" s="1"/>
    </row>
    <row r="267" spans="1:17" ht="16.5">
      <c r="A267" s="1"/>
      <c r="B267" s="1"/>
      <c r="C267" s="1"/>
      <c r="D267" s="1"/>
      <c r="E267" s="1"/>
      <c r="F267" s="1"/>
      <c r="G267" s="1"/>
      <c r="H267" s="1"/>
      <c r="I267" s="1"/>
      <c r="J267" s="1"/>
      <c r="K267" s="1"/>
      <c r="L267" s="1"/>
      <c r="M267" s="1"/>
      <c r="N267" s="1"/>
      <c r="O267" s="1"/>
      <c r="P267" s="1"/>
      <c r="Q267" s="1"/>
    </row>
    <row r="268" spans="1:17" ht="16.5">
      <c r="A268" s="1"/>
      <c r="B268" s="1"/>
      <c r="C268" s="1"/>
      <c r="D268" s="1"/>
      <c r="E268" s="1"/>
      <c r="F268" s="1"/>
      <c r="G268" s="1"/>
      <c r="H268" s="1"/>
      <c r="I268" s="1"/>
      <c r="J268" s="1"/>
      <c r="K268" s="1"/>
      <c r="L268" s="1"/>
      <c r="M268" s="1"/>
      <c r="N268" s="1"/>
      <c r="O268" s="1"/>
      <c r="P268" s="1"/>
      <c r="Q268" s="1"/>
    </row>
    <row r="269" spans="1:17" ht="16.5">
      <c r="A269" s="1"/>
      <c r="B269" s="1"/>
      <c r="C269" s="1"/>
      <c r="D269" s="1"/>
      <c r="E269" s="1"/>
      <c r="F269" s="1"/>
      <c r="G269" s="1"/>
      <c r="H269" s="1"/>
      <c r="I269" s="1"/>
      <c r="J269" s="1"/>
      <c r="K269" s="1"/>
      <c r="L269" s="1"/>
      <c r="M269" s="1"/>
      <c r="N269" s="1"/>
      <c r="O269" s="1"/>
      <c r="P269" s="1"/>
      <c r="Q269" s="1"/>
    </row>
    <row r="270" spans="1:17" ht="16.5">
      <c r="A270" s="1"/>
      <c r="B270" s="1"/>
      <c r="C270" s="1"/>
      <c r="D270" s="1"/>
      <c r="E270" s="1"/>
      <c r="F270" s="1"/>
      <c r="G270" s="1"/>
      <c r="H270" s="1"/>
      <c r="I270" s="1"/>
      <c r="J270" s="1"/>
      <c r="K270" s="1"/>
      <c r="L270" s="1"/>
      <c r="M270" s="1"/>
      <c r="N270" s="1"/>
      <c r="O270" s="1"/>
      <c r="P270" s="1"/>
      <c r="Q270" s="1"/>
    </row>
    <row r="271" spans="1:17" ht="16.5">
      <c r="A271" s="1"/>
      <c r="B271" s="1"/>
      <c r="C271" s="1"/>
      <c r="D271" s="1"/>
      <c r="E271" s="1"/>
      <c r="F271" s="1"/>
      <c r="G271" s="1"/>
      <c r="H271" s="1"/>
      <c r="I271" s="1"/>
      <c r="J271" s="1"/>
      <c r="K271" s="1"/>
      <c r="L271" s="1"/>
      <c r="M271" s="1"/>
      <c r="N271" s="1"/>
      <c r="O271" s="1"/>
      <c r="P271" s="1"/>
      <c r="Q271" s="1"/>
    </row>
    <row r="272" spans="1:17" ht="16.5">
      <c r="A272" s="1"/>
      <c r="B272" s="1"/>
      <c r="C272" s="1"/>
      <c r="D272" s="1"/>
      <c r="E272" s="1"/>
      <c r="F272" s="1"/>
      <c r="G272" s="1"/>
      <c r="H272" s="1"/>
      <c r="I272" s="1"/>
      <c r="J272" s="1"/>
      <c r="K272" s="1"/>
      <c r="L272" s="1"/>
      <c r="M272" s="1"/>
      <c r="N272" s="1"/>
      <c r="O272" s="1"/>
      <c r="P272" s="1"/>
      <c r="Q272" s="1"/>
    </row>
    <row r="273" spans="1:17" ht="16.5">
      <c r="A273" s="1"/>
      <c r="B273" s="1"/>
      <c r="C273" s="1"/>
      <c r="D273" s="1"/>
      <c r="E273" s="1"/>
      <c r="F273" s="1"/>
      <c r="G273" s="1"/>
      <c r="H273" s="1"/>
      <c r="I273" s="1"/>
      <c r="J273" s="1"/>
      <c r="K273" s="1"/>
      <c r="L273" s="1"/>
      <c r="M273" s="1"/>
      <c r="N273" s="1"/>
      <c r="O273" s="1"/>
      <c r="P273" s="1"/>
      <c r="Q273" s="1"/>
    </row>
    <row r="274" spans="1:17" ht="16.5">
      <c r="A274" s="1"/>
      <c r="B274" s="1"/>
      <c r="C274" s="1"/>
      <c r="D274" s="1"/>
      <c r="E274" s="1"/>
      <c r="F274" s="1"/>
      <c r="G274" s="1"/>
      <c r="H274" s="1"/>
      <c r="I274" s="1"/>
      <c r="J274" s="1"/>
      <c r="K274" s="1"/>
      <c r="L274" s="1"/>
      <c r="M274" s="1"/>
      <c r="N274" s="1"/>
      <c r="O274" s="1"/>
      <c r="P274" s="1"/>
      <c r="Q274" s="1"/>
    </row>
    <row r="275" spans="1:17" ht="16.5">
      <c r="A275" s="1"/>
      <c r="B275" s="1"/>
      <c r="C275" s="1"/>
      <c r="D275" s="1"/>
      <c r="E275" s="1"/>
      <c r="F275" s="1"/>
      <c r="G275" s="1"/>
      <c r="H275" s="1"/>
      <c r="I275" s="1"/>
      <c r="J275" s="1"/>
      <c r="K275" s="1"/>
      <c r="L275" s="1"/>
      <c r="M275" s="1"/>
      <c r="N275" s="1"/>
      <c r="O275" s="1"/>
      <c r="P275" s="1"/>
      <c r="Q275" s="1"/>
    </row>
    <row r="276" spans="1:17" ht="16.5">
      <c r="A276" s="1"/>
      <c r="B276" s="1"/>
      <c r="C276" s="1"/>
      <c r="D276" s="1"/>
      <c r="E276" s="1"/>
      <c r="F276" s="1"/>
      <c r="G276" s="1"/>
      <c r="H276" s="1"/>
      <c r="I276" s="1"/>
      <c r="J276" s="1"/>
      <c r="K276" s="1"/>
      <c r="L276" s="1"/>
      <c r="M276" s="1"/>
      <c r="N276" s="1"/>
      <c r="O276" s="1"/>
      <c r="P276" s="1"/>
      <c r="Q276" s="1"/>
    </row>
    <row r="277" spans="1:17" ht="16.5">
      <c r="A277" s="1"/>
      <c r="B277" s="1"/>
      <c r="C277" s="1"/>
      <c r="D277" s="1"/>
      <c r="E277" s="1"/>
      <c r="F277" s="1"/>
      <c r="G277" s="1"/>
      <c r="H277" s="1"/>
      <c r="I277" s="1"/>
      <c r="J277" s="1"/>
      <c r="K277" s="1"/>
      <c r="L277" s="1"/>
      <c r="M277" s="1"/>
      <c r="N277" s="1"/>
      <c r="O277" s="1"/>
      <c r="P277" s="1"/>
      <c r="Q277" s="1"/>
    </row>
    <row r="278" spans="1:17" ht="16.5">
      <c r="A278" s="1"/>
      <c r="B278" s="1"/>
      <c r="C278" s="1"/>
      <c r="D278" s="1"/>
      <c r="E278" s="1"/>
      <c r="F278" s="1"/>
      <c r="G278" s="1"/>
      <c r="H278" s="1"/>
      <c r="I278" s="1"/>
      <c r="J278" s="1"/>
      <c r="K278" s="1"/>
      <c r="L278" s="1"/>
      <c r="M278" s="1"/>
      <c r="N278" s="1"/>
      <c r="O278" s="1"/>
      <c r="P278" s="1"/>
      <c r="Q278" s="1"/>
    </row>
    <row r="279" spans="1:17" ht="16.5">
      <c r="A279" s="1"/>
      <c r="B279" s="1"/>
      <c r="C279" s="1"/>
      <c r="D279" s="1"/>
      <c r="E279" s="1"/>
      <c r="F279" s="1"/>
      <c r="G279" s="1"/>
      <c r="H279" s="1"/>
      <c r="I279" s="1"/>
      <c r="J279" s="1"/>
      <c r="K279" s="1"/>
      <c r="L279" s="1"/>
      <c r="M279" s="1"/>
      <c r="N279" s="1"/>
      <c r="O279" s="1"/>
      <c r="P279" s="1"/>
      <c r="Q279" s="1"/>
    </row>
    <row r="280" spans="1:17" ht="16.5">
      <c r="A280" s="1"/>
      <c r="B280" s="1"/>
      <c r="C280" s="1"/>
      <c r="D280" s="1"/>
      <c r="E280" s="1"/>
      <c r="F280" s="1"/>
      <c r="G280" s="1"/>
      <c r="H280" s="1"/>
      <c r="I280" s="1"/>
      <c r="J280" s="1"/>
      <c r="K280" s="1"/>
      <c r="L280" s="1"/>
      <c r="M280" s="1"/>
      <c r="N280" s="1"/>
      <c r="O280" s="1"/>
      <c r="P280" s="1"/>
      <c r="Q280" s="1"/>
    </row>
    <row r="281" spans="1:17" ht="16.5">
      <c r="A281" s="1"/>
      <c r="B281" s="1"/>
      <c r="C281" s="1"/>
      <c r="D281" s="1"/>
      <c r="E281" s="1"/>
      <c r="F281" s="1"/>
      <c r="G281" s="1"/>
      <c r="H281" s="1"/>
      <c r="I281" s="1"/>
      <c r="J281" s="1"/>
      <c r="K281" s="1"/>
      <c r="L281" s="1"/>
      <c r="M281" s="1"/>
      <c r="N281" s="1"/>
      <c r="O281" s="1"/>
      <c r="P281" s="1"/>
      <c r="Q281" s="1"/>
    </row>
    <row r="282" spans="1:17" ht="16.5">
      <c r="A282" s="1"/>
      <c r="B282" s="1"/>
      <c r="C282" s="1"/>
      <c r="D282" s="1"/>
      <c r="E282" s="1"/>
      <c r="F282" s="1"/>
      <c r="G282" s="1"/>
      <c r="H282" s="1"/>
      <c r="I282" s="1"/>
      <c r="J282" s="1"/>
      <c r="K282" s="1"/>
      <c r="L282" s="1"/>
      <c r="M282" s="1"/>
      <c r="N282" s="1"/>
      <c r="O282" s="1"/>
      <c r="P282" s="1"/>
      <c r="Q282" s="1"/>
    </row>
    <row r="283" spans="1:17" ht="16.5">
      <c r="A283" s="1"/>
      <c r="B283" s="1"/>
      <c r="C283" s="1"/>
      <c r="D283" s="1"/>
      <c r="E283" s="1"/>
      <c r="F283" s="1"/>
      <c r="G283" s="1"/>
      <c r="H283" s="1"/>
      <c r="I283" s="1"/>
      <c r="J283" s="1"/>
      <c r="K283" s="1"/>
      <c r="L283" s="1"/>
      <c r="M283" s="1"/>
      <c r="N283" s="1"/>
      <c r="O283" s="1"/>
      <c r="P283" s="1"/>
      <c r="Q283" s="1"/>
    </row>
    <row r="284" spans="1:17" ht="16.5">
      <c r="A284" s="1"/>
      <c r="B284" s="1"/>
      <c r="C284" s="1"/>
      <c r="D284" s="1"/>
      <c r="E284" s="1"/>
      <c r="F284" s="1"/>
      <c r="G284" s="1"/>
      <c r="H284" s="1"/>
      <c r="I284" s="1"/>
      <c r="J284" s="1"/>
      <c r="K284" s="1"/>
      <c r="L284" s="1"/>
      <c r="M284" s="1"/>
      <c r="N284" s="1"/>
      <c r="O284" s="1"/>
      <c r="P284" s="1"/>
      <c r="Q284" s="1"/>
    </row>
    <row r="285" spans="1:17" ht="16.5">
      <c r="A285" s="1"/>
      <c r="B285" s="1"/>
      <c r="C285" s="1"/>
      <c r="D285" s="1"/>
      <c r="E285" s="1"/>
      <c r="F285" s="1"/>
      <c r="G285" s="1"/>
      <c r="H285" s="1"/>
      <c r="I285" s="1"/>
      <c r="J285" s="1"/>
      <c r="K285" s="1"/>
      <c r="L285" s="1"/>
      <c r="M285" s="1"/>
      <c r="N285" s="1"/>
      <c r="O285" s="1"/>
      <c r="P285" s="1"/>
      <c r="Q285" s="1"/>
    </row>
    <row r="286" spans="1:17" ht="16.5">
      <c r="A286" s="1"/>
      <c r="B286" s="1"/>
      <c r="C286" s="1"/>
      <c r="D286" s="1"/>
      <c r="E286" s="1"/>
      <c r="F286" s="1"/>
      <c r="G286" s="1"/>
      <c r="H286" s="1"/>
      <c r="I286" s="1"/>
      <c r="J286" s="1"/>
      <c r="K286" s="1"/>
      <c r="L286" s="1"/>
      <c r="M286" s="1"/>
      <c r="N286" s="1"/>
      <c r="O286" s="1"/>
      <c r="P286" s="1"/>
      <c r="Q286" s="1"/>
    </row>
    <row r="287" spans="1:17" ht="16.5">
      <c r="A287" s="1"/>
      <c r="B287" s="1"/>
      <c r="C287" s="1"/>
      <c r="D287" s="1"/>
      <c r="E287" s="1"/>
      <c r="F287" s="1"/>
      <c r="G287" s="1"/>
      <c r="H287" s="1"/>
      <c r="I287" s="1"/>
      <c r="J287" s="1"/>
      <c r="K287" s="1"/>
      <c r="L287" s="1"/>
      <c r="M287" s="1"/>
      <c r="N287" s="1"/>
      <c r="O287" s="1"/>
      <c r="P287" s="1"/>
      <c r="Q287" s="1"/>
    </row>
    <row r="288" spans="1:17" ht="16.5">
      <c r="A288" s="1"/>
      <c r="B288" s="1"/>
      <c r="C288" s="1"/>
      <c r="D288" s="1"/>
      <c r="E288" s="1"/>
      <c r="F288" s="1"/>
      <c r="G288" s="1"/>
      <c r="H288" s="1"/>
      <c r="I288" s="1"/>
      <c r="J288" s="1"/>
      <c r="K288" s="1"/>
      <c r="L288" s="1"/>
      <c r="M288" s="1"/>
      <c r="N288" s="1"/>
      <c r="O288" s="1"/>
      <c r="P288" s="1"/>
      <c r="Q288" s="1"/>
    </row>
    <row r="289" spans="1:17" ht="16.5">
      <c r="A289" s="1"/>
      <c r="B289" s="1"/>
      <c r="C289" s="1"/>
      <c r="D289" s="1"/>
      <c r="E289" s="1"/>
      <c r="F289" s="1"/>
      <c r="G289" s="1"/>
      <c r="H289" s="1"/>
      <c r="I289" s="1"/>
      <c r="J289" s="1"/>
      <c r="K289" s="1"/>
      <c r="L289" s="1"/>
      <c r="M289" s="1"/>
      <c r="N289" s="1"/>
      <c r="O289" s="1"/>
      <c r="P289" s="1"/>
      <c r="Q289" s="1"/>
    </row>
    <row r="290" spans="1:17" ht="16.5">
      <c r="A290" s="1"/>
      <c r="B290" s="1"/>
      <c r="C290" s="1"/>
      <c r="D290" s="1"/>
      <c r="E290" s="1"/>
      <c r="F290" s="1"/>
      <c r="G290" s="1"/>
      <c r="H290" s="1"/>
      <c r="I290" s="1"/>
      <c r="J290" s="1"/>
      <c r="K290" s="1"/>
      <c r="L290" s="1"/>
      <c r="M290" s="1"/>
      <c r="N290" s="1"/>
      <c r="O290" s="1"/>
      <c r="P290" s="1"/>
      <c r="Q290" s="1"/>
    </row>
    <row r="291" spans="1:17" ht="16.5">
      <c r="A291" s="1"/>
      <c r="B291" s="1"/>
      <c r="C291" s="1"/>
      <c r="D291" s="1"/>
      <c r="E291" s="1"/>
      <c r="F291" s="1"/>
      <c r="G291" s="1"/>
      <c r="H291" s="1"/>
      <c r="I291" s="1"/>
      <c r="J291" s="1"/>
      <c r="K291" s="1"/>
      <c r="L291" s="1"/>
      <c r="M291" s="1"/>
      <c r="N291" s="1"/>
      <c r="O291" s="1"/>
      <c r="P291" s="1"/>
      <c r="Q291" s="1"/>
    </row>
    <row r="292" spans="1:17" ht="16.5">
      <c r="A292" s="1"/>
      <c r="B292" s="1"/>
      <c r="C292" s="1"/>
      <c r="D292" s="1"/>
      <c r="E292" s="1"/>
      <c r="F292" s="1"/>
      <c r="G292" s="1"/>
      <c r="H292" s="1"/>
      <c r="I292" s="1"/>
      <c r="J292" s="1"/>
      <c r="K292" s="1"/>
      <c r="L292" s="1"/>
      <c r="M292" s="1"/>
      <c r="N292" s="1"/>
      <c r="O292" s="1"/>
      <c r="P292" s="1"/>
      <c r="Q292" s="1"/>
    </row>
    <row r="293" spans="1:17" ht="16.5">
      <c r="A293" s="1"/>
      <c r="B293" s="1"/>
      <c r="C293" s="1"/>
      <c r="D293" s="1"/>
      <c r="E293" s="1"/>
      <c r="F293" s="1"/>
      <c r="G293" s="1"/>
      <c r="H293" s="1"/>
      <c r="I293" s="1"/>
      <c r="J293" s="1"/>
      <c r="K293" s="1"/>
      <c r="L293" s="1"/>
      <c r="M293" s="1"/>
      <c r="N293" s="1"/>
      <c r="O293" s="1"/>
      <c r="P293" s="1"/>
      <c r="Q293" s="1"/>
    </row>
    <row r="294" spans="1:17" ht="16.5">
      <c r="A294" s="1"/>
      <c r="B294" s="1"/>
      <c r="C294" s="1"/>
      <c r="D294" s="1"/>
      <c r="E294" s="1"/>
      <c r="F294" s="1"/>
      <c r="G294" s="1"/>
      <c r="H294" s="1"/>
      <c r="I294" s="1"/>
      <c r="J294" s="1"/>
      <c r="K294" s="1"/>
      <c r="L294" s="1"/>
      <c r="M294" s="1"/>
      <c r="N294" s="1"/>
      <c r="O294" s="1"/>
      <c r="P294" s="1"/>
      <c r="Q294" s="1"/>
    </row>
    <row r="295" spans="1:17" ht="16.5">
      <c r="A295" s="1"/>
      <c r="B295" s="1"/>
      <c r="C295" s="1"/>
      <c r="D295" s="1"/>
      <c r="E295" s="1"/>
      <c r="F295" s="1"/>
      <c r="G295" s="1"/>
      <c r="H295" s="1"/>
      <c r="I295" s="1"/>
      <c r="J295" s="1"/>
      <c r="K295" s="1"/>
      <c r="L295" s="1"/>
      <c r="M295" s="1"/>
      <c r="N295" s="1"/>
      <c r="O295" s="1"/>
      <c r="P295" s="1"/>
      <c r="Q295" s="1"/>
    </row>
    <row r="296" spans="1:17" ht="16.5">
      <c r="A296" s="1"/>
      <c r="B296" s="1"/>
      <c r="C296" s="1"/>
      <c r="D296" s="1"/>
      <c r="E296" s="1"/>
      <c r="F296" s="1"/>
      <c r="G296" s="1"/>
      <c r="H296" s="1"/>
      <c r="I296" s="1"/>
      <c r="J296" s="1"/>
      <c r="K296" s="1"/>
      <c r="L296" s="1"/>
      <c r="M296" s="1"/>
      <c r="N296" s="1"/>
      <c r="O296" s="1"/>
      <c r="P296" s="1"/>
      <c r="Q296" s="1"/>
    </row>
    <row r="297" spans="1:17" ht="16.5">
      <c r="A297" s="1"/>
      <c r="B297" s="1"/>
      <c r="C297" s="1"/>
      <c r="D297" s="1"/>
      <c r="E297" s="1"/>
      <c r="F297" s="1"/>
      <c r="G297" s="1"/>
      <c r="H297" s="1"/>
      <c r="I297" s="1"/>
      <c r="J297" s="1"/>
      <c r="K297" s="1"/>
      <c r="L297" s="1"/>
      <c r="M297" s="1"/>
      <c r="N297" s="1"/>
      <c r="O297" s="1"/>
      <c r="P297" s="1"/>
      <c r="Q297" s="1"/>
    </row>
    <row r="298" spans="1:17" ht="16.5">
      <c r="A298" s="1"/>
      <c r="B298" s="1"/>
      <c r="C298" s="1"/>
      <c r="D298" s="1"/>
      <c r="E298" s="1"/>
      <c r="F298" s="1"/>
      <c r="G298" s="1"/>
      <c r="H298" s="1"/>
      <c r="I298" s="1"/>
      <c r="J298" s="1"/>
      <c r="K298" s="1"/>
      <c r="L298" s="1"/>
      <c r="M298" s="1"/>
      <c r="N298" s="1"/>
      <c r="O298" s="1"/>
      <c r="P298" s="1"/>
      <c r="Q298" s="1"/>
    </row>
    <row r="299" spans="1:17" ht="16.5">
      <c r="A299" s="1"/>
      <c r="B299" s="1"/>
      <c r="C299" s="1"/>
      <c r="D299" s="1"/>
      <c r="E299" s="1"/>
      <c r="F299" s="1"/>
      <c r="G299" s="1"/>
      <c r="H299" s="1"/>
      <c r="I299" s="1"/>
      <c r="J299" s="1"/>
      <c r="K299" s="1"/>
      <c r="L299" s="1"/>
      <c r="M299" s="1"/>
      <c r="N299" s="1"/>
      <c r="O299" s="1"/>
      <c r="P299" s="1"/>
      <c r="Q299" s="1"/>
    </row>
    <row r="300" spans="1:17" ht="16.5">
      <c r="A300" s="1"/>
      <c r="B300" s="1"/>
      <c r="C300" s="1"/>
      <c r="D300" s="1"/>
      <c r="E300" s="1"/>
      <c r="F300" s="1"/>
      <c r="G300" s="1"/>
      <c r="H300" s="1"/>
      <c r="I300" s="1"/>
      <c r="J300" s="1"/>
      <c r="K300" s="1"/>
      <c r="L300" s="1"/>
      <c r="M300" s="1"/>
      <c r="N300" s="1"/>
      <c r="O300" s="1"/>
      <c r="P300" s="1"/>
      <c r="Q300" s="1"/>
    </row>
    <row r="301" spans="1:17" ht="16.5">
      <c r="A301" s="1"/>
      <c r="B301" s="1"/>
      <c r="C301" s="1"/>
      <c r="D301" s="1"/>
      <c r="E301" s="1"/>
      <c r="F301" s="1"/>
      <c r="G301" s="1"/>
      <c r="H301" s="1"/>
      <c r="I301" s="1"/>
      <c r="J301" s="1"/>
      <c r="K301" s="1"/>
      <c r="L301" s="1"/>
      <c r="M301" s="1"/>
      <c r="N301" s="1"/>
      <c r="O301" s="1"/>
      <c r="P301" s="1"/>
      <c r="Q301" s="1"/>
    </row>
    <row r="302" spans="1:17" ht="16.5">
      <c r="A302" s="1"/>
      <c r="B302" s="1"/>
      <c r="C302" s="1"/>
      <c r="D302" s="1"/>
      <c r="E302" s="1"/>
      <c r="F302" s="1"/>
      <c r="G302" s="1"/>
      <c r="H302" s="1"/>
      <c r="I302" s="1"/>
      <c r="J302" s="1"/>
      <c r="K302" s="1"/>
      <c r="L302" s="1"/>
      <c r="M302" s="1"/>
      <c r="N302" s="1"/>
      <c r="O302" s="1"/>
      <c r="P302" s="1"/>
      <c r="Q302" s="1"/>
    </row>
    <row r="303" spans="1:17" ht="16.5">
      <c r="A303" s="1"/>
      <c r="B303" s="1"/>
      <c r="C303" s="1"/>
      <c r="D303" s="1"/>
      <c r="E303" s="1"/>
      <c r="F303" s="1"/>
      <c r="G303" s="1"/>
      <c r="H303" s="1"/>
      <c r="I303" s="1"/>
      <c r="J303" s="1"/>
      <c r="K303" s="1"/>
      <c r="L303" s="1"/>
      <c r="M303" s="1"/>
      <c r="N303" s="1"/>
      <c r="O303" s="1"/>
      <c r="P303" s="1"/>
      <c r="Q303" s="1"/>
    </row>
    <row r="304" spans="1:17" ht="16.5">
      <c r="A304" s="1"/>
      <c r="B304" s="1"/>
      <c r="C304" s="1"/>
      <c r="D304" s="1"/>
      <c r="E304" s="1"/>
      <c r="F304" s="1"/>
      <c r="G304" s="1"/>
      <c r="H304" s="1"/>
      <c r="I304" s="1"/>
      <c r="J304" s="1"/>
      <c r="K304" s="1"/>
      <c r="L304" s="1"/>
      <c r="M304" s="1"/>
      <c r="N304" s="1"/>
      <c r="O304" s="1"/>
      <c r="P304" s="1"/>
      <c r="Q304" s="1"/>
    </row>
    <row r="305" spans="1:17" ht="16.5">
      <c r="A305" s="1"/>
      <c r="B305" s="1"/>
      <c r="C305" s="1"/>
      <c r="D305" s="1"/>
      <c r="E305" s="1"/>
      <c r="F305" s="1"/>
      <c r="G305" s="1"/>
      <c r="H305" s="1"/>
      <c r="I305" s="1"/>
      <c r="J305" s="1"/>
      <c r="K305" s="1"/>
      <c r="L305" s="1"/>
      <c r="M305" s="1"/>
      <c r="N305" s="1"/>
      <c r="O305" s="1"/>
      <c r="P305" s="1"/>
      <c r="Q305" s="1"/>
    </row>
    <row r="306" spans="1:17" ht="16.5">
      <c r="A306" s="1"/>
      <c r="B306" s="1"/>
      <c r="C306" s="1"/>
      <c r="D306" s="1"/>
      <c r="E306" s="1"/>
      <c r="F306" s="1"/>
      <c r="G306" s="1"/>
      <c r="H306" s="1"/>
      <c r="I306" s="1"/>
      <c r="J306" s="1"/>
      <c r="K306" s="1"/>
      <c r="L306" s="1"/>
      <c r="M306" s="1"/>
      <c r="N306" s="1"/>
      <c r="O306" s="1"/>
      <c r="P306" s="1"/>
      <c r="Q306" s="1"/>
    </row>
    <row r="307" spans="1:17" ht="16.5">
      <c r="A307" s="1"/>
      <c r="B307" s="1"/>
      <c r="C307" s="1"/>
      <c r="D307" s="1"/>
      <c r="E307" s="1"/>
      <c r="F307" s="1"/>
      <c r="G307" s="1"/>
      <c r="H307" s="1"/>
      <c r="I307" s="1"/>
      <c r="J307" s="1"/>
      <c r="K307" s="1"/>
      <c r="L307" s="1"/>
      <c r="M307" s="1"/>
      <c r="N307" s="1"/>
      <c r="O307" s="1"/>
      <c r="P307" s="1"/>
      <c r="Q307" s="1"/>
    </row>
    <row r="308" spans="1:17" ht="16.5">
      <c r="A308" s="1"/>
      <c r="B308" s="1"/>
      <c r="C308" s="1"/>
      <c r="D308" s="1"/>
      <c r="E308" s="1"/>
      <c r="F308" s="1"/>
      <c r="G308" s="1"/>
      <c r="H308" s="1"/>
      <c r="I308" s="1"/>
      <c r="J308" s="1"/>
      <c r="K308" s="1"/>
      <c r="L308" s="1"/>
      <c r="M308" s="1"/>
      <c r="N308" s="1"/>
      <c r="O308" s="1"/>
      <c r="P308" s="1"/>
      <c r="Q308" s="1"/>
    </row>
    <row r="309" spans="1:17" ht="16.5">
      <c r="A309" s="1"/>
      <c r="B309" s="1"/>
      <c r="C309" s="1"/>
      <c r="D309" s="1"/>
      <c r="E309" s="1"/>
      <c r="F309" s="1"/>
      <c r="G309" s="1"/>
      <c r="H309" s="1"/>
      <c r="I309" s="1"/>
      <c r="J309" s="1"/>
      <c r="K309" s="1"/>
      <c r="L309" s="1"/>
      <c r="M309" s="1"/>
      <c r="N309" s="1"/>
      <c r="O309" s="1"/>
      <c r="P309" s="1"/>
      <c r="Q309" s="1"/>
    </row>
    <row r="310" spans="1:17" ht="16.5">
      <c r="A310" s="1"/>
      <c r="B310" s="1"/>
      <c r="C310" s="1"/>
      <c r="D310" s="1"/>
      <c r="E310" s="1"/>
      <c r="F310" s="1"/>
      <c r="G310" s="1"/>
      <c r="H310" s="1"/>
      <c r="I310" s="1"/>
      <c r="J310" s="1"/>
      <c r="K310" s="1"/>
      <c r="L310" s="1"/>
      <c r="M310" s="1"/>
      <c r="N310" s="1"/>
      <c r="O310" s="1"/>
      <c r="P310" s="1"/>
      <c r="Q310" s="1"/>
    </row>
    <row r="311" spans="1:17" ht="16.5">
      <c r="A311" s="1"/>
      <c r="B311" s="1"/>
      <c r="C311" s="1"/>
      <c r="D311" s="1"/>
      <c r="E311" s="1"/>
      <c r="F311" s="1"/>
      <c r="G311" s="1"/>
      <c r="H311" s="1"/>
      <c r="I311" s="1"/>
      <c r="J311" s="1"/>
      <c r="K311" s="1"/>
      <c r="L311" s="1"/>
      <c r="M311" s="1"/>
      <c r="N311" s="1"/>
      <c r="O311" s="1"/>
      <c r="P311" s="1"/>
      <c r="Q311" s="1"/>
    </row>
    <row r="312" spans="1:17" ht="16.5">
      <c r="A312" s="1"/>
      <c r="B312" s="1"/>
      <c r="C312" s="1"/>
      <c r="D312" s="1"/>
      <c r="E312" s="1"/>
      <c r="F312" s="1"/>
      <c r="G312" s="1"/>
      <c r="H312" s="1"/>
      <c r="I312" s="1"/>
      <c r="J312" s="1"/>
      <c r="K312" s="1"/>
      <c r="L312" s="1"/>
      <c r="M312" s="1"/>
      <c r="N312" s="1"/>
      <c r="O312" s="1"/>
      <c r="P312" s="1"/>
      <c r="Q312" s="1"/>
    </row>
    <row r="313" spans="1:17" ht="16.5">
      <c r="A313" s="1"/>
      <c r="B313" s="1"/>
      <c r="C313" s="1"/>
      <c r="D313" s="1"/>
      <c r="E313" s="1"/>
      <c r="F313" s="1"/>
      <c r="G313" s="1"/>
      <c r="H313" s="1"/>
      <c r="I313" s="1"/>
      <c r="J313" s="1"/>
      <c r="K313" s="1"/>
      <c r="L313" s="1"/>
      <c r="M313" s="1"/>
      <c r="N313" s="1"/>
      <c r="O313" s="1"/>
      <c r="P313" s="1"/>
      <c r="Q313" s="1"/>
    </row>
    <row r="314" spans="1:17" ht="16.5">
      <c r="A314" s="1"/>
      <c r="B314" s="1"/>
      <c r="C314" s="1"/>
      <c r="D314" s="1"/>
      <c r="E314" s="1"/>
      <c r="F314" s="1"/>
      <c r="G314" s="1"/>
      <c r="H314" s="1"/>
      <c r="I314" s="1"/>
      <c r="J314" s="1"/>
      <c r="K314" s="1"/>
      <c r="L314" s="1"/>
      <c r="M314" s="1"/>
      <c r="N314" s="1"/>
      <c r="O314" s="1"/>
      <c r="P314" s="1"/>
      <c r="Q314" s="1"/>
    </row>
    <row r="315" spans="1:17" ht="16.5">
      <c r="A315" s="1"/>
      <c r="B315" s="1"/>
      <c r="C315" s="1"/>
      <c r="D315" s="1"/>
      <c r="E315" s="1"/>
      <c r="F315" s="1"/>
      <c r="G315" s="1"/>
      <c r="H315" s="1"/>
      <c r="I315" s="1"/>
      <c r="J315" s="1"/>
      <c r="K315" s="1"/>
      <c r="L315" s="1"/>
      <c r="M315" s="1"/>
      <c r="N315" s="1"/>
      <c r="O315" s="1"/>
      <c r="P315" s="1"/>
      <c r="Q315" s="1"/>
    </row>
    <row r="316" spans="1:17" ht="16.5">
      <c r="A316" s="1"/>
      <c r="B316" s="1"/>
      <c r="C316" s="1"/>
      <c r="D316" s="1"/>
      <c r="E316" s="1"/>
      <c r="F316" s="1"/>
      <c r="G316" s="1"/>
      <c r="H316" s="1"/>
      <c r="I316" s="1"/>
      <c r="J316" s="1"/>
      <c r="K316" s="1"/>
      <c r="L316" s="1"/>
      <c r="M316" s="1"/>
      <c r="N316" s="1"/>
      <c r="O316" s="1"/>
      <c r="P316" s="1"/>
      <c r="Q316" s="1"/>
    </row>
    <row r="317" spans="1:17" ht="16.5">
      <c r="A317" s="1"/>
      <c r="B317" s="1"/>
      <c r="C317" s="1"/>
      <c r="D317" s="1"/>
      <c r="E317" s="1"/>
      <c r="F317" s="1"/>
      <c r="G317" s="1"/>
      <c r="H317" s="1"/>
      <c r="I317" s="1"/>
      <c r="J317" s="1"/>
      <c r="K317" s="1"/>
      <c r="L317" s="1"/>
      <c r="M317" s="1"/>
      <c r="N317" s="1"/>
      <c r="O317" s="1"/>
      <c r="P317" s="1"/>
      <c r="Q317" s="1"/>
    </row>
    <row r="318" spans="1:17" ht="16.5">
      <c r="A318" s="1"/>
      <c r="B318" s="1"/>
      <c r="C318" s="1"/>
      <c r="D318" s="1"/>
      <c r="E318" s="1"/>
      <c r="F318" s="1"/>
      <c r="G318" s="1"/>
      <c r="H318" s="1"/>
      <c r="I318" s="1"/>
      <c r="J318" s="1"/>
      <c r="K318" s="1"/>
      <c r="L318" s="1"/>
      <c r="M318" s="1"/>
      <c r="N318" s="1"/>
      <c r="O318" s="1"/>
      <c r="P318" s="1"/>
      <c r="Q318" s="1"/>
    </row>
    <row r="319" spans="1:17" ht="16.5">
      <c r="A319" s="1"/>
      <c r="B319" s="1"/>
      <c r="C319" s="1"/>
      <c r="D319" s="1"/>
      <c r="E319" s="1"/>
      <c r="F319" s="1"/>
      <c r="G319" s="1"/>
      <c r="H319" s="1"/>
      <c r="I319" s="1"/>
      <c r="J319" s="1"/>
      <c r="K319" s="1"/>
      <c r="L319" s="1"/>
      <c r="M319" s="1"/>
      <c r="N319" s="1"/>
      <c r="O319" s="1"/>
      <c r="P319" s="1"/>
      <c r="Q319" s="1"/>
    </row>
    <row r="320" spans="1:17" ht="16.5">
      <c r="A320" s="1"/>
      <c r="B320" s="1"/>
      <c r="C320" s="1"/>
      <c r="D320" s="1"/>
      <c r="E320" s="1"/>
      <c r="F320" s="1"/>
      <c r="G320" s="1"/>
      <c r="H320" s="1"/>
      <c r="I320" s="1"/>
      <c r="J320" s="1"/>
      <c r="K320" s="1"/>
      <c r="L320" s="1"/>
      <c r="M320" s="1"/>
      <c r="N320" s="1"/>
      <c r="O320" s="1"/>
      <c r="P320" s="1"/>
      <c r="Q320" s="1"/>
    </row>
    <row r="321" spans="1:17" ht="16.5">
      <c r="A321" s="1"/>
      <c r="B321" s="1"/>
      <c r="C321" s="1"/>
      <c r="D321" s="1"/>
      <c r="E321" s="1"/>
      <c r="F321" s="1"/>
      <c r="G321" s="1"/>
      <c r="H321" s="1"/>
      <c r="I321" s="1"/>
      <c r="J321" s="1"/>
      <c r="K321" s="1"/>
      <c r="L321" s="1"/>
      <c r="M321" s="1"/>
      <c r="N321" s="1"/>
      <c r="O321" s="1"/>
      <c r="P321" s="1"/>
      <c r="Q321" s="1"/>
    </row>
    <row r="322" spans="1:17" ht="16.5">
      <c r="A322" s="1"/>
      <c r="B322" s="1"/>
      <c r="C322" s="1"/>
      <c r="D322" s="1"/>
      <c r="E322" s="1"/>
      <c r="F322" s="1"/>
      <c r="G322" s="1"/>
      <c r="H322" s="1"/>
      <c r="I322" s="1"/>
      <c r="J322" s="1"/>
      <c r="K322" s="1"/>
      <c r="L322" s="1"/>
      <c r="M322" s="1"/>
      <c r="N322" s="1"/>
      <c r="O322" s="1"/>
      <c r="P322" s="1"/>
      <c r="Q322" s="1"/>
    </row>
    <row r="323" spans="1:17" ht="16.5">
      <c r="A323" s="1"/>
      <c r="B323" s="1"/>
      <c r="C323" s="1"/>
      <c r="D323" s="1"/>
      <c r="E323" s="1"/>
      <c r="F323" s="1"/>
      <c r="G323" s="1"/>
      <c r="H323" s="1"/>
      <c r="I323" s="1"/>
      <c r="J323" s="1"/>
      <c r="K323" s="1"/>
      <c r="L323" s="1"/>
      <c r="M323" s="1"/>
      <c r="N323" s="1"/>
      <c r="O323" s="1"/>
      <c r="P323" s="1"/>
      <c r="Q323" s="1"/>
    </row>
    <row r="324" spans="1:17" ht="16.5">
      <c r="A324" s="1"/>
      <c r="B324" s="1"/>
      <c r="C324" s="1"/>
      <c r="D324" s="1"/>
      <c r="E324" s="1"/>
      <c r="F324" s="1"/>
      <c r="G324" s="1"/>
      <c r="H324" s="1"/>
      <c r="I324" s="1"/>
      <c r="J324" s="1"/>
      <c r="K324" s="1"/>
      <c r="L324" s="1"/>
      <c r="M324" s="1"/>
      <c r="N324" s="1"/>
      <c r="O324" s="1"/>
      <c r="P324" s="1"/>
      <c r="Q324" s="1"/>
    </row>
    <row r="325" spans="1:17" ht="16.5">
      <c r="A325" s="1"/>
      <c r="B325" s="1"/>
      <c r="C325" s="1"/>
      <c r="D325" s="1"/>
      <c r="E325" s="1"/>
      <c r="F325" s="1"/>
      <c r="G325" s="1"/>
      <c r="H325" s="1"/>
      <c r="I325" s="1"/>
      <c r="J325" s="1"/>
      <c r="K325" s="1"/>
      <c r="L325" s="1"/>
      <c r="M325" s="1"/>
      <c r="N325" s="1"/>
      <c r="O325" s="1"/>
      <c r="P325" s="1"/>
      <c r="Q325" s="1"/>
    </row>
    <row r="326" spans="1:17" ht="16.5">
      <c r="A326" s="1"/>
      <c r="B326" s="1"/>
      <c r="C326" s="1"/>
      <c r="D326" s="1"/>
      <c r="E326" s="1"/>
      <c r="F326" s="1"/>
      <c r="G326" s="1"/>
      <c r="H326" s="1"/>
      <c r="I326" s="1"/>
      <c r="J326" s="1"/>
      <c r="K326" s="1"/>
      <c r="L326" s="1"/>
      <c r="M326" s="1"/>
      <c r="N326" s="1"/>
      <c r="O326" s="1"/>
      <c r="P326" s="1"/>
      <c r="Q326" s="1"/>
    </row>
    <row r="327" spans="1:17" ht="16.5">
      <c r="A327" s="1"/>
      <c r="B327" s="1"/>
      <c r="C327" s="1"/>
      <c r="D327" s="1"/>
      <c r="E327" s="1"/>
      <c r="F327" s="1"/>
      <c r="G327" s="1"/>
      <c r="H327" s="1"/>
      <c r="I327" s="1"/>
      <c r="J327" s="1"/>
      <c r="K327" s="1"/>
      <c r="L327" s="1"/>
      <c r="M327" s="1"/>
      <c r="N327" s="1"/>
      <c r="O327" s="1"/>
      <c r="P327" s="1"/>
      <c r="Q327" s="1"/>
    </row>
    <row r="328" spans="1:17" ht="16.5">
      <c r="A328" s="1"/>
      <c r="B328" s="1"/>
      <c r="C328" s="1"/>
      <c r="D328" s="1"/>
      <c r="E328" s="1"/>
      <c r="F328" s="1"/>
      <c r="G328" s="1"/>
      <c r="H328" s="1"/>
      <c r="I328" s="1"/>
      <c r="J328" s="1"/>
      <c r="K328" s="1"/>
      <c r="L328" s="1"/>
      <c r="M328" s="1"/>
      <c r="N328" s="1"/>
      <c r="O328" s="1"/>
      <c r="P328" s="1"/>
      <c r="Q328" s="1"/>
    </row>
    <row r="329" spans="1:17" ht="16.5">
      <c r="A329" s="1"/>
      <c r="B329" s="1"/>
      <c r="C329" s="1"/>
      <c r="D329" s="1"/>
      <c r="E329" s="1"/>
      <c r="F329" s="1"/>
      <c r="G329" s="1"/>
      <c r="H329" s="1"/>
      <c r="I329" s="1"/>
      <c r="J329" s="1"/>
      <c r="K329" s="1"/>
      <c r="L329" s="1"/>
      <c r="M329" s="1"/>
      <c r="N329" s="1"/>
      <c r="O329" s="1"/>
      <c r="P329" s="1"/>
      <c r="Q329" s="1"/>
    </row>
    <row r="330" spans="1:17" ht="16.5">
      <c r="A330" s="1"/>
      <c r="B330" s="1"/>
      <c r="C330" s="1"/>
      <c r="D330" s="1"/>
      <c r="E330" s="1"/>
      <c r="F330" s="1"/>
      <c r="G330" s="1"/>
      <c r="H330" s="1"/>
      <c r="I330" s="1"/>
      <c r="J330" s="1"/>
      <c r="K330" s="1"/>
      <c r="L330" s="1"/>
      <c r="M330" s="1"/>
      <c r="N330" s="1"/>
      <c r="O330" s="1"/>
      <c r="P330" s="1"/>
      <c r="Q330" s="1"/>
    </row>
    <row r="331" spans="1:17" ht="16.5">
      <c r="A331" s="1"/>
      <c r="B331" s="1"/>
      <c r="C331" s="1"/>
      <c r="D331" s="1"/>
      <c r="E331" s="1"/>
      <c r="F331" s="1"/>
      <c r="G331" s="1"/>
      <c r="H331" s="1"/>
      <c r="I331" s="1"/>
      <c r="J331" s="1"/>
      <c r="K331" s="1"/>
      <c r="L331" s="1"/>
      <c r="M331" s="1"/>
      <c r="N331" s="1"/>
      <c r="O331" s="1"/>
      <c r="P331" s="1"/>
      <c r="Q331" s="1"/>
    </row>
    <row r="332" spans="1:17" ht="16.5">
      <c r="A332" s="1"/>
      <c r="B332" s="1"/>
      <c r="C332" s="1"/>
      <c r="D332" s="1"/>
      <c r="E332" s="1"/>
      <c r="F332" s="1"/>
      <c r="G332" s="1"/>
      <c r="H332" s="1"/>
      <c r="I332" s="1"/>
      <c r="J332" s="1"/>
      <c r="K332" s="1"/>
      <c r="L332" s="1"/>
      <c r="M332" s="1"/>
      <c r="N332" s="1"/>
      <c r="O332" s="1"/>
      <c r="P332" s="1"/>
      <c r="Q332" s="1"/>
    </row>
    <row r="333" spans="1:17" ht="16.5">
      <c r="A333" s="1"/>
      <c r="B333" s="1"/>
      <c r="C333" s="1"/>
      <c r="D333" s="1"/>
      <c r="E333" s="1"/>
      <c r="F333" s="1"/>
      <c r="G333" s="1"/>
      <c r="H333" s="1"/>
      <c r="I333" s="1"/>
      <c r="J333" s="1"/>
      <c r="K333" s="1"/>
      <c r="L333" s="1"/>
      <c r="M333" s="1"/>
      <c r="N333" s="1"/>
      <c r="O333" s="1"/>
      <c r="P333" s="1"/>
      <c r="Q333" s="1"/>
    </row>
    <row r="334" spans="1:17" ht="16.5">
      <c r="A334" s="1"/>
      <c r="B334" s="1"/>
      <c r="C334" s="1"/>
      <c r="D334" s="1"/>
      <c r="E334" s="1"/>
      <c r="F334" s="1"/>
      <c r="G334" s="1"/>
      <c r="H334" s="1"/>
      <c r="I334" s="1"/>
      <c r="J334" s="1"/>
      <c r="K334" s="1"/>
      <c r="L334" s="1"/>
      <c r="M334" s="1"/>
      <c r="N334" s="1"/>
      <c r="O334" s="1"/>
      <c r="P334" s="1"/>
      <c r="Q334" s="1"/>
    </row>
    <row r="335" spans="1:17" ht="16.5">
      <c r="A335" s="1"/>
      <c r="B335" s="1"/>
      <c r="C335" s="1"/>
      <c r="D335" s="1"/>
      <c r="E335" s="1"/>
      <c r="F335" s="1"/>
      <c r="G335" s="1"/>
      <c r="H335" s="1"/>
      <c r="I335" s="1"/>
      <c r="J335" s="1"/>
      <c r="K335" s="1"/>
      <c r="L335" s="1"/>
      <c r="M335" s="1"/>
      <c r="N335" s="1"/>
      <c r="O335" s="1"/>
      <c r="P335" s="1"/>
      <c r="Q335" s="1"/>
    </row>
    <row r="336" spans="1:17" ht="16.5">
      <c r="A336" s="1"/>
      <c r="B336" s="1"/>
      <c r="C336" s="1"/>
      <c r="D336" s="1"/>
      <c r="E336" s="1"/>
      <c r="F336" s="1"/>
      <c r="G336" s="1"/>
      <c r="H336" s="1"/>
      <c r="I336" s="1"/>
      <c r="J336" s="1"/>
      <c r="K336" s="1"/>
      <c r="L336" s="1"/>
      <c r="M336" s="1"/>
      <c r="N336" s="1"/>
      <c r="O336" s="1"/>
      <c r="P336" s="1"/>
      <c r="Q336" s="1"/>
    </row>
    <row r="337" spans="1:17" ht="16.5">
      <c r="A337" s="1"/>
      <c r="B337" s="1"/>
      <c r="C337" s="1"/>
      <c r="D337" s="1"/>
      <c r="E337" s="1"/>
      <c r="F337" s="1"/>
      <c r="G337" s="1"/>
      <c r="H337" s="1"/>
      <c r="I337" s="1"/>
      <c r="J337" s="1"/>
      <c r="K337" s="1"/>
      <c r="L337" s="1"/>
      <c r="M337" s="1"/>
      <c r="N337" s="1"/>
      <c r="O337" s="1"/>
      <c r="P337" s="1"/>
      <c r="Q337" s="1"/>
    </row>
    <row r="338" spans="1:17" ht="16.5">
      <c r="A338" s="1"/>
      <c r="B338" s="1"/>
      <c r="C338" s="1"/>
      <c r="D338" s="1"/>
      <c r="E338" s="1"/>
      <c r="F338" s="1"/>
      <c r="G338" s="1"/>
      <c r="H338" s="1"/>
      <c r="I338" s="1"/>
      <c r="J338" s="1"/>
      <c r="K338" s="1"/>
      <c r="L338" s="1"/>
      <c r="M338" s="1"/>
      <c r="N338" s="1"/>
      <c r="O338" s="1"/>
      <c r="P338" s="1"/>
      <c r="Q338" s="1"/>
    </row>
    <row r="339" spans="1:17" ht="16.5">
      <c r="A339" s="1"/>
      <c r="B339" s="1"/>
      <c r="C339" s="1"/>
      <c r="D339" s="1"/>
      <c r="E339" s="1"/>
      <c r="F339" s="1"/>
      <c r="G339" s="1"/>
      <c r="H339" s="1"/>
      <c r="I339" s="1"/>
      <c r="J339" s="1"/>
      <c r="K339" s="1"/>
      <c r="L339" s="1"/>
      <c r="M339" s="1"/>
      <c r="N339" s="1"/>
      <c r="O339" s="1"/>
      <c r="P339" s="1"/>
      <c r="Q339" s="1"/>
    </row>
    <row r="340" spans="1:17" ht="16.5">
      <c r="A340" s="1"/>
      <c r="B340" s="1"/>
      <c r="C340" s="1"/>
      <c r="D340" s="1"/>
      <c r="E340" s="1"/>
      <c r="F340" s="1"/>
      <c r="G340" s="1"/>
      <c r="H340" s="1"/>
      <c r="I340" s="1"/>
      <c r="J340" s="1"/>
      <c r="K340" s="1"/>
      <c r="L340" s="1"/>
      <c r="M340" s="1"/>
      <c r="N340" s="1"/>
      <c r="O340" s="1"/>
      <c r="P340" s="1"/>
      <c r="Q340" s="1"/>
    </row>
    <row r="341" spans="1:17" ht="16.5">
      <c r="A341" s="1"/>
      <c r="B341" s="1"/>
      <c r="C341" s="1"/>
      <c r="D341" s="1"/>
      <c r="E341" s="1"/>
      <c r="F341" s="1"/>
      <c r="G341" s="1"/>
      <c r="H341" s="1"/>
      <c r="I341" s="1"/>
      <c r="J341" s="1"/>
      <c r="K341" s="1"/>
      <c r="L341" s="1"/>
      <c r="M341" s="1"/>
      <c r="N341" s="1"/>
      <c r="O341" s="1"/>
      <c r="P341" s="1"/>
      <c r="Q341" s="1"/>
    </row>
    <row r="342" spans="1:17" ht="16.5">
      <c r="A342" s="1"/>
      <c r="B342" s="1"/>
      <c r="C342" s="1"/>
      <c r="D342" s="1"/>
      <c r="E342" s="1"/>
      <c r="F342" s="1"/>
      <c r="G342" s="1"/>
      <c r="H342" s="1"/>
      <c r="I342" s="1"/>
      <c r="J342" s="1"/>
      <c r="K342" s="1"/>
      <c r="L342" s="1"/>
      <c r="M342" s="1"/>
      <c r="N342" s="1"/>
      <c r="O342" s="1"/>
      <c r="P342" s="1"/>
      <c r="Q342" s="1"/>
    </row>
    <row r="343" spans="1:17" ht="16.5">
      <c r="A343" s="1"/>
      <c r="B343" s="1"/>
      <c r="C343" s="1"/>
      <c r="D343" s="1"/>
      <c r="E343" s="1"/>
      <c r="F343" s="1"/>
      <c r="G343" s="1"/>
      <c r="H343" s="1"/>
      <c r="I343" s="1"/>
      <c r="J343" s="1"/>
      <c r="K343" s="1"/>
      <c r="L343" s="1"/>
      <c r="M343" s="1"/>
      <c r="N343" s="1"/>
      <c r="O343" s="1"/>
      <c r="P343" s="1"/>
      <c r="Q343" s="1"/>
    </row>
    <row r="344" spans="1:17" ht="16.5">
      <c r="A344" s="1"/>
      <c r="B344" s="1"/>
      <c r="C344" s="1"/>
      <c r="D344" s="1"/>
      <c r="E344" s="1"/>
      <c r="F344" s="1"/>
      <c r="G344" s="1"/>
      <c r="H344" s="1"/>
      <c r="I344" s="1"/>
      <c r="J344" s="1"/>
      <c r="K344" s="1"/>
      <c r="L344" s="1"/>
      <c r="M344" s="1"/>
      <c r="N344" s="1"/>
      <c r="O344" s="1"/>
      <c r="P344" s="1"/>
      <c r="Q344" s="1"/>
    </row>
    <row r="345" spans="1:17" ht="16.5">
      <c r="A345" s="1"/>
      <c r="B345" s="1"/>
      <c r="C345" s="1"/>
      <c r="D345" s="1"/>
      <c r="E345" s="1"/>
      <c r="F345" s="1"/>
      <c r="G345" s="1"/>
      <c r="H345" s="1"/>
      <c r="I345" s="1"/>
      <c r="J345" s="1"/>
      <c r="K345" s="1"/>
      <c r="L345" s="1"/>
      <c r="M345" s="1"/>
      <c r="N345" s="1"/>
      <c r="O345" s="1"/>
      <c r="P345" s="1"/>
      <c r="Q345" s="1"/>
    </row>
    <row r="346" spans="1:17" ht="16.5">
      <c r="A346" s="1"/>
      <c r="B346" s="1"/>
      <c r="C346" s="1"/>
      <c r="D346" s="1"/>
      <c r="E346" s="1"/>
      <c r="F346" s="1"/>
      <c r="G346" s="1"/>
      <c r="H346" s="1"/>
      <c r="I346" s="1"/>
      <c r="J346" s="1"/>
      <c r="K346" s="1"/>
      <c r="L346" s="1"/>
      <c r="M346" s="1"/>
      <c r="N346" s="1"/>
      <c r="O346" s="1"/>
      <c r="P346" s="1"/>
      <c r="Q346" s="1"/>
    </row>
    <row r="347" spans="1:17" ht="16.5">
      <c r="A347" s="1"/>
      <c r="B347" s="1"/>
      <c r="C347" s="1"/>
      <c r="D347" s="1"/>
      <c r="E347" s="1"/>
      <c r="F347" s="1"/>
      <c r="G347" s="1"/>
      <c r="H347" s="1"/>
      <c r="I347" s="1"/>
      <c r="J347" s="1"/>
      <c r="K347" s="1"/>
      <c r="L347" s="1"/>
      <c r="M347" s="1"/>
      <c r="N347" s="1"/>
      <c r="O347" s="1"/>
      <c r="P347" s="1"/>
      <c r="Q347" s="1"/>
    </row>
    <row r="348" spans="1:17" ht="16.5">
      <c r="A348" s="1"/>
      <c r="B348" s="1"/>
      <c r="C348" s="1"/>
      <c r="D348" s="1"/>
      <c r="E348" s="1"/>
      <c r="F348" s="1"/>
      <c r="G348" s="1"/>
      <c r="H348" s="1"/>
      <c r="I348" s="1"/>
      <c r="J348" s="1"/>
      <c r="K348" s="1"/>
      <c r="L348" s="1"/>
      <c r="M348" s="1"/>
      <c r="N348" s="1"/>
      <c r="O348" s="1"/>
      <c r="P348" s="1"/>
      <c r="Q348" s="1"/>
    </row>
    <row r="349" spans="1:17" ht="16.5">
      <c r="A349" s="1"/>
      <c r="B349" s="1"/>
      <c r="C349" s="1"/>
      <c r="D349" s="1"/>
      <c r="E349" s="1"/>
      <c r="F349" s="1"/>
      <c r="G349" s="1"/>
      <c r="H349" s="1"/>
      <c r="I349" s="1"/>
      <c r="J349" s="1"/>
      <c r="K349" s="1"/>
      <c r="L349" s="1"/>
      <c r="M349" s="1"/>
      <c r="N349" s="1"/>
      <c r="O349" s="1"/>
      <c r="P349" s="1"/>
      <c r="Q349" s="1"/>
    </row>
    <row r="350" spans="1:17" ht="16.5">
      <c r="A350" s="1"/>
      <c r="B350" s="1"/>
      <c r="C350" s="1"/>
      <c r="D350" s="1"/>
      <c r="E350" s="1"/>
      <c r="F350" s="1"/>
      <c r="G350" s="1"/>
      <c r="H350" s="1"/>
      <c r="I350" s="1"/>
      <c r="J350" s="1"/>
      <c r="K350" s="1"/>
      <c r="L350" s="1"/>
      <c r="M350" s="1"/>
      <c r="N350" s="1"/>
      <c r="O350" s="1"/>
      <c r="P350" s="1"/>
      <c r="Q350" s="1"/>
    </row>
    <row r="351" spans="1:17" ht="16.5">
      <c r="A351" s="1"/>
      <c r="B351" s="1"/>
      <c r="C351" s="1"/>
      <c r="D351" s="1"/>
      <c r="E351" s="1"/>
      <c r="F351" s="1"/>
      <c r="G351" s="1"/>
      <c r="H351" s="1"/>
      <c r="I351" s="1"/>
      <c r="J351" s="1"/>
      <c r="K351" s="1"/>
      <c r="L351" s="1"/>
      <c r="M351" s="1"/>
      <c r="N351" s="1"/>
      <c r="O351" s="1"/>
      <c r="P351" s="1"/>
      <c r="Q351" s="1"/>
    </row>
    <row r="352" spans="1:17" ht="16.5">
      <c r="A352" s="1"/>
      <c r="B352" s="1"/>
      <c r="C352" s="1"/>
      <c r="D352" s="1"/>
      <c r="E352" s="1"/>
      <c r="F352" s="1"/>
      <c r="G352" s="1"/>
      <c r="H352" s="1"/>
      <c r="I352" s="1"/>
      <c r="J352" s="1"/>
      <c r="K352" s="1"/>
      <c r="L352" s="1"/>
      <c r="M352" s="1"/>
      <c r="N352" s="1"/>
      <c r="O352" s="1"/>
      <c r="P352" s="1"/>
      <c r="Q352" s="1"/>
    </row>
    <row r="353" spans="1:17" ht="16.5">
      <c r="A353" s="1"/>
      <c r="B353" s="1"/>
      <c r="C353" s="1"/>
      <c r="D353" s="1"/>
      <c r="E353" s="1"/>
      <c r="F353" s="1"/>
      <c r="G353" s="1"/>
      <c r="H353" s="1"/>
      <c r="I353" s="1"/>
      <c r="J353" s="1"/>
      <c r="K353" s="1"/>
      <c r="L353" s="1"/>
      <c r="M353" s="1"/>
      <c r="N353" s="1"/>
      <c r="O353" s="1"/>
      <c r="P353" s="1"/>
      <c r="Q353" s="1"/>
    </row>
    <row r="354" spans="1:17" ht="16.5">
      <c r="A354" s="1"/>
      <c r="B354" s="1"/>
      <c r="C354" s="1"/>
      <c r="D354" s="1"/>
      <c r="E354" s="1"/>
      <c r="F354" s="1"/>
      <c r="G354" s="1"/>
      <c r="H354" s="1"/>
      <c r="I354" s="1"/>
      <c r="J354" s="1"/>
      <c r="K354" s="1"/>
      <c r="L354" s="1"/>
      <c r="M354" s="1"/>
      <c r="N354" s="1"/>
      <c r="O354" s="1"/>
      <c r="P354" s="1"/>
      <c r="Q354" s="1"/>
    </row>
    <row r="355" spans="1:17" ht="16.5">
      <c r="A355" s="1"/>
      <c r="B355" s="1"/>
      <c r="C355" s="1"/>
      <c r="D355" s="1"/>
      <c r="E355" s="1"/>
      <c r="F355" s="1"/>
      <c r="G355" s="1"/>
      <c r="H355" s="1"/>
      <c r="I355" s="1"/>
      <c r="J355" s="1"/>
      <c r="K355" s="1"/>
      <c r="L355" s="1"/>
      <c r="M355" s="1"/>
      <c r="N355" s="1"/>
      <c r="O355" s="1"/>
      <c r="P355" s="1"/>
      <c r="Q355" s="1"/>
    </row>
    <row r="356" spans="1:17" ht="16.5">
      <c r="A356" s="1"/>
      <c r="B356" s="1"/>
      <c r="C356" s="1"/>
      <c r="D356" s="1"/>
      <c r="E356" s="1"/>
      <c r="F356" s="1"/>
      <c r="G356" s="1"/>
      <c r="H356" s="1"/>
      <c r="I356" s="1"/>
      <c r="J356" s="1"/>
      <c r="K356" s="1"/>
      <c r="L356" s="1"/>
      <c r="M356" s="1"/>
      <c r="N356" s="1"/>
      <c r="O356" s="1"/>
      <c r="P356" s="1"/>
      <c r="Q356" s="1"/>
    </row>
    <row r="357" spans="1:17" ht="16.5">
      <c r="A357" s="1"/>
      <c r="B357" s="1"/>
      <c r="C357" s="1"/>
      <c r="D357" s="1"/>
      <c r="E357" s="1"/>
      <c r="F357" s="1"/>
      <c r="G357" s="1"/>
      <c r="H357" s="1"/>
      <c r="I357" s="1"/>
      <c r="J357" s="1"/>
      <c r="K357" s="1"/>
      <c r="L357" s="1"/>
      <c r="M357" s="1"/>
      <c r="N357" s="1"/>
      <c r="O357" s="1"/>
      <c r="P357" s="1"/>
      <c r="Q357" s="1"/>
    </row>
    <row r="358" spans="1:17" ht="16.5">
      <c r="A358" s="1"/>
      <c r="B358" s="1"/>
      <c r="C358" s="1"/>
      <c r="D358" s="1"/>
      <c r="E358" s="1"/>
      <c r="F358" s="1"/>
      <c r="G358" s="1"/>
      <c r="H358" s="1"/>
      <c r="I358" s="1"/>
      <c r="J358" s="1"/>
      <c r="K358" s="1"/>
      <c r="L358" s="1"/>
      <c r="M358" s="1"/>
      <c r="N358" s="1"/>
      <c r="O358" s="1"/>
      <c r="P358" s="1"/>
      <c r="Q358" s="1"/>
    </row>
    <row r="359" spans="1:17" ht="16.5">
      <c r="A359" s="1"/>
      <c r="B359" s="1"/>
      <c r="C359" s="1"/>
      <c r="D359" s="1"/>
      <c r="E359" s="1"/>
      <c r="F359" s="1"/>
      <c r="G359" s="1"/>
      <c r="H359" s="1"/>
      <c r="I359" s="1"/>
      <c r="J359" s="1"/>
      <c r="K359" s="1"/>
      <c r="L359" s="1"/>
      <c r="M359" s="1"/>
      <c r="N359" s="1"/>
      <c r="O359" s="1"/>
      <c r="P359" s="1"/>
      <c r="Q359" s="1"/>
    </row>
    <row r="360" spans="1:17" ht="16.5">
      <c r="A360" s="1"/>
      <c r="B360" s="1"/>
      <c r="C360" s="1"/>
      <c r="D360" s="1"/>
      <c r="E360" s="1"/>
      <c r="F360" s="1"/>
      <c r="G360" s="1"/>
      <c r="H360" s="1"/>
      <c r="I360" s="1"/>
      <c r="J360" s="1"/>
      <c r="K360" s="1"/>
      <c r="L360" s="1"/>
      <c r="M360" s="1"/>
      <c r="N360" s="1"/>
      <c r="O360" s="1"/>
      <c r="P360" s="1"/>
      <c r="Q360" s="1"/>
    </row>
    <row r="361" spans="1:17" ht="16.5">
      <c r="A361" s="1"/>
      <c r="B361" s="1"/>
      <c r="C361" s="1"/>
      <c r="D361" s="1"/>
      <c r="E361" s="1"/>
      <c r="F361" s="1"/>
      <c r="G361" s="1"/>
      <c r="H361" s="1"/>
      <c r="I361" s="1"/>
      <c r="J361" s="1"/>
      <c r="K361" s="1"/>
      <c r="L361" s="1"/>
      <c r="M361" s="1"/>
      <c r="N361" s="1"/>
      <c r="O361" s="1"/>
      <c r="P361" s="1"/>
      <c r="Q361" s="1"/>
    </row>
    <row r="362" spans="1:17" ht="16.5">
      <c r="A362" s="1"/>
      <c r="B362" s="1"/>
      <c r="C362" s="1"/>
      <c r="D362" s="1"/>
      <c r="E362" s="1"/>
      <c r="F362" s="1"/>
      <c r="G362" s="1"/>
      <c r="H362" s="1"/>
      <c r="I362" s="1"/>
      <c r="J362" s="1"/>
      <c r="K362" s="1"/>
      <c r="L362" s="1"/>
      <c r="M362" s="1"/>
      <c r="N362" s="1"/>
      <c r="O362" s="1"/>
      <c r="P362" s="1"/>
      <c r="Q362" s="1"/>
    </row>
    <row r="363" spans="1:17" ht="16.5">
      <c r="A363" s="1"/>
      <c r="B363" s="1"/>
      <c r="C363" s="1"/>
      <c r="D363" s="1"/>
      <c r="E363" s="1"/>
      <c r="F363" s="1"/>
      <c r="G363" s="1"/>
      <c r="H363" s="1"/>
      <c r="I363" s="1"/>
      <c r="J363" s="1"/>
      <c r="K363" s="1"/>
      <c r="L363" s="1"/>
      <c r="M363" s="1"/>
      <c r="N363" s="1"/>
      <c r="O363" s="1"/>
      <c r="P363" s="1"/>
      <c r="Q363" s="1"/>
    </row>
    <row r="364" spans="1:17" ht="16.5">
      <c r="A364" s="1"/>
      <c r="B364" s="1"/>
      <c r="C364" s="1"/>
      <c r="D364" s="1"/>
      <c r="E364" s="1"/>
      <c r="F364" s="1"/>
      <c r="G364" s="1"/>
      <c r="H364" s="1"/>
      <c r="I364" s="1"/>
      <c r="J364" s="1"/>
      <c r="K364" s="1"/>
      <c r="L364" s="1"/>
      <c r="M364" s="1"/>
      <c r="N364" s="1"/>
      <c r="O364" s="1"/>
      <c r="P364" s="1"/>
      <c r="Q364" s="1"/>
    </row>
    <row r="365" spans="1:17" ht="16.5">
      <c r="A365" s="1"/>
      <c r="B365" s="1"/>
      <c r="C365" s="1"/>
      <c r="D365" s="1"/>
      <c r="E365" s="1"/>
      <c r="F365" s="1"/>
      <c r="G365" s="1"/>
      <c r="H365" s="1"/>
      <c r="I365" s="1"/>
      <c r="J365" s="1"/>
      <c r="K365" s="1"/>
      <c r="L365" s="1"/>
      <c r="M365" s="1"/>
      <c r="N365" s="1"/>
      <c r="O365" s="1"/>
      <c r="P365" s="1"/>
      <c r="Q365" s="1"/>
    </row>
    <row r="366" spans="1:17" ht="16.5">
      <c r="A366" s="1"/>
      <c r="B366" s="1"/>
      <c r="C366" s="1"/>
      <c r="D366" s="1"/>
      <c r="E366" s="1"/>
      <c r="F366" s="1"/>
      <c r="G366" s="1"/>
      <c r="H366" s="1"/>
      <c r="I366" s="1"/>
      <c r="J366" s="1"/>
      <c r="K366" s="1"/>
      <c r="L366" s="1"/>
      <c r="M366" s="1"/>
      <c r="N366" s="1"/>
      <c r="O366" s="1"/>
      <c r="P366" s="1"/>
      <c r="Q366" s="1"/>
    </row>
    <row r="367" spans="1:17" ht="16.5">
      <c r="A367" s="1"/>
      <c r="B367" s="1"/>
      <c r="C367" s="1"/>
      <c r="D367" s="1"/>
      <c r="E367" s="1"/>
      <c r="F367" s="1"/>
      <c r="G367" s="1"/>
      <c r="H367" s="1"/>
      <c r="I367" s="1"/>
      <c r="J367" s="1"/>
      <c r="K367" s="1"/>
      <c r="L367" s="1"/>
      <c r="M367" s="1"/>
      <c r="N367" s="1"/>
      <c r="O367" s="1"/>
      <c r="P367" s="1"/>
      <c r="Q367" s="1"/>
    </row>
    <row r="368" spans="1:17" ht="16.5">
      <c r="A368" s="1"/>
      <c r="B368" s="1"/>
      <c r="C368" s="1"/>
      <c r="D368" s="1"/>
      <c r="E368" s="1"/>
      <c r="F368" s="1"/>
      <c r="G368" s="1"/>
      <c r="H368" s="1"/>
      <c r="I368" s="1"/>
      <c r="J368" s="1"/>
      <c r="K368" s="1"/>
      <c r="L368" s="1"/>
      <c r="M368" s="1"/>
      <c r="N368" s="1"/>
      <c r="O368" s="1"/>
      <c r="P368" s="1"/>
      <c r="Q368" s="1"/>
    </row>
    <row r="369" spans="1:17" ht="16.5">
      <c r="A369" s="1"/>
      <c r="B369" s="1"/>
      <c r="C369" s="1"/>
      <c r="D369" s="1"/>
      <c r="E369" s="1"/>
      <c r="F369" s="1"/>
      <c r="G369" s="1"/>
      <c r="H369" s="1"/>
      <c r="I369" s="1"/>
      <c r="J369" s="1"/>
      <c r="K369" s="1"/>
      <c r="L369" s="1"/>
      <c r="M369" s="1"/>
      <c r="N369" s="1"/>
      <c r="O369" s="1"/>
      <c r="P369" s="1"/>
      <c r="Q369" s="1"/>
    </row>
    <row r="370" spans="1:17" ht="16.5">
      <c r="A370" s="1"/>
      <c r="B370" s="1"/>
      <c r="C370" s="1"/>
      <c r="D370" s="1"/>
      <c r="E370" s="1"/>
      <c r="F370" s="1"/>
      <c r="G370" s="1"/>
      <c r="H370" s="1"/>
      <c r="I370" s="1"/>
      <c r="J370" s="1"/>
      <c r="K370" s="1"/>
      <c r="L370" s="1"/>
      <c r="M370" s="1"/>
      <c r="N370" s="1"/>
      <c r="O370" s="1"/>
      <c r="P370" s="1"/>
      <c r="Q370" s="1"/>
    </row>
    <row r="371" spans="1:17" ht="16.5">
      <c r="A371" s="1"/>
      <c r="B371" s="1"/>
      <c r="C371" s="1"/>
      <c r="D371" s="1"/>
      <c r="E371" s="1"/>
      <c r="F371" s="1"/>
      <c r="G371" s="1"/>
      <c r="H371" s="1"/>
      <c r="I371" s="1"/>
      <c r="J371" s="1"/>
      <c r="K371" s="1"/>
      <c r="L371" s="1"/>
      <c r="M371" s="1"/>
      <c r="N371" s="1"/>
      <c r="O371" s="1"/>
      <c r="P371" s="1"/>
      <c r="Q371" s="1"/>
    </row>
    <row r="372" spans="1:17" ht="16.5">
      <c r="A372" s="1"/>
      <c r="B372" s="1"/>
      <c r="C372" s="1"/>
      <c r="D372" s="1"/>
      <c r="E372" s="1"/>
      <c r="F372" s="1"/>
      <c r="G372" s="1"/>
      <c r="H372" s="1"/>
      <c r="I372" s="1"/>
      <c r="J372" s="1"/>
      <c r="K372" s="1"/>
      <c r="L372" s="1"/>
      <c r="M372" s="1"/>
      <c r="N372" s="1"/>
      <c r="O372" s="1"/>
      <c r="P372" s="1"/>
      <c r="Q372" s="1"/>
    </row>
    <row r="373" spans="1:17" ht="16.5">
      <c r="A373" s="1"/>
      <c r="B373" s="1"/>
      <c r="C373" s="1"/>
      <c r="D373" s="1"/>
      <c r="E373" s="1"/>
      <c r="F373" s="1"/>
      <c r="G373" s="1"/>
      <c r="H373" s="1"/>
      <c r="I373" s="1"/>
      <c r="J373" s="1"/>
      <c r="K373" s="1"/>
      <c r="L373" s="1"/>
      <c r="M373" s="1"/>
      <c r="N373" s="1"/>
      <c r="O373" s="1"/>
      <c r="P373" s="1"/>
      <c r="Q373" s="1"/>
    </row>
    <row r="374" spans="1:17" ht="16.5">
      <c r="A374" s="1"/>
      <c r="B374" s="1"/>
      <c r="C374" s="1"/>
      <c r="D374" s="1"/>
      <c r="E374" s="1"/>
      <c r="F374" s="1"/>
      <c r="G374" s="1"/>
      <c r="H374" s="1"/>
      <c r="I374" s="1"/>
      <c r="J374" s="1"/>
      <c r="K374" s="1"/>
      <c r="L374" s="1"/>
      <c r="M374" s="1"/>
      <c r="N374" s="1"/>
      <c r="O374" s="1"/>
      <c r="P374" s="1"/>
      <c r="Q374" s="1"/>
    </row>
    <row r="375" spans="1:17" ht="16.5">
      <c r="A375" s="1"/>
      <c r="B375" s="1"/>
      <c r="C375" s="1"/>
      <c r="D375" s="1"/>
      <c r="E375" s="1"/>
      <c r="F375" s="1"/>
      <c r="G375" s="1"/>
      <c r="H375" s="1"/>
      <c r="I375" s="1"/>
      <c r="J375" s="1"/>
      <c r="K375" s="1"/>
      <c r="L375" s="1"/>
      <c r="M375" s="1"/>
      <c r="N375" s="1"/>
      <c r="O375" s="1"/>
      <c r="P375" s="1"/>
      <c r="Q375" s="1"/>
    </row>
    <row r="376" spans="1:17" ht="16.5">
      <c r="A376" s="1"/>
      <c r="B376" s="1"/>
      <c r="C376" s="1"/>
      <c r="D376" s="1"/>
      <c r="E376" s="1"/>
      <c r="F376" s="1"/>
      <c r="G376" s="1"/>
      <c r="H376" s="1"/>
      <c r="I376" s="1"/>
      <c r="J376" s="1"/>
      <c r="K376" s="1"/>
      <c r="L376" s="1"/>
      <c r="M376" s="1"/>
      <c r="N376" s="1"/>
      <c r="O376" s="1"/>
      <c r="P376" s="1"/>
      <c r="Q376" s="1"/>
    </row>
    <row r="377" spans="1:17" ht="16.5">
      <c r="A377" s="1"/>
      <c r="B377" s="1"/>
      <c r="C377" s="1"/>
      <c r="D377" s="1"/>
      <c r="E377" s="1"/>
      <c r="F377" s="1"/>
      <c r="G377" s="1"/>
      <c r="H377" s="1"/>
      <c r="I377" s="1"/>
      <c r="J377" s="1"/>
      <c r="K377" s="1"/>
      <c r="L377" s="1"/>
      <c r="M377" s="1"/>
      <c r="N377" s="1"/>
      <c r="O377" s="1"/>
      <c r="P377" s="1"/>
      <c r="Q377" s="1"/>
    </row>
    <row r="378" spans="1:17" ht="16.5">
      <c r="A378" s="1"/>
      <c r="B378" s="1"/>
      <c r="C378" s="1"/>
      <c r="D378" s="1"/>
      <c r="E378" s="1"/>
      <c r="F378" s="1"/>
      <c r="G378" s="1"/>
      <c r="H378" s="1"/>
      <c r="I378" s="1"/>
      <c r="J378" s="1"/>
      <c r="K378" s="1"/>
      <c r="L378" s="1"/>
      <c r="M378" s="1"/>
      <c r="N378" s="1"/>
      <c r="O378" s="1"/>
      <c r="P378" s="1"/>
      <c r="Q378" s="1"/>
    </row>
    <row r="379" spans="1:17" ht="16.5">
      <c r="A379" s="1"/>
      <c r="B379" s="1"/>
      <c r="C379" s="1"/>
      <c r="D379" s="1"/>
      <c r="E379" s="1"/>
      <c r="F379" s="1"/>
      <c r="G379" s="1"/>
      <c r="H379" s="1"/>
      <c r="I379" s="1"/>
      <c r="J379" s="1"/>
      <c r="K379" s="1"/>
      <c r="L379" s="1"/>
      <c r="M379" s="1"/>
      <c r="N379" s="1"/>
      <c r="O379" s="1"/>
      <c r="P379" s="1"/>
      <c r="Q379" s="1"/>
    </row>
    <row r="380" spans="1:17" ht="16.5">
      <c r="A380" s="1"/>
      <c r="B380" s="1"/>
      <c r="C380" s="1"/>
      <c r="D380" s="1"/>
      <c r="E380" s="1"/>
      <c r="F380" s="1"/>
      <c r="G380" s="1"/>
      <c r="H380" s="1"/>
      <c r="I380" s="1"/>
      <c r="J380" s="1"/>
      <c r="K380" s="1"/>
      <c r="L380" s="1"/>
      <c r="M380" s="1"/>
      <c r="N380" s="1"/>
      <c r="O380" s="1"/>
      <c r="P380" s="1"/>
      <c r="Q380" s="1"/>
    </row>
    <row r="381" spans="1:17" ht="16.5">
      <c r="A381" s="1"/>
      <c r="B381" s="1"/>
      <c r="C381" s="1"/>
      <c r="D381" s="1"/>
      <c r="E381" s="1"/>
      <c r="F381" s="1"/>
      <c r="G381" s="1"/>
      <c r="H381" s="1"/>
      <c r="I381" s="1"/>
      <c r="J381" s="1"/>
      <c r="K381" s="1"/>
      <c r="L381" s="1"/>
      <c r="M381" s="1"/>
      <c r="N381" s="1"/>
      <c r="O381" s="1"/>
      <c r="P381" s="1"/>
      <c r="Q381" s="1"/>
    </row>
    <row r="382" spans="1:17" ht="16.5">
      <c r="A382" s="1"/>
      <c r="B382" s="1"/>
      <c r="C382" s="1"/>
      <c r="D382" s="1"/>
      <c r="E382" s="1"/>
      <c r="F382" s="1"/>
      <c r="G382" s="1"/>
      <c r="H382" s="1"/>
      <c r="I382" s="1"/>
      <c r="J382" s="1"/>
      <c r="K382" s="1"/>
      <c r="L382" s="1"/>
      <c r="M382" s="1"/>
      <c r="N382" s="1"/>
      <c r="O382" s="1"/>
      <c r="P382" s="1"/>
      <c r="Q382" s="1"/>
    </row>
    <row r="383" spans="1:17" ht="16.5">
      <c r="A383" s="1"/>
      <c r="B383" s="1"/>
      <c r="C383" s="1"/>
      <c r="D383" s="1"/>
      <c r="E383" s="1"/>
      <c r="F383" s="1"/>
      <c r="G383" s="1"/>
      <c r="H383" s="1"/>
      <c r="I383" s="1"/>
      <c r="J383" s="1"/>
      <c r="K383" s="1"/>
      <c r="L383" s="1"/>
      <c r="M383" s="1"/>
      <c r="N383" s="1"/>
      <c r="O383" s="1"/>
      <c r="P383" s="1"/>
      <c r="Q383" s="1"/>
    </row>
    <row r="384" spans="1:17" ht="16.5">
      <c r="A384" s="1"/>
      <c r="B384" s="1"/>
      <c r="C384" s="1"/>
      <c r="D384" s="1"/>
      <c r="E384" s="1"/>
      <c r="F384" s="1"/>
      <c r="G384" s="1"/>
      <c r="H384" s="1"/>
      <c r="I384" s="1"/>
      <c r="J384" s="1"/>
      <c r="K384" s="1"/>
      <c r="L384" s="1"/>
      <c r="M384" s="1"/>
      <c r="N384" s="1"/>
      <c r="O384" s="1"/>
      <c r="P384" s="1"/>
      <c r="Q384" s="1"/>
    </row>
    <row r="385" spans="1:17" ht="16.5">
      <c r="A385" s="1"/>
      <c r="B385" s="1"/>
      <c r="C385" s="1"/>
      <c r="D385" s="1"/>
      <c r="E385" s="1"/>
      <c r="F385" s="1"/>
      <c r="G385" s="1"/>
      <c r="H385" s="1"/>
      <c r="I385" s="1"/>
      <c r="J385" s="1"/>
      <c r="K385" s="1"/>
      <c r="L385" s="1"/>
      <c r="M385" s="1"/>
      <c r="N385" s="1"/>
      <c r="O385" s="1"/>
      <c r="P385" s="1"/>
      <c r="Q385" s="1"/>
    </row>
    <row r="386" spans="1:17" ht="16.5">
      <c r="A386" s="1"/>
      <c r="B386" s="1"/>
      <c r="C386" s="1"/>
      <c r="D386" s="1"/>
      <c r="E386" s="1"/>
      <c r="F386" s="1"/>
      <c r="G386" s="1"/>
      <c r="H386" s="1"/>
      <c r="I386" s="1"/>
      <c r="J386" s="1"/>
      <c r="K386" s="1"/>
      <c r="L386" s="1"/>
      <c r="M386" s="1"/>
      <c r="N386" s="1"/>
      <c r="O386" s="1"/>
      <c r="P386" s="1"/>
      <c r="Q386" s="1"/>
    </row>
    <row r="387" spans="1:17" ht="16.5">
      <c r="A387" s="1"/>
      <c r="B387" s="1"/>
      <c r="C387" s="1"/>
      <c r="D387" s="1"/>
      <c r="E387" s="1"/>
      <c r="F387" s="1"/>
      <c r="G387" s="1"/>
      <c r="H387" s="1"/>
      <c r="I387" s="1"/>
      <c r="J387" s="1"/>
      <c r="K387" s="1"/>
      <c r="L387" s="1"/>
      <c r="M387" s="1"/>
      <c r="N387" s="1"/>
      <c r="O387" s="1"/>
      <c r="P387" s="1"/>
      <c r="Q387" s="1"/>
    </row>
    <row r="388" spans="1:17" ht="16.5">
      <c r="A388" s="1"/>
      <c r="B388" s="1"/>
      <c r="C388" s="1"/>
      <c r="D388" s="1"/>
      <c r="E388" s="1"/>
      <c r="F388" s="1"/>
      <c r="G388" s="1"/>
      <c r="H388" s="1"/>
      <c r="I388" s="1"/>
      <c r="J388" s="1"/>
      <c r="K388" s="1"/>
      <c r="L388" s="1"/>
      <c r="M388" s="1"/>
      <c r="N388" s="1"/>
      <c r="O388" s="1"/>
      <c r="P388" s="1"/>
      <c r="Q388" s="1"/>
    </row>
    <row r="389" spans="1:17" ht="16.5">
      <c r="A389" s="1"/>
      <c r="B389" s="1"/>
      <c r="C389" s="1"/>
      <c r="D389" s="1"/>
      <c r="E389" s="1"/>
      <c r="F389" s="1"/>
      <c r="G389" s="1"/>
      <c r="H389" s="1"/>
      <c r="I389" s="1"/>
      <c r="J389" s="1"/>
      <c r="K389" s="1"/>
      <c r="L389" s="1"/>
      <c r="M389" s="1"/>
      <c r="N389" s="1"/>
      <c r="O389" s="1"/>
      <c r="P389" s="1"/>
      <c r="Q389" s="1"/>
    </row>
    <row r="390" spans="1:17" ht="16.5">
      <c r="A390" s="1"/>
      <c r="B390" s="1"/>
      <c r="C390" s="1"/>
      <c r="D390" s="1"/>
      <c r="E390" s="1"/>
      <c r="F390" s="1"/>
      <c r="G390" s="1"/>
      <c r="H390" s="1"/>
      <c r="I390" s="1"/>
      <c r="J390" s="1"/>
      <c r="K390" s="1"/>
      <c r="L390" s="1"/>
      <c r="M390" s="1"/>
      <c r="N390" s="1"/>
      <c r="O390" s="1"/>
      <c r="P390" s="1"/>
      <c r="Q390" s="1"/>
    </row>
    <row r="391" spans="1:17" ht="16.5">
      <c r="A391" s="1"/>
      <c r="B391" s="1"/>
      <c r="C391" s="1"/>
      <c r="D391" s="1"/>
      <c r="E391" s="1"/>
      <c r="F391" s="1"/>
      <c r="G391" s="1"/>
      <c r="H391" s="1"/>
      <c r="I391" s="1"/>
      <c r="J391" s="1"/>
      <c r="K391" s="1"/>
      <c r="L391" s="1"/>
      <c r="M391" s="1"/>
      <c r="N391" s="1"/>
      <c r="O391" s="1"/>
      <c r="P391" s="1"/>
      <c r="Q391" s="1"/>
    </row>
    <row r="392" spans="1:17" ht="16.5">
      <c r="A392" s="1"/>
      <c r="B392" s="1"/>
      <c r="C392" s="1"/>
      <c r="D392" s="1"/>
      <c r="E392" s="1"/>
      <c r="F392" s="1"/>
      <c r="G392" s="1"/>
      <c r="H392" s="1"/>
      <c r="I392" s="1"/>
      <c r="J392" s="1"/>
      <c r="K392" s="1"/>
      <c r="L392" s="1"/>
      <c r="M392" s="1"/>
      <c r="N392" s="1"/>
      <c r="O392" s="1"/>
      <c r="P392" s="1"/>
      <c r="Q392" s="1"/>
    </row>
    <row r="393" spans="1:17" ht="16.5">
      <c r="A393" s="1"/>
      <c r="B393" s="1"/>
      <c r="C393" s="1"/>
      <c r="D393" s="1"/>
      <c r="E393" s="1"/>
      <c r="F393" s="1"/>
      <c r="G393" s="1"/>
      <c r="H393" s="1"/>
      <c r="I393" s="1"/>
      <c r="J393" s="1"/>
      <c r="K393" s="1"/>
      <c r="L393" s="1"/>
      <c r="M393" s="1"/>
      <c r="N393" s="1"/>
      <c r="O393" s="1"/>
      <c r="P393" s="1"/>
      <c r="Q393" s="1"/>
    </row>
    <row r="394" spans="1:17" ht="16.5">
      <c r="A394" s="1"/>
      <c r="B394" s="1"/>
      <c r="C394" s="1"/>
      <c r="D394" s="1"/>
      <c r="E394" s="1"/>
      <c r="F394" s="1"/>
      <c r="G394" s="1"/>
      <c r="H394" s="1"/>
      <c r="I394" s="1"/>
      <c r="J394" s="1"/>
      <c r="K394" s="1"/>
      <c r="L394" s="1"/>
      <c r="M394" s="1"/>
      <c r="N394" s="1"/>
      <c r="O394" s="1"/>
      <c r="P394" s="1"/>
      <c r="Q394" s="1"/>
    </row>
    <row r="395" spans="1:17" ht="16.5">
      <c r="A395" s="1"/>
      <c r="B395" s="1"/>
      <c r="C395" s="1"/>
      <c r="D395" s="1"/>
      <c r="E395" s="1"/>
      <c r="F395" s="1"/>
      <c r="G395" s="1"/>
      <c r="H395" s="1"/>
      <c r="I395" s="1"/>
      <c r="J395" s="1"/>
      <c r="K395" s="1"/>
      <c r="L395" s="1"/>
      <c r="M395" s="1"/>
      <c r="N395" s="1"/>
      <c r="O395" s="1"/>
      <c r="P395" s="1"/>
      <c r="Q395" s="1"/>
    </row>
    <row r="396" spans="1:17" ht="16.5">
      <c r="A396" s="1"/>
      <c r="B396" s="1"/>
      <c r="C396" s="1"/>
      <c r="D396" s="1"/>
      <c r="E396" s="1"/>
      <c r="F396" s="1"/>
      <c r="G396" s="1"/>
      <c r="H396" s="1"/>
      <c r="I396" s="1"/>
      <c r="J396" s="1"/>
      <c r="K396" s="1"/>
      <c r="L396" s="1"/>
      <c r="M396" s="1"/>
      <c r="N396" s="1"/>
      <c r="O396" s="1"/>
      <c r="P396" s="1"/>
      <c r="Q396" s="1"/>
    </row>
    <row r="397" spans="1:17" ht="16.5">
      <c r="A397" s="1"/>
      <c r="B397" s="1"/>
      <c r="C397" s="1"/>
      <c r="D397" s="1"/>
      <c r="E397" s="1"/>
      <c r="F397" s="1"/>
      <c r="G397" s="1"/>
      <c r="H397" s="1"/>
      <c r="I397" s="1"/>
      <c r="J397" s="1"/>
      <c r="K397" s="1"/>
      <c r="L397" s="1"/>
      <c r="M397" s="1"/>
      <c r="N397" s="1"/>
      <c r="O397" s="1"/>
      <c r="P397" s="1"/>
      <c r="Q397" s="1"/>
    </row>
    <row r="398" spans="1:17" ht="16.5">
      <c r="A398" s="1"/>
      <c r="B398" s="1"/>
      <c r="C398" s="1"/>
      <c r="D398" s="1"/>
      <c r="E398" s="1"/>
      <c r="F398" s="1"/>
      <c r="G398" s="1"/>
      <c r="H398" s="1"/>
      <c r="I398" s="1"/>
      <c r="J398" s="1"/>
      <c r="K398" s="1"/>
      <c r="L398" s="1"/>
      <c r="M398" s="1"/>
      <c r="N398" s="1"/>
      <c r="O398" s="1"/>
      <c r="P398" s="1"/>
      <c r="Q398" s="1"/>
    </row>
    <row r="399" spans="1:17" ht="16.5">
      <c r="A399" s="1"/>
      <c r="B399" s="1"/>
      <c r="C399" s="1"/>
      <c r="D399" s="1"/>
      <c r="E399" s="1"/>
      <c r="F399" s="1"/>
      <c r="G399" s="1"/>
      <c r="H399" s="1"/>
      <c r="I399" s="1"/>
      <c r="J399" s="1"/>
      <c r="K399" s="1"/>
      <c r="L399" s="1"/>
      <c r="M399" s="1"/>
      <c r="N399" s="1"/>
      <c r="O399" s="1"/>
      <c r="P399" s="1"/>
      <c r="Q399" s="1"/>
    </row>
    <row r="400" spans="1:17" ht="16.5">
      <c r="A400" s="1"/>
      <c r="B400" s="1"/>
      <c r="C400" s="1"/>
      <c r="D400" s="1"/>
      <c r="E400" s="1"/>
      <c r="F400" s="1"/>
      <c r="G400" s="1"/>
      <c r="H400" s="1"/>
      <c r="I400" s="1"/>
      <c r="J400" s="1"/>
      <c r="K400" s="1"/>
      <c r="L400" s="1"/>
      <c r="M400" s="1"/>
      <c r="N400" s="1"/>
      <c r="O400" s="1"/>
      <c r="P400" s="1"/>
      <c r="Q400" s="1"/>
    </row>
    <row r="401" spans="1:17" ht="16.5">
      <c r="A401" s="1"/>
      <c r="B401" s="1"/>
      <c r="C401" s="1"/>
      <c r="D401" s="1"/>
      <c r="E401" s="1"/>
      <c r="F401" s="1"/>
      <c r="G401" s="1"/>
      <c r="H401" s="1"/>
      <c r="I401" s="1"/>
      <c r="J401" s="1"/>
      <c r="K401" s="1"/>
      <c r="L401" s="1"/>
      <c r="M401" s="1"/>
      <c r="N401" s="1"/>
      <c r="O401" s="1"/>
      <c r="P401" s="1"/>
      <c r="Q401" s="1"/>
    </row>
    <row r="402" spans="1:17" ht="16.5">
      <c r="A402" s="1"/>
      <c r="B402" s="1"/>
      <c r="C402" s="1"/>
      <c r="D402" s="1"/>
      <c r="E402" s="1"/>
      <c r="F402" s="1"/>
      <c r="G402" s="1"/>
      <c r="H402" s="1"/>
      <c r="I402" s="1"/>
      <c r="J402" s="1"/>
      <c r="K402" s="1"/>
      <c r="L402" s="1"/>
      <c r="M402" s="1"/>
      <c r="N402" s="1"/>
      <c r="O402" s="1"/>
      <c r="P402" s="1"/>
      <c r="Q402" s="1"/>
    </row>
    <row r="403" spans="1:17" ht="16.5">
      <c r="A403" s="1"/>
      <c r="B403" s="1"/>
      <c r="C403" s="1"/>
      <c r="D403" s="1"/>
      <c r="E403" s="1"/>
      <c r="F403" s="1"/>
      <c r="G403" s="1"/>
      <c r="H403" s="1"/>
      <c r="I403" s="1"/>
      <c r="J403" s="1"/>
      <c r="K403" s="1"/>
      <c r="L403" s="1"/>
      <c r="M403" s="1"/>
      <c r="N403" s="1"/>
      <c r="O403" s="1"/>
      <c r="P403" s="1"/>
      <c r="Q403" s="1"/>
    </row>
    <row r="404" spans="1:17" ht="16.5">
      <c r="A404" s="1"/>
      <c r="B404" s="1"/>
      <c r="C404" s="1"/>
      <c r="D404" s="1"/>
      <c r="E404" s="1"/>
      <c r="F404" s="1"/>
      <c r="G404" s="1"/>
      <c r="H404" s="1"/>
      <c r="I404" s="1"/>
      <c r="J404" s="1"/>
      <c r="K404" s="1"/>
      <c r="L404" s="1"/>
      <c r="M404" s="1"/>
      <c r="N404" s="1"/>
      <c r="O404" s="1"/>
      <c r="P404" s="1"/>
      <c r="Q404" s="1"/>
    </row>
    <row r="405" spans="1:17" ht="16.5">
      <c r="A405" s="1"/>
      <c r="B405" s="1"/>
      <c r="C405" s="1"/>
      <c r="D405" s="1"/>
      <c r="E405" s="1"/>
      <c r="F405" s="1"/>
      <c r="G405" s="1"/>
      <c r="H405" s="1"/>
      <c r="I405" s="1"/>
      <c r="J405" s="1"/>
      <c r="K405" s="1"/>
      <c r="L405" s="1"/>
      <c r="M405" s="1"/>
      <c r="N405" s="1"/>
      <c r="O405" s="1"/>
      <c r="P405" s="1"/>
      <c r="Q405" s="1"/>
    </row>
    <row r="406" spans="1:17" ht="16.5">
      <c r="A406" s="1"/>
      <c r="B406" s="1"/>
      <c r="C406" s="1"/>
      <c r="D406" s="1"/>
      <c r="E406" s="1"/>
      <c r="F406" s="1"/>
      <c r="G406" s="1"/>
      <c r="H406" s="1"/>
      <c r="I406" s="1"/>
      <c r="J406" s="1"/>
      <c r="K406" s="1"/>
      <c r="L406" s="1"/>
      <c r="M406" s="1"/>
      <c r="N406" s="1"/>
      <c r="O406" s="1"/>
      <c r="P406" s="1"/>
      <c r="Q406" s="1"/>
    </row>
    <row r="407" spans="1:17" ht="16.5">
      <c r="A407" s="1"/>
      <c r="B407" s="1"/>
      <c r="C407" s="1"/>
      <c r="D407" s="1"/>
      <c r="E407" s="1"/>
      <c r="F407" s="1"/>
      <c r="G407" s="1"/>
      <c r="H407" s="1"/>
      <c r="I407" s="1"/>
      <c r="J407" s="1"/>
      <c r="K407" s="1"/>
      <c r="L407" s="1"/>
      <c r="M407" s="1"/>
      <c r="N407" s="1"/>
      <c r="O407" s="1"/>
      <c r="P407" s="1"/>
      <c r="Q407" s="1"/>
    </row>
    <row r="408" spans="1:17" ht="16.5">
      <c r="A408" s="1"/>
      <c r="B408" s="1"/>
      <c r="C408" s="1"/>
      <c r="D408" s="1"/>
      <c r="E408" s="1"/>
      <c r="F408" s="1"/>
      <c r="G408" s="1"/>
      <c r="H408" s="1"/>
      <c r="I408" s="1"/>
      <c r="J408" s="1"/>
      <c r="K408" s="1"/>
      <c r="L408" s="1"/>
      <c r="M408" s="1"/>
      <c r="N408" s="1"/>
      <c r="O408" s="1"/>
      <c r="P408" s="1"/>
      <c r="Q408" s="1"/>
    </row>
    <row r="409" spans="1:17" ht="16.5">
      <c r="A409" s="1"/>
      <c r="B409" s="1"/>
      <c r="C409" s="1"/>
      <c r="D409" s="1"/>
      <c r="E409" s="1"/>
      <c r="F409" s="1"/>
      <c r="G409" s="1"/>
      <c r="H409" s="1"/>
      <c r="I409" s="1"/>
      <c r="J409" s="1"/>
      <c r="K409" s="1"/>
      <c r="L409" s="1"/>
      <c r="M409" s="1"/>
      <c r="N409" s="1"/>
      <c r="O409" s="1"/>
      <c r="P409" s="1"/>
      <c r="Q409" s="1"/>
    </row>
    <row r="410" spans="1:17" ht="16.5">
      <c r="A410" s="1"/>
      <c r="B410" s="1"/>
      <c r="C410" s="1"/>
      <c r="D410" s="1"/>
      <c r="E410" s="1"/>
      <c r="F410" s="1"/>
      <c r="G410" s="1"/>
      <c r="H410" s="1"/>
      <c r="I410" s="1"/>
      <c r="J410" s="1"/>
      <c r="K410" s="1"/>
      <c r="L410" s="1"/>
      <c r="M410" s="1"/>
      <c r="N410" s="1"/>
      <c r="O410" s="1"/>
      <c r="P410" s="1"/>
      <c r="Q410" s="1"/>
    </row>
    <row r="411" spans="1:17" ht="16.5">
      <c r="A411" s="1"/>
      <c r="B411" s="1"/>
      <c r="C411" s="1"/>
      <c r="D411" s="1"/>
      <c r="E411" s="1"/>
      <c r="F411" s="1"/>
      <c r="G411" s="1"/>
      <c r="H411" s="1"/>
      <c r="I411" s="1"/>
      <c r="J411" s="1"/>
      <c r="K411" s="1"/>
      <c r="L411" s="1"/>
      <c r="M411" s="1"/>
      <c r="N411" s="1"/>
      <c r="O411" s="1"/>
      <c r="P411" s="1"/>
      <c r="Q411" s="1"/>
    </row>
    <row r="412" spans="1:17" ht="16.5">
      <c r="A412" s="1"/>
      <c r="B412" s="1"/>
      <c r="C412" s="1"/>
      <c r="D412" s="1"/>
      <c r="E412" s="1"/>
      <c r="F412" s="1"/>
      <c r="G412" s="1"/>
      <c r="H412" s="1"/>
      <c r="I412" s="1"/>
      <c r="J412" s="1"/>
      <c r="K412" s="1"/>
      <c r="L412" s="1"/>
      <c r="M412" s="1"/>
      <c r="N412" s="1"/>
      <c r="O412" s="1"/>
      <c r="P412" s="1"/>
      <c r="Q412" s="1"/>
    </row>
    <row r="413" spans="1:17" ht="16.5">
      <c r="A413" s="1"/>
      <c r="B413" s="1"/>
      <c r="C413" s="1"/>
      <c r="D413" s="1"/>
      <c r="E413" s="1"/>
      <c r="F413" s="1"/>
      <c r="G413" s="1"/>
      <c r="H413" s="1"/>
      <c r="I413" s="1"/>
      <c r="J413" s="1"/>
      <c r="K413" s="1"/>
      <c r="L413" s="1"/>
      <c r="M413" s="1"/>
      <c r="N413" s="1"/>
      <c r="O413" s="1"/>
      <c r="P413" s="1"/>
      <c r="Q413" s="1"/>
    </row>
    <row r="414" spans="1:17" ht="16.5">
      <c r="A414" s="1"/>
      <c r="B414" s="1"/>
      <c r="C414" s="1"/>
      <c r="D414" s="1"/>
      <c r="E414" s="1"/>
      <c r="F414" s="1"/>
      <c r="G414" s="1"/>
      <c r="H414" s="1"/>
      <c r="I414" s="1"/>
      <c r="J414" s="1"/>
      <c r="K414" s="1"/>
      <c r="L414" s="1"/>
      <c r="M414" s="1"/>
      <c r="N414" s="1"/>
      <c r="O414" s="1"/>
      <c r="P414" s="1"/>
      <c r="Q414" s="1"/>
    </row>
    <row r="415" spans="1:17" ht="16.5">
      <c r="A415" s="1"/>
      <c r="B415" s="1"/>
      <c r="C415" s="1"/>
      <c r="D415" s="1"/>
      <c r="E415" s="1"/>
      <c r="F415" s="1"/>
      <c r="G415" s="1"/>
      <c r="H415" s="1"/>
      <c r="I415" s="1"/>
      <c r="J415" s="1"/>
      <c r="K415" s="1"/>
      <c r="L415" s="1"/>
      <c r="M415" s="1"/>
      <c r="N415" s="1"/>
      <c r="O415" s="1"/>
      <c r="P415" s="1"/>
      <c r="Q415" s="1"/>
    </row>
    <row r="416" spans="1:17" ht="16.5">
      <c r="A416" s="1"/>
      <c r="B416" s="1"/>
      <c r="C416" s="1"/>
      <c r="D416" s="1"/>
      <c r="E416" s="1"/>
      <c r="F416" s="1"/>
      <c r="G416" s="1"/>
      <c r="H416" s="1"/>
      <c r="I416" s="1"/>
      <c r="J416" s="1"/>
      <c r="K416" s="1"/>
      <c r="L416" s="1"/>
      <c r="M416" s="1"/>
      <c r="N416" s="1"/>
      <c r="O416" s="1"/>
      <c r="P416" s="1"/>
      <c r="Q416" s="1"/>
    </row>
    <row r="417" spans="1:17" ht="16.5">
      <c r="A417" s="1"/>
      <c r="B417" s="1"/>
      <c r="C417" s="1"/>
      <c r="D417" s="1"/>
      <c r="E417" s="1"/>
      <c r="F417" s="1"/>
      <c r="G417" s="1"/>
      <c r="H417" s="1"/>
      <c r="I417" s="1"/>
      <c r="J417" s="1"/>
      <c r="K417" s="1"/>
      <c r="L417" s="1"/>
      <c r="M417" s="1"/>
      <c r="N417" s="1"/>
      <c r="O417" s="1"/>
      <c r="P417" s="1"/>
      <c r="Q417" s="1"/>
    </row>
    <row r="418" spans="1:17" ht="16.5">
      <c r="A418" s="1"/>
      <c r="B418" s="1"/>
      <c r="C418" s="1"/>
      <c r="D418" s="1"/>
      <c r="E418" s="1"/>
      <c r="F418" s="1"/>
      <c r="G418" s="1"/>
      <c r="H418" s="1"/>
      <c r="I418" s="1"/>
      <c r="J418" s="1"/>
      <c r="K418" s="1"/>
      <c r="L418" s="1"/>
      <c r="M418" s="1"/>
      <c r="N418" s="1"/>
      <c r="O418" s="1"/>
      <c r="P418" s="1"/>
      <c r="Q418" s="1"/>
    </row>
    <row r="419" spans="1:17" ht="16.5">
      <c r="A419" s="1"/>
      <c r="B419" s="1"/>
      <c r="C419" s="1"/>
      <c r="D419" s="1"/>
      <c r="E419" s="1"/>
      <c r="F419" s="1"/>
      <c r="G419" s="1"/>
      <c r="H419" s="1"/>
      <c r="I419" s="1"/>
      <c r="J419" s="1"/>
      <c r="K419" s="1"/>
      <c r="L419" s="1"/>
      <c r="M419" s="1"/>
      <c r="N419" s="1"/>
      <c r="O419" s="1"/>
      <c r="P419" s="1"/>
      <c r="Q419" s="1"/>
    </row>
    <row r="420" spans="1:17" ht="16.5">
      <c r="A420" s="1"/>
      <c r="B420" s="1"/>
      <c r="C420" s="1"/>
      <c r="D420" s="1"/>
      <c r="E420" s="1"/>
      <c r="F420" s="1"/>
      <c r="G420" s="1"/>
      <c r="H420" s="1"/>
      <c r="I420" s="1"/>
      <c r="J420" s="1"/>
      <c r="K420" s="1"/>
      <c r="L420" s="1"/>
      <c r="M420" s="1"/>
      <c r="N420" s="1"/>
      <c r="O420" s="1"/>
      <c r="P420" s="1"/>
      <c r="Q420" s="1"/>
    </row>
    <row r="421" spans="1:17" ht="16.5">
      <c r="A421" s="1"/>
      <c r="B421" s="1"/>
      <c r="C421" s="1"/>
      <c r="D421" s="1"/>
      <c r="E421" s="1"/>
      <c r="F421" s="1"/>
      <c r="G421" s="1"/>
      <c r="H421" s="1"/>
      <c r="I421" s="1"/>
      <c r="J421" s="1"/>
      <c r="K421" s="1"/>
      <c r="L421" s="1"/>
      <c r="M421" s="1"/>
      <c r="N421" s="1"/>
      <c r="O421" s="1"/>
      <c r="P421" s="1"/>
      <c r="Q421" s="1"/>
    </row>
    <row r="422" spans="1:17" ht="16.5">
      <c r="A422" s="1"/>
      <c r="B422" s="1"/>
      <c r="C422" s="1"/>
      <c r="D422" s="1"/>
      <c r="E422" s="1"/>
      <c r="F422" s="1"/>
      <c r="G422" s="1"/>
      <c r="H422" s="1"/>
      <c r="I422" s="1"/>
      <c r="J422" s="1"/>
      <c r="K422" s="1"/>
      <c r="L422" s="1"/>
      <c r="M422" s="1"/>
      <c r="N422" s="1"/>
      <c r="O422" s="1"/>
      <c r="P422" s="1"/>
      <c r="Q422" s="1"/>
    </row>
    <row r="423" spans="1:17" ht="16.5">
      <c r="A423" s="1"/>
      <c r="B423" s="1"/>
      <c r="C423" s="1"/>
      <c r="D423" s="1"/>
      <c r="E423" s="1"/>
      <c r="F423" s="1"/>
      <c r="G423" s="1"/>
      <c r="H423" s="1"/>
      <c r="I423" s="1"/>
      <c r="J423" s="1"/>
      <c r="K423" s="1"/>
      <c r="L423" s="1"/>
      <c r="M423" s="1"/>
      <c r="N423" s="1"/>
      <c r="O423" s="1"/>
      <c r="P423" s="1"/>
      <c r="Q423" s="1"/>
    </row>
    <row r="424" spans="1:17" ht="16.5">
      <c r="A424" s="1"/>
      <c r="B424" s="1"/>
      <c r="C424" s="1"/>
      <c r="D424" s="1"/>
      <c r="E424" s="1"/>
      <c r="F424" s="1"/>
      <c r="G424" s="1"/>
      <c r="H424" s="1"/>
      <c r="I424" s="1"/>
      <c r="J424" s="1"/>
      <c r="K424" s="1"/>
      <c r="L424" s="1"/>
      <c r="M424" s="1"/>
      <c r="N424" s="1"/>
      <c r="O424" s="1"/>
      <c r="P424" s="1"/>
      <c r="Q424" s="1"/>
    </row>
    <row r="425" spans="1:17" ht="16.5">
      <c r="A425" s="1"/>
      <c r="B425" s="1"/>
      <c r="C425" s="1"/>
      <c r="D425" s="1"/>
      <c r="E425" s="1"/>
      <c r="F425" s="1"/>
      <c r="G425" s="1"/>
      <c r="H425" s="1"/>
      <c r="I425" s="1"/>
      <c r="J425" s="1"/>
      <c r="K425" s="1"/>
      <c r="L425" s="1"/>
      <c r="M425" s="1"/>
      <c r="N425" s="1"/>
      <c r="O425" s="1"/>
      <c r="P425" s="1"/>
      <c r="Q425" s="1"/>
    </row>
    <row r="426" spans="1:17" ht="16.5">
      <c r="A426" s="1"/>
      <c r="B426" s="1"/>
      <c r="C426" s="1"/>
      <c r="D426" s="1"/>
      <c r="E426" s="1"/>
      <c r="F426" s="1"/>
      <c r="G426" s="1"/>
      <c r="H426" s="1"/>
      <c r="I426" s="1"/>
      <c r="J426" s="1"/>
      <c r="K426" s="1"/>
      <c r="L426" s="1"/>
      <c r="M426" s="1"/>
      <c r="N426" s="1"/>
      <c r="O426" s="1"/>
      <c r="P426" s="1"/>
      <c r="Q426" s="1"/>
    </row>
    <row r="427" spans="1:17" ht="16.5">
      <c r="A427" s="1"/>
      <c r="B427" s="1"/>
      <c r="C427" s="1"/>
      <c r="D427" s="1"/>
      <c r="E427" s="1"/>
      <c r="F427" s="1"/>
      <c r="G427" s="1"/>
      <c r="H427" s="1"/>
      <c r="I427" s="1"/>
      <c r="J427" s="1"/>
      <c r="K427" s="1"/>
      <c r="L427" s="1"/>
      <c r="M427" s="1"/>
      <c r="N427" s="1"/>
      <c r="O427" s="1"/>
      <c r="P427" s="1"/>
      <c r="Q427" s="1"/>
    </row>
    <row r="428" spans="1:17" ht="16.5">
      <c r="A428" s="1"/>
      <c r="B428" s="1"/>
      <c r="C428" s="1"/>
      <c r="D428" s="1"/>
      <c r="E428" s="1"/>
      <c r="F428" s="1"/>
      <c r="G428" s="1"/>
      <c r="H428" s="1"/>
      <c r="I428" s="1"/>
      <c r="J428" s="1"/>
      <c r="K428" s="1"/>
      <c r="L428" s="1"/>
      <c r="M428" s="1"/>
      <c r="N428" s="1"/>
      <c r="O428" s="1"/>
      <c r="P428" s="1"/>
      <c r="Q428" s="1"/>
    </row>
    <row r="429" spans="1:17" ht="16.5">
      <c r="A429" s="1"/>
      <c r="B429" s="1"/>
      <c r="C429" s="1"/>
      <c r="D429" s="1"/>
      <c r="E429" s="1"/>
      <c r="F429" s="1"/>
      <c r="G429" s="1"/>
      <c r="H429" s="1"/>
      <c r="I429" s="1"/>
      <c r="J429" s="1"/>
      <c r="K429" s="1"/>
      <c r="L429" s="1"/>
      <c r="M429" s="1"/>
      <c r="N429" s="1"/>
      <c r="O429" s="1"/>
      <c r="P429" s="1"/>
      <c r="Q429" s="1"/>
    </row>
    <row r="430" spans="1:17" ht="16.5">
      <c r="A430" s="1"/>
      <c r="B430" s="1"/>
      <c r="C430" s="1"/>
      <c r="D430" s="1"/>
      <c r="E430" s="1"/>
      <c r="F430" s="1"/>
      <c r="G430" s="1"/>
      <c r="H430" s="1"/>
      <c r="I430" s="1"/>
      <c r="J430" s="1"/>
      <c r="K430" s="1"/>
      <c r="L430" s="1"/>
      <c r="M430" s="1"/>
      <c r="N430" s="1"/>
      <c r="O430" s="1"/>
      <c r="P430" s="1"/>
      <c r="Q430" s="1"/>
    </row>
    <row r="431" spans="1:17" ht="16.5">
      <c r="A431" s="1"/>
      <c r="B431" s="1"/>
      <c r="C431" s="1"/>
      <c r="D431" s="1"/>
      <c r="E431" s="1"/>
      <c r="F431" s="1"/>
      <c r="G431" s="1"/>
      <c r="H431" s="1"/>
      <c r="I431" s="1"/>
      <c r="J431" s="1"/>
      <c r="K431" s="1"/>
      <c r="L431" s="1"/>
      <c r="M431" s="1"/>
      <c r="N431" s="1"/>
      <c r="O431" s="1"/>
      <c r="P431" s="1"/>
      <c r="Q431" s="1"/>
    </row>
    <row r="432" spans="1:17" ht="16.5">
      <c r="A432" s="1"/>
      <c r="B432" s="1"/>
      <c r="C432" s="1"/>
      <c r="D432" s="1"/>
      <c r="E432" s="1"/>
      <c r="F432" s="1"/>
      <c r="G432" s="1"/>
      <c r="H432" s="1"/>
      <c r="I432" s="1"/>
      <c r="J432" s="1"/>
      <c r="K432" s="1"/>
      <c r="L432" s="1"/>
      <c r="M432" s="1"/>
      <c r="N432" s="1"/>
      <c r="O432" s="1"/>
      <c r="P432" s="1"/>
      <c r="Q432" s="1"/>
    </row>
    <row r="433" spans="1:17" ht="16.5">
      <c r="A433" s="1"/>
      <c r="B433" s="1"/>
      <c r="C433" s="1"/>
      <c r="D433" s="1"/>
      <c r="E433" s="1"/>
      <c r="F433" s="1"/>
      <c r="G433" s="1"/>
      <c r="H433" s="1"/>
      <c r="I433" s="1"/>
      <c r="J433" s="1"/>
      <c r="K433" s="1"/>
      <c r="L433" s="1"/>
      <c r="M433" s="1"/>
      <c r="N433" s="1"/>
      <c r="O433" s="1"/>
      <c r="P433" s="1"/>
      <c r="Q433" s="1"/>
    </row>
    <row r="434" spans="1:17" ht="16.5">
      <c r="A434" s="1"/>
      <c r="B434" s="1"/>
      <c r="C434" s="1"/>
      <c r="D434" s="1"/>
      <c r="E434" s="1"/>
      <c r="F434" s="1"/>
      <c r="G434" s="1"/>
      <c r="H434" s="1"/>
      <c r="I434" s="1"/>
      <c r="J434" s="1"/>
      <c r="K434" s="1"/>
      <c r="L434" s="1"/>
      <c r="M434" s="1"/>
      <c r="N434" s="1"/>
      <c r="O434" s="1"/>
      <c r="P434" s="1"/>
      <c r="Q434" s="1"/>
    </row>
    <row r="435" spans="1:17" ht="16.5">
      <c r="A435" s="1"/>
      <c r="B435" s="1"/>
      <c r="C435" s="1"/>
      <c r="D435" s="1"/>
      <c r="E435" s="1"/>
      <c r="F435" s="1"/>
      <c r="G435" s="1"/>
      <c r="H435" s="1"/>
      <c r="I435" s="1"/>
      <c r="J435" s="1"/>
      <c r="K435" s="1"/>
      <c r="L435" s="1"/>
      <c r="M435" s="1"/>
      <c r="N435" s="1"/>
      <c r="O435" s="1"/>
      <c r="P435" s="1"/>
      <c r="Q435" s="1"/>
    </row>
    <row r="436" spans="1:17" ht="16.5">
      <c r="A436" s="1"/>
      <c r="B436" s="1"/>
      <c r="C436" s="1"/>
      <c r="D436" s="1"/>
      <c r="E436" s="1"/>
      <c r="F436" s="1"/>
      <c r="G436" s="1"/>
      <c r="H436" s="1"/>
      <c r="I436" s="1"/>
      <c r="J436" s="1"/>
      <c r="K436" s="1"/>
      <c r="L436" s="1"/>
      <c r="M436" s="1"/>
      <c r="N436" s="1"/>
      <c r="O436" s="1"/>
      <c r="P436" s="1"/>
      <c r="Q436" s="1"/>
    </row>
    <row r="437" spans="1:17" ht="16.5">
      <c r="A437" s="1"/>
      <c r="B437" s="1"/>
      <c r="C437" s="1"/>
      <c r="D437" s="1"/>
      <c r="E437" s="1"/>
      <c r="F437" s="1"/>
      <c r="G437" s="1"/>
      <c r="H437" s="1"/>
      <c r="I437" s="1"/>
      <c r="J437" s="1"/>
      <c r="K437" s="1"/>
      <c r="L437" s="1"/>
      <c r="M437" s="1"/>
      <c r="N437" s="1"/>
      <c r="O437" s="1"/>
      <c r="P437" s="1"/>
      <c r="Q437" s="1"/>
    </row>
    <row r="438" spans="1:17" ht="16.5">
      <c r="A438" s="1"/>
      <c r="B438" s="1"/>
      <c r="C438" s="1"/>
      <c r="D438" s="1"/>
      <c r="E438" s="1"/>
      <c r="F438" s="1"/>
      <c r="G438" s="1"/>
      <c r="H438" s="1"/>
      <c r="I438" s="1"/>
      <c r="J438" s="1"/>
      <c r="K438" s="1"/>
      <c r="L438" s="1"/>
      <c r="M438" s="1"/>
      <c r="N438" s="1"/>
      <c r="O438" s="1"/>
      <c r="P438" s="1"/>
      <c r="Q438" s="1"/>
    </row>
    <row r="439" spans="1:17" ht="16.5">
      <c r="A439" s="1"/>
      <c r="B439" s="1"/>
      <c r="C439" s="1"/>
      <c r="D439" s="1"/>
      <c r="E439" s="1"/>
      <c r="F439" s="1"/>
      <c r="G439" s="1"/>
      <c r="H439" s="1"/>
      <c r="I439" s="1"/>
      <c r="J439" s="1"/>
      <c r="K439" s="1"/>
      <c r="L439" s="1"/>
      <c r="M439" s="1"/>
      <c r="N439" s="1"/>
      <c r="O439" s="1"/>
      <c r="P439" s="1"/>
      <c r="Q439" s="1"/>
    </row>
    <row r="440" spans="1:17" ht="16.5">
      <c r="A440" s="1"/>
      <c r="B440" s="1"/>
      <c r="C440" s="1"/>
      <c r="D440" s="1"/>
      <c r="E440" s="1"/>
      <c r="F440" s="1"/>
      <c r="G440" s="1"/>
      <c r="H440" s="1"/>
      <c r="I440" s="1"/>
      <c r="J440" s="1"/>
      <c r="K440" s="1"/>
      <c r="L440" s="1"/>
      <c r="M440" s="1"/>
      <c r="N440" s="1"/>
      <c r="O440" s="1"/>
      <c r="P440" s="1"/>
      <c r="Q440" s="1"/>
    </row>
    <row r="441" spans="1:17" ht="16.5">
      <c r="A441" s="1"/>
      <c r="B441" s="1"/>
      <c r="C441" s="1"/>
      <c r="D441" s="1"/>
      <c r="E441" s="1"/>
      <c r="F441" s="1"/>
      <c r="G441" s="1"/>
      <c r="H441" s="1"/>
      <c r="I441" s="1"/>
      <c r="J441" s="1"/>
      <c r="K441" s="1"/>
      <c r="L441" s="1"/>
      <c r="M441" s="1"/>
      <c r="N441" s="1"/>
      <c r="O441" s="1"/>
      <c r="P441" s="1"/>
      <c r="Q441" s="1"/>
    </row>
    <row r="442" spans="1:17" ht="16.5">
      <c r="A442" s="1"/>
      <c r="B442" s="1"/>
      <c r="C442" s="1"/>
      <c r="D442" s="1"/>
      <c r="E442" s="1"/>
      <c r="F442" s="1"/>
      <c r="G442" s="1"/>
      <c r="H442" s="1"/>
      <c r="I442" s="1"/>
      <c r="J442" s="1"/>
      <c r="K442" s="1"/>
      <c r="L442" s="1"/>
      <c r="M442" s="1"/>
      <c r="N442" s="1"/>
      <c r="O442" s="1"/>
      <c r="P442" s="1"/>
      <c r="Q442" s="1"/>
    </row>
    <row r="443" spans="1:17" ht="16.5">
      <c r="A443" s="1"/>
      <c r="B443" s="1"/>
      <c r="C443" s="1"/>
      <c r="D443" s="1"/>
      <c r="E443" s="1"/>
      <c r="F443" s="1"/>
      <c r="G443" s="1"/>
      <c r="H443" s="1"/>
      <c r="I443" s="1"/>
      <c r="J443" s="1"/>
      <c r="K443" s="1"/>
      <c r="L443" s="1"/>
      <c r="M443" s="1"/>
      <c r="N443" s="1"/>
      <c r="O443" s="1"/>
      <c r="P443" s="1"/>
      <c r="Q443" s="1"/>
    </row>
    <row r="444" spans="1:17" ht="16.5">
      <c r="A444" s="1"/>
      <c r="B444" s="1"/>
      <c r="C444" s="1"/>
      <c r="D444" s="1"/>
      <c r="E444" s="1"/>
      <c r="F444" s="1"/>
      <c r="G444" s="1"/>
      <c r="H444" s="1"/>
      <c r="I444" s="1"/>
      <c r="J444" s="1"/>
      <c r="K444" s="1"/>
      <c r="L444" s="1"/>
      <c r="M444" s="1"/>
      <c r="N444" s="1"/>
      <c r="O444" s="1"/>
      <c r="P444" s="1"/>
      <c r="Q444" s="1"/>
    </row>
    <row r="445" spans="1:17" ht="16.5">
      <c r="A445" s="1"/>
      <c r="B445" s="1"/>
      <c r="C445" s="1"/>
      <c r="D445" s="1"/>
      <c r="E445" s="1"/>
      <c r="F445" s="1"/>
      <c r="G445" s="1"/>
      <c r="H445" s="1"/>
      <c r="I445" s="1"/>
      <c r="J445" s="1"/>
      <c r="K445" s="1"/>
      <c r="L445" s="1"/>
      <c r="M445" s="1"/>
      <c r="N445" s="1"/>
      <c r="O445" s="1"/>
      <c r="P445" s="1"/>
      <c r="Q445" s="1"/>
    </row>
  </sheetData>
  <mergeCells count="6">
    <mergeCell ref="F2:G3"/>
    <mergeCell ref="B2:E2"/>
    <mergeCell ref="B3:C3"/>
    <mergeCell ref="D3:E3"/>
    <mergeCell ref="A23:E23"/>
    <mergeCell ref="A2:A4"/>
  </mergeCells>
  <pageMargins left="0.70866141732283505" right="0.70866141732283505" top="0.74803149606299202" bottom="0.74803149606299202" header="0.31496062992126" footer="0.31496062992126"/>
  <pageSetup paperSize="9" orientation="portrait"/>
  <ignoredErrors>
    <ignoredError sqref="A7" twoDigitTextYear="1"/>
    <ignoredError sqref="F5:F20" formula="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70C0"/>
  </sheetPr>
  <dimension ref="A1:O212"/>
  <sheetViews>
    <sheetView workbookViewId="0">
      <selection activeCell="E33" sqref="E33"/>
    </sheetView>
  </sheetViews>
  <sheetFormatPr defaultColWidth="9" defaultRowHeight="15"/>
  <cols>
    <col min="1" max="1" width="5.7109375" customWidth="1"/>
    <col min="2" max="2" width="22.7109375" customWidth="1"/>
    <col min="3" max="3" width="10.28515625" customWidth="1"/>
    <col min="4" max="5" width="6.85546875" customWidth="1"/>
    <col min="6" max="6" width="8" customWidth="1"/>
    <col min="7" max="7" width="6.85546875" customWidth="1"/>
  </cols>
  <sheetData>
    <row r="1" spans="1:15" ht="18.75">
      <c r="A1" s="1513"/>
      <c r="B1" s="1513"/>
      <c r="C1" s="1513"/>
      <c r="D1" s="1513"/>
      <c r="E1" s="1513"/>
      <c r="F1" s="1513"/>
      <c r="G1" s="1513"/>
      <c r="H1" s="1"/>
    </row>
    <row r="2" spans="1:15" ht="16.5">
      <c r="A2" s="27"/>
      <c r="B2" s="27"/>
      <c r="C2" s="27"/>
      <c r="D2" s="27"/>
      <c r="E2" s="27"/>
      <c r="F2" s="27"/>
      <c r="G2" s="27"/>
      <c r="H2" s="1"/>
    </row>
    <row r="3" spans="1:15" ht="14.1" customHeight="1">
      <c r="A3" s="1368" t="s">
        <v>0</v>
      </c>
      <c r="B3" s="1368" t="s">
        <v>1</v>
      </c>
      <c r="C3" s="1366" t="s">
        <v>172</v>
      </c>
      <c r="D3" s="1509"/>
      <c r="E3" s="1509"/>
      <c r="F3" s="1367"/>
      <c r="G3" s="1369" t="s">
        <v>750</v>
      </c>
      <c r="H3" s="1"/>
    </row>
    <row r="4" spans="1:15" ht="14.1" customHeight="1">
      <c r="A4" s="1511"/>
      <c r="B4" s="1511"/>
      <c r="C4" s="1507" t="s">
        <v>273</v>
      </c>
      <c r="D4" s="1510" t="s">
        <v>751</v>
      </c>
      <c r="E4" s="1510"/>
      <c r="F4" s="1510"/>
      <c r="G4" s="1507"/>
      <c r="H4" s="1"/>
    </row>
    <row r="5" spans="1:15" ht="30" customHeight="1">
      <c r="A5" s="1512"/>
      <c r="B5" s="1512"/>
      <c r="C5" s="1508"/>
      <c r="D5" s="40" t="s">
        <v>747</v>
      </c>
      <c r="E5" s="40" t="s">
        <v>748</v>
      </c>
      <c r="F5" s="40" t="s">
        <v>40</v>
      </c>
      <c r="G5" s="1508"/>
      <c r="H5" s="1"/>
      <c r="O5">
        <v>1</v>
      </c>
    </row>
    <row r="6" spans="1:15" ht="12.75" customHeight="1">
      <c r="A6" s="41">
        <v>1</v>
      </c>
      <c r="B6" s="42" t="s">
        <v>6</v>
      </c>
      <c r="C6" s="198">
        <f>'Migrasi Masuk'!C5</f>
        <v>531083.5</v>
      </c>
      <c r="D6" s="86">
        <v>2857</v>
      </c>
      <c r="E6" s="86">
        <v>6119</v>
      </c>
      <c r="F6" s="199">
        <f t="shared" ref="F6:F24" si="0">E6+D6</f>
        <v>8976</v>
      </c>
      <c r="G6" s="69">
        <f>F6/C6*1000</f>
        <v>16.901297065339101</v>
      </c>
      <c r="H6" s="1"/>
    </row>
    <row r="7" spans="1:15" ht="12.75" customHeight="1">
      <c r="A7" s="46">
        <v>2</v>
      </c>
      <c r="B7" s="47" t="s">
        <v>7</v>
      </c>
      <c r="C7" s="200">
        <f>'Migrasi Masuk'!C6</f>
        <v>410749.5</v>
      </c>
      <c r="D7" s="84">
        <v>4394</v>
      </c>
      <c r="E7" s="84">
        <v>3892</v>
      </c>
      <c r="F7" s="85">
        <f t="shared" si="0"/>
        <v>8286</v>
      </c>
      <c r="G7" s="201">
        <f>F7/C7*1000</f>
        <v>20.172879090540601</v>
      </c>
      <c r="H7" s="1"/>
    </row>
    <row r="8" spans="1:15" ht="12.75" customHeight="1">
      <c r="A8" s="51">
        <v>3</v>
      </c>
      <c r="B8" s="52" t="s">
        <v>8</v>
      </c>
      <c r="C8" s="198">
        <f>'Migrasi Masuk'!C7</f>
        <v>245832.5</v>
      </c>
      <c r="D8" s="86">
        <v>1663</v>
      </c>
      <c r="E8" s="86">
        <v>2005</v>
      </c>
      <c r="F8" s="199">
        <f t="shared" si="0"/>
        <v>3668</v>
      </c>
      <c r="G8" s="69">
        <f t="shared" ref="G8:G25" si="1">F8/C8*1000</f>
        <v>14.9207285448425</v>
      </c>
      <c r="H8" s="1"/>
    </row>
    <row r="9" spans="1:15" ht="12.75" customHeight="1">
      <c r="A9" s="46">
        <v>4</v>
      </c>
      <c r="B9" s="47" t="s">
        <v>9</v>
      </c>
      <c r="C9" s="200">
        <f>'Migrasi Masuk'!C8</f>
        <v>381701</v>
      </c>
      <c r="D9" s="84">
        <v>3279</v>
      </c>
      <c r="E9" s="84">
        <v>5251</v>
      </c>
      <c r="F9" s="85">
        <f t="shared" si="0"/>
        <v>8530</v>
      </c>
      <c r="G9" s="201">
        <f t="shared" si="1"/>
        <v>22.347334693909598</v>
      </c>
      <c r="H9" s="1"/>
    </row>
    <row r="10" spans="1:15" ht="12.75" customHeight="1">
      <c r="A10" s="51">
        <v>5</v>
      </c>
      <c r="B10" s="52" t="s">
        <v>10</v>
      </c>
      <c r="C10" s="198">
        <f>'Migrasi Masuk'!C9</f>
        <v>456764</v>
      </c>
      <c r="D10" s="86">
        <v>4435</v>
      </c>
      <c r="E10" s="86">
        <v>9236</v>
      </c>
      <c r="F10" s="199">
        <f t="shared" si="0"/>
        <v>13671</v>
      </c>
      <c r="G10" s="69">
        <f t="shared" si="1"/>
        <v>29.930117084533801</v>
      </c>
      <c r="H10" s="1"/>
    </row>
    <row r="11" spans="1:15" ht="12.75" customHeight="1">
      <c r="A11" s="46">
        <v>6</v>
      </c>
      <c r="B11" s="47" t="s">
        <v>11</v>
      </c>
      <c r="C11" s="200">
        <f>'Migrasi Masuk'!C10</f>
        <v>531689</v>
      </c>
      <c r="D11" s="84">
        <v>5381</v>
      </c>
      <c r="E11" s="84">
        <v>7188</v>
      </c>
      <c r="F11" s="85">
        <f t="shared" si="0"/>
        <v>12569</v>
      </c>
      <c r="G11" s="201">
        <f t="shared" si="1"/>
        <v>23.639759332993499</v>
      </c>
      <c r="H11" s="1"/>
    </row>
    <row r="12" spans="1:15" ht="12.75" customHeight="1">
      <c r="A12" s="51">
        <v>7</v>
      </c>
      <c r="B12" s="52" t="s">
        <v>12</v>
      </c>
      <c r="C12" s="198">
        <f>'Migrasi Masuk'!C11</f>
        <v>400236</v>
      </c>
      <c r="D12" s="86">
        <v>2691</v>
      </c>
      <c r="E12" s="86">
        <v>3741</v>
      </c>
      <c r="F12" s="199">
        <f t="shared" si="0"/>
        <v>6432</v>
      </c>
      <c r="G12" s="69">
        <f t="shared" si="1"/>
        <v>16.070518394147498</v>
      </c>
      <c r="H12" s="1"/>
    </row>
    <row r="13" spans="1:15" ht="12.75" customHeight="1">
      <c r="A13" s="46">
        <v>8</v>
      </c>
      <c r="B13" s="47" t="s">
        <v>13</v>
      </c>
      <c r="C13" s="200">
        <f>'Migrasi Masuk'!C12</f>
        <v>311520</v>
      </c>
      <c r="D13" s="84">
        <v>1734</v>
      </c>
      <c r="E13" s="84">
        <v>3779</v>
      </c>
      <c r="F13" s="85">
        <f t="shared" si="0"/>
        <v>5513</v>
      </c>
      <c r="G13" s="201">
        <f t="shared" si="1"/>
        <v>17.697098099640499</v>
      </c>
      <c r="H13" s="1"/>
    </row>
    <row r="14" spans="1:15" ht="12.75" customHeight="1">
      <c r="A14" s="51">
        <v>9</v>
      </c>
      <c r="B14" s="52" t="s">
        <v>14</v>
      </c>
      <c r="C14" s="198">
        <f>'Migrasi Masuk'!C13</f>
        <v>96453</v>
      </c>
      <c r="D14" s="86">
        <v>481</v>
      </c>
      <c r="E14" s="86">
        <v>497</v>
      </c>
      <c r="F14" s="199">
        <f t="shared" si="0"/>
        <v>978</v>
      </c>
      <c r="G14" s="69">
        <f t="shared" si="1"/>
        <v>10.1396535099997</v>
      </c>
      <c r="H14" s="1"/>
    </row>
    <row r="15" spans="1:15" ht="12.75" customHeight="1">
      <c r="A15" s="46">
        <v>10</v>
      </c>
      <c r="B15" s="47" t="s">
        <v>15</v>
      </c>
      <c r="C15" s="200">
        <f>'Migrasi Masuk'!C14</f>
        <v>239958</v>
      </c>
      <c r="D15" s="84">
        <v>1682</v>
      </c>
      <c r="E15" s="84">
        <v>2847</v>
      </c>
      <c r="F15" s="85">
        <f t="shared" si="0"/>
        <v>4529</v>
      </c>
      <c r="G15" s="201">
        <f t="shared" si="1"/>
        <v>18.874136307187101</v>
      </c>
      <c r="H15" s="1"/>
    </row>
    <row r="16" spans="1:15" ht="12.75" customHeight="1">
      <c r="A16" s="51">
        <v>11</v>
      </c>
      <c r="B16" s="52" t="s">
        <v>16</v>
      </c>
      <c r="C16" s="198">
        <f>'Migrasi Masuk'!C15</f>
        <v>182049</v>
      </c>
      <c r="D16" s="86">
        <v>1449</v>
      </c>
      <c r="E16" s="86">
        <v>1434</v>
      </c>
      <c r="F16" s="199">
        <f t="shared" si="0"/>
        <v>2883</v>
      </c>
      <c r="G16" s="69">
        <f t="shared" si="1"/>
        <v>15.8363956956644</v>
      </c>
      <c r="H16" s="1"/>
    </row>
    <row r="17" spans="1:8" ht="12.75" customHeight="1">
      <c r="A17" s="46">
        <v>12</v>
      </c>
      <c r="B17" s="47" t="s">
        <v>17</v>
      </c>
      <c r="C17" s="200">
        <f>'Migrasi Masuk'!C16</f>
        <v>449746</v>
      </c>
      <c r="D17" s="84">
        <v>2522</v>
      </c>
      <c r="E17" s="84">
        <v>4189</v>
      </c>
      <c r="F17" s="85">
        <f t="shared" si="0"/>
        <v>6711</v>
      </c>
      <c r="G17" s="201">
        <f t="shared" si="1"/>
        <v>14.921755835516</v>
      </c>
      <c r="H17" s="1"/>
    </row>
    <row r="18" spans="1:8" ht="12.75" customHeight="1">
      <c r="A18" s="51">
        <v>13</v>
      </c>
      <c r="B18" s="52" t="s">
        <v>18</v>
      </c>
      <c r="C18" s="198">
        <f>'Migrasi Masuk'!C17</f>
        <v>940915</v>
      </c>
      <c r="D18" s="86">
        <v>7371</v>
      </c>
      <c r="E18" s="86">
        <v>10095</v>
      </c>
      <c r="F18" s="199">
        <f t="shared" si="0"/>
        <v>17466</v>
      </c>
      <c r="G18" s="69">
        <f t="shared" si="1"/>
        <v>18.562781972866802</v>
      </c>
      <c r="H18" s="1"/>
    </row>
    <row r="19" spans="1:8" ht="12.75" customHeight="1">
      <c r="A19" s="46">
        <v>14</v>
      </c>
      <c r="B19" s="47" t="s">
        <v>19</v>
      </c>
      <c r="C19" s="200">
        <f>'Migrasi Masuk'!C18</f>
        <v>84016</v>
      </c>
      <c r="D19" s="84">
        <v>1269</v>
      </c>
      <c r="E19" s="84">
        <v>869</v>
      </c>
      <c r="F19" s="85">
        <f t="shared" si="0"/>
        <v>2138</v>
      </c>
      <c r="G19" s="201">
        <f t="shared" si="1"/>
        <v>25.447533803085101</v>
      </c>
      <c r="H19" s="1"/>
    </row>
    <row r="20" spans="1:8" ht="12.75" customHeight="1">
      <c r="A20" s="51">
        <v>15</v>
      </c>
      <c r="B20" s="52" t="s">
        <v>20</v>
      </c>
      <c r="C20" s="198">
        <f>'Migrasi Masuk'!C19</f>
        <v>68471</v>
      </c>
      <c r="D20" s="86">
        <v>699</v>
      </c>
      <c r="E20" s="86">
        <v>706</v>
      </c>
      <c r="F20" s="199">
        <f t="shared" si="0"/>
        <v>1405</v>
      </c>
      <c r="G20" s="69">
        <f t="shared" si="1"/>
        <v>20.519636050298701</v>
      </c>
      <c r="H20" s="1"/>
    </row>
    <row r="21" spans="1:8" ht="12.75" customHeight="1">
      <c r="A21" s="46">
        <v>16</v>
      </c>
      <c r="B21" s="47" t="s">
        <v>21</v>
      </c>
      <c r="C21" s="200">
        <f>'Migrasi Masuk'!C20</f>
        <v>63313</v>
      </c>
      <c r="D21" s="84">
        <v>784</v>
      </c>
      <c r="E21" s="84">
        <v>734</v>
      </c>
      <c r="F21" s="85">
        <f t="shared" si="0"/>
        <v>1518</v>
      </c>
      <c r="G21" s="201">
        <f t="shared" si="1"/>
        <v>23.976118648618801</v>
      </c>
      <c r="H21" s="1"/>
    </row>
    <row r="22" spans="1:8" ht="12.75" customHeight="1">
      <c r="A22" s="51">
        <v>17</v>
      </c>
      <c r="B22" s="52" t="s">
        <v>22</v>
      </c>
      <c r="C22" s="198">
        <f>'Migrasi Masuk'!C21</f>
        <v>140169</v>
      </c>
      <c r="D22" s="86">
        <v>1886</v>
      </c>
      <c r="E22" s="86">
        <v>1551</v>
      </c>
      <c r="F22" s="199">
        <f t="shared" si="0"/>
        <v>3437</v>
      </c>
      <c r="G22" s="69">
        <f t="shared" si="1"/>
        <v>24.520400373834399</v>
      </c>
      <c r="H22" s="1"/>
    </row>
    <row r="23" spans="1:8" ht="12.75" customHeight="1">
      <c r="A23" s="46">
        <v>18</v>
      </c>
      <c r="B23" s="47" t="s">
        <v>23</v>
      </c>
      <c r="C23" s="200">
        <f>'Migrasi Masuk'!C22</f>
        <v>147925</v>
      </c>
      <c r="D23" s="84">
        <v>1665</v>
      </c>
      <c r="E23" s="84">
        <v>1511</v>
      </c>
      <c r="F23" s="85">
        <f t="shared" si="0"/>
        <v>3176</v>
      </c>
      <c r="G23" s="201">
        <f t="shared" si="1"/>
        <v>21.470339699171902</v>
      </c>
      <c r="H23" s="1"/>
    </row>
    <row r="24" spans="1:8" ht="12.75" customHeight="1">
      <c r="A24" s="51">
        <v>19</v>
      </c>
      <c r="B24" s="52" t="s">
        <v>24</v>
      </c>
      <c r="C24" s="198">
        <f>'Migrasi Masuk'!C23</f>
        <v>102758</v>
      </c>
      <c r="D24" s="110">
        <v>1006</v>
      </c>
      <c r="E24" s="110">
        <v>1273</v>
      </c>
      <c r="F24" s="202">
        <f t="shared" si="0"/>
        <v>2279</v>
      </c>
      <c r="G24" s="112">
        <f t="shared" si="1"/>
        <v>22.1783218824812</v>
      </c>
      <c r="H24" s="1"/>
    </row>
    <row r="25" spans="1:8" ht="12.75" customHeight="1">
      <c r="A25" s="192"/>
      <c r="B25" s="193" t="s">
        <v>25</v>
      </c>
      <c r="C25" s="194">
        <f t="shared" ref="C25:F25" si="2">SUM(C6:C24)</f>
        <v>5785348.5</v>
      </c>
      <c r="D25" s="194">
        <f t="shared" si="2"/>
        <v>47248</v>
      </c>
      <c r="E25" s="194">
        <f t="shared" si="2"/>
        <v>66917</v>
      </c>
      <c r="F25" s="194">
        <f t="shared" si="2"/>
        <v>114165</v>
      </c>
      <c r="G25" s="203">
        <f t="shared" si="1"/>
        <v>19.733469816036099</v>
      </c>
      <c r="H25" s="1"/>
    </row>
    <row r="26" spans="1:8" ht="6.95" customHeight="1">
      <c r="A26" s="107"/>
      <c r="B26" s="107"/>
      <c r="C26" s="107"/>
      <c r="D26" s="107"/>
      <c r="E26" s="107"/>
      <c r="F26" s="107"/>
      <c r="G26" s="107"/>
      <c r="H26" s="1"/>
    </row>
    <row r="27" spans="1:8" ht="11.1" customHeight="1">
      <c r="A27" s="1240" t="s">
        <v>749</v>
      </c>
      <c r="B27" s="1241"/>
      <c r="C27" s="1241"/>
      <c r="D27" s="1241"/>
      <c r="E27" s="1241"/>
      <c r="F27" s="1241"/>
      <c r="G27" s="64"/>
      <c r="H27" s="1"/>
    </row>
    <row r="28" spans="1:8" ht="16.5">
      <c r="A28" s="1"/>
      <c r="B28" s="1"/>
      <c r="C28" s="1"/>
      <c r="D28" s="1"/>
      <c r="E28" s="1"/>
      <c r="F28" s="1"/>
      <c r="G28" s="1"/>
      <c r="H28" s="1"/>
    </row>
    <row r="29" spans="1:8" ht="16.5">
      <c r="A29" s="1"/>
      <c r="B29" s="1"/>
      <c r="C29" s="1"/>
      <c r="D29" s="1"/>
      <c r="E29" s="1"/>
      <c r="F29" s="1"/>
      <c r="G29" s="1"/>
      <c r="H29" s="1"/>
    </row>
    <row r="30" spans="1:8" ht="16.5">
      <c r="A30" s="1"/>
      <c r="B30" s="1"/>
      <c r="C30" s="1"/>
      <c r="D30" s="1"/>
      <c r="E30" s="1"/>
      <c r="F30" s="1"/>
      <c r="G30" s="1"/>
      <c r="H30" s="1"/>
    </row>
    <row r="31" spans="1:8" ht="16.5">
      <c r="A31" s="1"/>
      <c r="B31" s="1"/>
      <c r="C31" s="1"/>
      <c r="D31" s="1"/>
      <c r="E31" s="1"/>
      <c r="F31" s="1"/>
      <c r="G31" s="1"/>
      <c r="H31" s="1"/>
    </row>
    <row r="32" spans="1:8" ht="16.5">
      <c r="A32" s="1"/>
      <c r="B32" s="1"/>
      <c r="C32" s="1"/>
      <c r="D32" s="1"/>
      <c r="E32" s="1"/>
      <c r="F32" s="1"/>
      <c r="G32" s="1"/>
      <c r="H32" s="1"/>
    </row>
    <row r="33" spans="1:8" ht="16.5">
      <c r="A33" s="1"/>
      <c r="B33" s="1"/>
      <c r="C33" s="1"/>
      <c r="D33" s="1"/>
      <c r="E33" s="1"/>
      <c r="F33" s="1"/>
      <c r="G33" s="1"/>
      <c r="H33" s="1"/>
    </row>
    <row r="34" spans="1:8" ht="16.5">
      <c r="A34" s="1"/>
      <c r="B34" s="1"/>
      <c r="C34" s="1"/>
      <c r="D34" s="1"/>
      <c r="E34" s="1"/>
      <c r="F34" s="1"/>
      <c r="G34" s="1"/>
      <c r="H34" s="1"/>
    </row>
    <row r="35" spans="1:8" ht="16.5">
      <c r="A35" s="1"/>
      <c r="B35" s="1"/>
      <c r="C35" s="1"/>
      <c r="D35" s="1"/>
      <c r="E35" s="1"/>
      <c r="F35" s="1"/>
      <c r="G35" s="1"/>
      <c r="H35" s="1"/>
    </row>
    <row r="36" spans="1:8" ht="16.5">
      <c r="A36" s="1"/>
      <c r="B36" s="1"/>
      <c r="C36" s="1"/>
      <c r="D36" s="1"/>
      <c r="E36" s="1"/>
      <c r="F36" s="1"/>
      <c r="G36" s="1"/>
      <c r="H36" s="1"/>
    </row>
    <row r="37" spans="1:8" ht="16.5">
      <c r="A37" s="1"/>
      <c r="B37" s="1"/>
      <c r="C37" s="1"/>
      <c r="D37" s="1"/>
      <c r="E37" s="1"/>
      <c r="F37" s="1"/>
      <c r="G37" s="1"/>
      <c r="H37" s="1"/>
    </row>
    <row r="38" spans="1:8" ht="16.5">
      <c r="A38" s="1"/>
      <c r="B38" s="1"/>
      <c r="C38" s="1"/>
      <c r="D38" s="1"/>
      <c r="E38" s="1"/>
      <c r="F38" s="1"/>
      <c r="G38" s="1"/>
      <c r="H38" s="1"/>
    </row>
    <row r="39" spans="1:8" ht="16.5">
      <c r="A39" s="1"/>
      <c r="B39" s="1"/>
      <c r="C39" s="1"/>
      <c r="D39" s="1"/>
      <c r="E39" s="1"/>
      <c r="F39" s="1"/>
      <c r="G39" s="1"/>
      <c r="H39" s="1"/>
    </row>
    <row r="40" spans="1:8" ht="16.5">
      <c r="A40" s="1"/>
      <c r="B40" s="1"/>
      <c r="C40" s="1"/>
      <c r="D40" s="1"/>
      <c r="E40" s="1"/>
      <c r="F40" s="1"/>
      <c r="G40" s="1"/>
      <c r="H40" s="1"/>
    </row>
    <row r="41" spans="1:8" ht="16.5">
      <c r="A41" s="1"/>
      <c r="B41" s="1"/>
      <c r="C41" s="1"/>
      <c r="D41" s="1"/>
      <c r="E41" s="1"/>
      <c r="F41" s="1"/>
      <c r="G41" s="1"/>
      <c r="H41" s="1"/>
    </row>
    <row r="42" spans="1:8" ht="16.5">
      <c r="A42" s="1"/>
      <c r="B42" s="1"/>
      <c r="C42" s="1"/>
      <c r="D42" s="1"/>
      <c r="E42" s="1"/>
      <c r="F42" s="1"/>
      <c r="G42" s="1"/>
      <c r="H42" s="1"/>
    </row>
    <row r="43" spans="1:8" ht="16.5">
      <c r="A43" s="1"/>
      <c r="B43" s="1"/>
      <c r="C43" s="1"/>
      <c r="D43" s="1"/>
      <c r="E43" s="1"/>
      <c r="F43" s="1"/>
      <c r="G43" s="1"/>
      <c r="H43" s="1"/>
    </row>
    <row r="44" spans="1:8" ht="16.5">
      <c r="A44" s="1"/>
      <c r="B44" s="1"/>
      <c r="C44" s="1"/>
      <c r="D44" s="1"/>
      <c r="E44" s="1"/>
      <c r="F44" s="1"/>
      <c r="G44" s="1"/>
      <c r="H44" s="1"/>
    </row>
    <row r="45" spans="1:8" ht="16.5">
      <c r="A45" s="1"/>
      <c r="B45" s="1"/>
      <c r="C45" s="1"/>
      <c r="D45" s="1"/>
      <c r="E45" s="1"/>
      <c r="F45" s="1"/>
      <c r="G45" s="1"/>
      <c r="H45" s="1"/>
    </row>
    <row r="46" spans="1:8" ht="16.5">
      <c r="A46" s="1"/>
      <c r="B46" s="1"/>
      <c r="C46" s="1"/>
      <c r="D46" s="1"/>
      <c r="E46" s="1"/>
      <c r="F46" s="1"/>
      <c r="G46" s="1"/>
      <c r="H46" s="1"/>
    </row>
    <row r="47" spans="1:8" ht="16.5">
      <c r="A47" s="1"/>
      <c r="B47" s="1"/>
      <c r="C47" s="1"/>
      <c r="D47" s="1"/>
      <c r="E47" s="1"/>
      <c r="F47" s="1"/>
      <c r="G47" s="1"/>
      <c r="H47" s="1"/>
    </row>
    <row r="48" spans="1:8" ht="16.5">
      <c r="A48" s="1"/>
      <c r="B48" s="1"/>
      <c r="C48" s="1"/>
      <c r="D48" s="1"/>
      <c r="E48" s="1"/>
      <c r="F48" s="1"/>
      <c r="G48" s="1"/>
      <c r="H48" s="1"/>
    </row>
    <row r="49" spans="1:8" ht="16.5">
      <c r="A49" s="1"/>
      <c r="B49" s="1"/>
      <c r="C49" s="1"/>
      <c r="D49" s="1"/>
      <c r="E49" s="1"/>
      <c r="F49" s="1"/>
      <c r="G49" s="1"/>
      <c r="H49" s="1"/>
    </row>
    <row r="50" spans="1:8" ht="16.5">
      <c r="A50" s="1"/>
      <c r="B50" s="1"/>
      <c r="C50" s="1"/>
      <c r="D50" s="1"/>
      <c r="E50" s="1"/>
      <c r="F50" s="1"/>
      <c r="G50" s="1"/>
      <c r="H50" s="1"/>
    </row>
    <row r="51" spans="1:8" ht="16.5">
      <c r="A51" s="1"/>
      <c r="B51" s="1"/>
      <c r="C51" s="1"/>
      <c r="D51" s="1"/>
      <c r="E51" s="1"/>
      <c r="F51" s="1"/>
      <c r="G51" s="1"/>
      <c r="H51" s="1"/>
    </row>
    <row r="52" spans="1:8" ht="16.5">
      <c r="A52" s="1"/>
      <c r="B52" s="1"/>
      <c r="C52" s="1"/>
      <c r="D52" s="1"/>
      <c r="E52" s="1"/>
      <c r="F52" s="1"/>
      <c r="G52" s="1"/>
      <c r="H52" s="1"/>
    </row>
    <row r="53" spans="1:8" ht="16.5">
      <c r="A53" s="1"/>
      <c r="B53" s="1"/>
      <c r="C53" s="1"/>
      <c r="D53" s="1"/>
      <c r="E53" s="1"/>
      <c r="F53" s="1"/>
      <c r="G53" s="1"/>
      <c r="H53" s="1"/>
    </row>
    <row r="54" spans="1:8" ht="16.5">
      <c r="A54" s="1"/>
      <c r="B54" s="1"/>
      <c r="C54" s="1"/>
      <c r="D54" s="1"/>
      <c r="E54" s="1"/>
      <c r="F54" s="1"/>
      <c r="G54" s="1"/>
      <c r="H54" s="1"/>
    </row>
    <row r="55" spans="1:8" ht="16.5">
      <c r="A55" s="1"/>
      <c r="B55" s="1"/>
      <c r="C55" s="1"/>
      <c r="D55" s="1"/>
      <c r="E55" s="1"/>
      <c r="F55" s="1"/>
      <c r="G55" s="1"/>
      <c r="H55" s="1"/>
    </row>
    <row r="56" spans="1:8" ht="16.5">
      <c r="A56" s="1"/>
      <c r="B56" s="1"/>
      <c r="C56" s="1"/>
      <c r="D56" s="1"/>
      <c r="E56" s="1"/>
      <c r="F56" s="1"/>
      <c r="G56" s="1"/>
      <c r="H56" s="1"/>
    </row>
    <row r="57" spans="1:8" ht="16.5">
      <c r="A57" s="1"/>
      <c r="B57" s="1"/>
      <c r="C57" s="1"/>
      <c r="D57" s="1"/>
      <c r="E57" s="1"/>
      <c r="F57" s="1"/>
      <c r="G57" s="1"/>
      <c r="H57" s="1"/>
    </row>
    <row r="58" spans="1:8" ht="16.5">
      <c r="A58" s="1"/>
      <c r="B58" s="1"/>
      <c r="C58" s="1"/>
      <c r="D58" s="1"/>
      <c r="E58" s="1"/>
      <c r="F58" s="1"/>
      <c r="G58" s="1"/>
      <c r="H58" s="1"/>
    </row>
    <row r="59" spans="1:8" ht="16.5">
      <c r="A59" s="1"/>
      <c r="B59" s="1"/>
      <c r="C59" s="1"/>
      <c r="D59" s="1"/>
      <c r="E59" s="1"/>
      <c r="F59" s="1"/>
      <c r="G59" s="1"/>
      <c r="H59" s="1"/>
    </row>
    <row r="60" spans="1:8" ht="16.5">
      <c r="A60" s="1"/>
      <c r="B60" s="1"/>
      <c r="C60" s="1"/>
      <c r="D60" s="1"/>
      <c r="E60" s="1"/>
      <c r="F60" s="1"/>
      <c r="G60" s="1"/>
      <c r="H60" s="1"/>
    </row>
    <row r="61" spans="1:8" ht="16.5">
      <c r="A61" s="1"/>
      <c r="B61" s="1"/>
      <c r="C61" s="1"/>
      <c r="D61" s="1"/>
      <c r="E61" s="1"/>
      <c r="F61" s="1"/>
      <c r="G61" s="1"/>
      <c r="H61" s="1"/>
    </row>
    <row r="62" spans="1:8" ht="16.5">
      <c r="A62" s="1"/>
      <c r="B62" s="1"/>
      <c r="C62" s="1"/>
      <c r="D62" s="1"/>
      <c r="E62" s="1"/>
      <c r="F62" s="1"/>
      <c r="G62" s="1"/>
      <c r="H62" s="1"/>
    </row>
    <row r="63" spans="1:8" ht="16.5">
      <c r="A63" s="1"/>
      <c r="B63" s="1"/>
      <c r="C63" s="1"/>
      <c r="D63" s="1"/>
      <c r="E63" s="1"/>
      <c r="F63" s="1"/>
      <c r="G63" s="1"/>
      <c r="H63" s="1"/>
    </row>
    <row r="64" spans="1:8" ht="16.5">
      <c r="A64" s="1"/>
      <c r="B64" s="1"/>
      <c r="C64" s="1"/>
      <c r="D64" s="1"/>
      <c r="E64" s="1"/>
      <c r="F64" s="1"/>
      <c r="G64" s="1"/>
      <c r="H64" s="1"/>
    </row>
    <row r="65" spans="1:8" ht="16.5">
      <c r="A65" s="1"/>
      <c r="B65" s="1"/>
      <c r="C65" s="1"/>
      <c r="D65" s="1"/>
      <c r="E65" s="1"/>
      <c r="F65" s="1"/>
      <c r="G65" s="1"/>
      <c r="H65" s="1"/>
    </row>
    <row r="66" spans="1:8" ht="16.5">
      <c r="A66" s="1"/>
      <c r="B66" s="1"/>
      <c r="C66" s="1"/>
      <c r="D66" s="1"/>
      <c r="E66" s="1"/>
      <c r="F66" s="1"/>
      <c r="G66" s="1"/>
      <c r="H66" s="1"/>
    </row>
    <row r="67" spans="1:8" ht="16.5">
      <c r="A67" s="1"/>
      <c r="B67" s="1"/>
      <c r="C67" s="1"/>
      <c r="D67" s="1"/>
      <c r="E67" s="1"/>
      <c r="F67" s="1"/>
      <c r="G67" s="1"/>
      <c r="H67" s="1"/>
    </row>
    <row r="68" spans="1:8" ht="16.5">
      <c r="A68" s="1"/>
      <c r="B68" s="1"/>
      <c r="C68" s="1"/>
      <c r="D68" s="1"/>
      <c r="E68" s="1"/>
      <c r="F68" s="1"/>
      <c r="G68" s="1"/>
      <c r="H68" s="1"/>
    </row>
    <row r="69" spans="1:8" ht="16.5">
      <c r="A69" s="1"/>
      <c r="B69" s="1"/>
      <c r="C69" s="1"/>
      <c r="D69" s="1"/>
      <c r="E69" s="1"/>
      <c r="F69" s="1"/>
      <c r="G69" s="1"/>
      <c r="H69" s="1"/>
    </row>
    <row r="70" spans="1:8" ht="16.5">
      <c r="A70" s="1"/>
      <c r="B70" s="1"/>
      <c r="C70" s="1"/>
      <c r="D70" s="1"/>
      <c r="E70" s="1"/>
      <c r="F70" s="1"/>
      <c r="G70" s="1"/>
      <c r="H70" s="1"/>
    </row>
    <row r="71" spans="1:8" ht="16.5">
      <c r="A71" s="1"/>
      <c r="B71" s="1"/>
      <c r="C71" s="1"/>
      <c r="D71" s="1"/>
      <c r="E71" s="1"/>
      <c r="F71" s="1"/>
      <c r="G71" s="1"/>
      <c r="H71" s="1"/>
    </row>
    <row r="72" spans="1:8" ht="16.5">
      <c r="A72" s="1"/>
      <c r="B72" s="1"/>
      <c r="C72" s="1"/>
      <c r="D72" s="1"/>
      <c r="E72" s="1"/>
      <c r="F72" s="1"/>
      <c r="G72" s="1"/>
      <c r="H72" s="1"/>
    </row>
    <row r="73" spans="1:8" ht="16.5">
      <c r="A73" s="1"/>
      <c r="B73" s="1"/>
      <c r="C73" s="1"/>
      <c r="D73" s="1"/>
      <c r="E73" s="1"/>
      <c r="F73" s="1"/>
      <c r="G73" s="1"/>
      <c r="H73" s="1"/>
    </row>
    <row r="74" spans="1:8" ht="16.5">
      <c r="A74" s="1"/>
      <c r="B74" s="1"/>
      <c r="C74" s="1"/>
      <c r="D74" s="1"/>
      <c r="E74" s="1"/>
      <c r="F74" s="1"/>
      <c r="G74" s="1"/>
      <c r="H74" s="1"/>
    </row>
    <row r="75" spans="1:8" ht="16.5">
      <c r="A75" s="1"/>
      <c r="B75" s="1"/>
      <c r="C75" s="1"/>
      <c r="D75" s="1"/>
      <c r="E75" s="1"/>
      <c r="F75" s="1"/>
      <c r="G75" s="1"/>
      <c r="H75" s="1"/>
    </row>
    <row r="76" spans="1:8" ht="16.5">
      <c r="A76" s="1"/>
      <c r="B76" s="1"/>
      <c r="C76" s="1"/>
      <c r="D76" s="1"/>
      <c r="E76" s="1"/>
      <c r="F76" s="1"/>
      <c r="G76" s="1"/>
      <c r="H76" s="1"/>
    </row>
    <row r="77" spans="1:8" ht="16.5">
      <c r="A77" s="1"/>
      <c r="B77" s="1"/>
      <c r="C77" s="1"/>
      <c r="D77" s="1"/>
      <c r="E77" s="1"/>
      <c r="F77" s="1"/>
      <c r="G77" s="1"/>
      <c r="H77" s="1"/>
    </row>
    <row r="78" spans="1:8" ht="16.5">
      <c r="A78" s="1"/>
      <c r="B78" s="1"/>
      <c r="C78" s="1"/>
      <c r="D78" s="1"/>
      <c r="E78" s="1"/>
      <c r="F78" s="1"/>
      <c r="G78" s="1"/>
      <c r="H78" s="1"/>
    </row>
    <row r="79" spans="1:8" ht="16.5">
      <c r="A79" s="1"/>
      <c r="B79" s="1"/>
      <c r="C79" s="1"/>
      <c r="D79" s="1"/>
      <c r="E79" s="1"/>
      <c r="F79" s="1"/>
      <c r="G79" s="1"/>
      <c r="H79" s="1"/>
    </row>
    <row r="80" spans="1:8" ht="16.5">
      <c r="A80" s="1"/>
      <c r="B80" s="1"/>
      <c r="C80" s="1"/>
      <c r="D80" s="1"/>
      <c r="E80" s="1"/>
      <c r="F80" s="1"/>
      <c r="G80" s="1"/>
      <c r="H80" s="1"/>
    </row>
    <row r="81" spans="1:8" ht="16.5">
      <c r="A81" s="1"/>
      <c r="B81" s="1"/>
      <c r="C81" s="1"/>
      <c r="D81" s="1"/>
      <c r="E81" s="1"/>
      <c r="F81" s="1"/>
      <c r="G81" s="1"/>
      <c r="H81" s="1"/>
    </row>
    <row r="82" spans="1:8" ht="16.5">
      <c r="A82" s="1"/>
      <c r="B82" s="1"/>
      <c r="C82" s="1"/>
      <c r="D82" s="1"/>
      <c r="E82" s="1"/>
      <c r="F82" s="1"/>
      <c r="G82" s="1"/>
      <c r="H82" s="1"/>
    </row>
    <row r="83" spans="1:8" ht="16.5">
      <c r="A83" s="1"/>
      <c r="B83" s="1"/>
      <c r="C83" s="1"/>
      <c r="D83" s="1"/>
      <c r="E83" s="1"/>
      <c r="F83" s="1"/>
      <c r="G83" s="1"/>
      <c r="H83" s="1"/>
    </row>
    <row r="84" spans="1:8" ht="16.5">
      <c r="A84" s="1"/>
      <c r="B84" s="1"/>
      <c r="C84" s="1"/>
      <c r="D84" s="1"/>
      <c r="E84" s="1"/>
      <c r="F84" s="1"/>
      <c r="G84" s="1"/>
      <c r="H84" s="1"/>
    </row>
    <row r="85" spans="1:8" ht="16.5">
      <c r="A85" s="1"/>
      <c r="B85" s="1"/>
      <c r="C85" s="1"/>
      <c r="D85" s="1"/>
      <c r="E85" s="1"/>
      <c r="F85" s="1"/>
      <c r="G85" s="1"/>
      <c r="H85" s="1"/>
    </row>
    <row r="86" spans="1:8" ht="16.5">
      <c r="A86" s="1"/>
      <c r="B86" s="1"/>
      <c r="C86" s="1"/>
      <c r="D86" s="1"/>
      <c r="E86" s="1"/>
      <c r="F86" s="1"/>
      <c r="G86" s="1"/>
      <c r="H86" s="1"/>
    </row>
    <row r="87" spans="1:8" ht="16.5">
      <c r="A87" s="1"/>
      <c r="B87" s="1"/>
      <c r="C87" s="1"/>
      <c r="D87" s="1"/>
      <c r="E87" s="1"/>
      <c r="F87" s="1"/>
      <c r="G87" s="1"/>
      <c r="H87" s="1"/>
    </row>
    <row r="88" spans="1:8" ht="16.5">
      <c r="A88" s="1"/>
      <c r="B88" s="1"/>
      <c r="C88" s="1"/>
      <c r="D88" s="1"/>
      <c r="E88" s="1"/>
      <c r="F88" s="1"/>
      <c r="G88" s="1"/>
      <c r="H88" s="1"/>
    </row>
    <row r="89" spans="1:8" ht="16.5">
      <c r="A89" s="1"/>
      <c r="B89" s="1"/>
      <c r="C89" s="1"/>
      <c r="D89" s="1"/>
      <c r="E89" s="1"/>
      <c r="F89" s="1"/>
      <c r="G89" s="1"/>
      <c r="H89" s="1"/>
    </row>
    <row r="90" spans="1:8" ht="16.5">
      <c r="A90" s="1"/>
      <c r="B90" s="1"/>
      <c r="C90" s="1"/>
      <c r="D90" s="1"/>
      <c r="E90" s="1"/>
      <c r="F90" s="1"/>
      <c r="G90" s="1"/>
      <c r="H90" s="1"/>
    </row>
    <row r="91" spans="1:8" ht="16.5">
      <c r="A91" s="1"/>
      <c r="B91" s="1"/>
      <c r="C91" s="1"/>
      <c r="D91" s="1"/>
      <c r="E91" s="1"/>
      <c r="F91" s="1"/>
      <c r="G91" s="1"/>
      <c r="H91" s="1"/>
    </row>
    <row r="92" spans="1:8" ht="16.5">
      <c r="A92" s="1"/>
      <c r="B92" s="1"/>
      <c r="C92" s="1"/>
      <c r="D92" s="1"/>
      <c r="E92" s="1"/>
      <c r="F92" s="1"/>
      <c r="G92" s="1"/>
      <c r="H92" s="1"/>
    </row>
    <row r="93" spans="1:8" ht="16.5">
      <c r="A93" s="1"/>
      <c r="B93" s="1"/>
      <c r="C93" s="1"/>
      <c r="D93" s="1"/>
      <c r="E93" s="1"/>
      <c r="F93" s="1"/>
      <c r="G93" s="1"/>
      <c r="H93" s="1"/>
    </row>
    <row r="94" spans="1:8" ht="16.5">
      <c r="A94" s="1"/>
      <c r="B94" s="1"/>
      <c r="C94" s="1"/>
      <c r="D94" s="1"/>
      <c r="E94" s="1"/>
      <c r="F94" s="1"/>
      <c r="G94" s="1"/>
      <c r="H94" s="1"/>
    </row>
    <row r="95" spans="1:8" ht="16.5">
      <c r="A95" s="1"/>
      <c r="B95" s="1"/>
      <c r="C95" s="1"/>
      <c r="D95" s="1"/>
      <c r="E95" s="1"/>
      <c r="F95" s="1"/>
      <c r="G95" s="1"/>
      <c r="H95" s="1"/>
    </row>
    <row r="96" spans="1:8" ht="16.5">
      <c r="A96" s="1"/>
      <c r="B96" s="1"/>
      <c r="C96" s="1"/>
      <c r="D96" s="1"/>
      <c r="E96" s="1"/>
      <c r="F96" s="1"/>
      <c r="G96" s="1"/>
      <c r="H96" s="1"/>
    </row>
    <row r="97" spans="1:8" ht="16.5">
      <c r="A97" s="1"/>
      <c r="B97" s="1"/>
      <c r="C97" s="1"/>
      <c r="D97" s="1"/>
      <c r="E97" s="1"/>
      <c r="F97" s="1"/>
      <c r="G97" s="1"/>
      <c r="H97" s="1"/>
    </row>
    <row r="98" spans="1:8" ht="16.5">
      <c r="A98" s="1"/>
      <c r="B98" s="1"/>
      <c r="C98" s="1"/>
      <c r="D98" s="1"/>
      <c r="E98" s="1"/>
      <c r="F98" s="1"/>
      <c r="G98" s="1"/>
      <c r="H98" s="1"/>
    </row>
    <row r="99" spans="1:8" ht="16.5">
      <c r="A99" s="1"/>
      <c r="B99" s="1"/>
      <c r="C99" s="1"/>
      <c r="D99" s="1"/>
      <c r="E99" s="1"/>
      <c r="F99" s="1"/>
      <c r="G99" s="1"/>
      <c r="H99" s="1"/>
    </row>
    <row r="100" spans="1:8" ht="16.5">
      <c r="A100" s="1"/>
      <c r="B100" s="1"/>
      <c r="C100" s="1"/>
      <c r="D100" s="1"/>
      <c r="E100" s="1"/>
      <c r="F100" s="1"/>
      <c r="G100" s="1"/>
      <c r="H100" s="1"/>
    </row>
    <row r="101" spans="1:8" ht="16.5">
      <c r="A101" s="1"/>
      <c r="B101" s="1"/>
      <c r="C101" s="1"/>
      <c r="D101" s="1"/>
      <c r="E101" s="1"/>
      <c r="F101" s="1"/>
      <c r="G101" s="1"/>
      <c r="H101" s="1"/>
    </row>
    <row r="102" spans="1:8" ht="16.5">
      <c r="A102" s="1"/>
      <c r="B102" s="1"/>
      <c r="C102" s="1"/>
      <c r="D102" s="1"/>
      <c r="E102" s="1"/>
      <c r="F102" s="1"/>
      <c r="G102" s="1"/>
      <c r="H102" s="1"/>
    </row>
    <row r="103" spans="1:8" ht="16.5">
      <c r="A103" s="1"/>
      <c r="B103" s="1"/>
      <c r="C103" s="1"/>
      <c r="D103" s="1"/>
      <c r="E103" s="1"/>
      <c r="F103" s="1"/>
      <c r="G103" s="1"/>
      <c r="H103" s="1"/>
    </row>
    <row r="104" spans="1:8" ht="16.5">
      <c r="A104" s="1"/>
      <c r="B104" s="1"/>
      <c r="C104" s="1"/>
      <c r="D104" s="1"/>
      <c r="E104" s="1"/>
      <c r="F104" s="1"/>
      <c r="G104" s="1"/>
      <c r="H104" s="1"/>
    </row>
    <row r="105" spans="1:8" ht="16.5">
      <c r="A105" s="1"/>
      <c r="B105" s="1"/>
      <c r="C105" s="1"/>
      <c r="D105" s="1"/>
      <c r="E105" s="1"/>
      <c r="F105" s="1"/>
      <c r="G105" s="1"/>
      <c r="H105" s="1"/>
    </row>
    <row r="106" spans="1:8" ht="16.5">
      <c r="A106" s="1"/>
      <c r="B106" s="1"/>
      <c r="C106" s="1"/>
      <c r="D106" s="1"/>
      <c r="E106" s="1"/>
      <c r="F106" s="1"/>
      <c r="G106" s="1"/>
      <c r="H106" s="1"/>
    </row>
    <row r="107" spans="1:8" ht="16.5">
      <c r="A107" s="1"/>
      <c r="B107" s="1"/>
      <c r="C107" s="1"/>
      <c r="D107" s="1"/>
      <c r="E107" s="1"/>
      <c r="F107" s="1"/>
      <c r="G107" s="1"/>
      <c r="H107" s="1"/>
    </row>
    <row r="108" spans="1:8" ht="16.5">
      <c r="A108" s="1"/>
      <c r="B108" s="1"/>
      <c r="C108" s="1"/>
      <c r="D108" s="1"/>
      <c r="E108" s="1"/>
      <c r="F108" s="1"/>
      <c r="G108" s="1"/>
      <c r="H108" s="1"/>
    </row>
    <row r="109" spans="1:8" ht="16.5">
      <c r="A109" s="1"/>
      <c r="B109" s="1"/>
      <c r="C109" s="1"/>
      <c r="D109" s="1"/>
      <c r="E109" s="1"/>
      <c r="F109" s="1"/>
      <c r="G109" s="1"/>
      <c r="H109" s="1"/>
    </row>
    <row r="110" spans="1:8" ht="16.5">
      <c r="A110" s="1"/>
      <c r="B110" s="1"/>
      <c r="C110" s="1"/>
      <c r="D110" s="1"/>
      <c r="E110" s="1"/>
      <c r="F110" s="1"/>
      <c r="G110" s="1"/>
      <c r="H110" s="1"/>
    </row>
    <row r="111" spans="1:8" ht="16.5">
      <c r="A111" s="1"/>
      <c r="B111" s="1"/>
      <c r="C111" s="1"/>
      <c r="D111" s="1"/>
      <c r="E111" s="1"/>
      <c r="F111" s="1"/>
      <c r="G111" s="1"/>
      <c r="H111" s="1"/>
    </row>
    <row r="112" spans="1:8" ht="16.5">
      <c r="A112" s="1"/>
      <c r="B112" s="1"/>
      <c r="C112" s="1"/>
      <c r="D112" s="1"/>
      <c r="E112" s="1"/>
      <c r="F112" s="1"/>
      <c r="G112" s="1"/>
      <c r="H112" s="1"/>
    </row>
    <row r="113" spans="1:8" ht="16.5">
      <c r="A113" s="1"/>
      <c r="B113" s="1"/>
      <c r="C113" s="1"/>
      <c r="D113" s="1"/>
      <c r="E113" s="1"/>
      <c r="F113" s="1"/>
      <c r="G113" s="1"/>
      <c r="H113" s="1"/>
    </row>
    <row r="114" spans="1:8" ht="16.5">
      <c r="A114" s="1"/>
      <c r="B114" s="1"/>
      <c r="C114" s="1"/>
      <c r="D114" s="1"/>
      <c r="E114" s="1"/>
      <c r="F114" s="1"/>
      <c r="G114" s="1"/>
      <c r="H114" s="1"/>
    </row>
    <row r="115" spans="1:8" ht="16.5">
      <c r="A115" s="1"/>
      <c r="B115" s="1"/>
      <c r="C115" s="1"/>
      <c r="D115" s="1"/>
      <c r="E115" s="1"/>
      <c r="F115" s="1"/>
      <c r="G115" s="1"/>
      <c r="H115" s="1"/>
    </row>
    <row r="116" spans="1:8" ht="16.5">
      <c r="A116" s="1"/>
      <c r="B116" s="1"/>
      <c r="C116" s="1"/>
      <c r="D116" s="1"/>
      <c r="E116" s="1"/>
      <c r="F116" s="1"/>
      <c r="G116" s="1"/>
      <c r="H116" s="1"/>
    </row>
    <row r="117" spans="1:8" ht="16.5">
      <c r="A117" s="1"/>
      <c r="B117" s="1"/>
      <c r="C117" s="1"/>
      <c r="D117" s="1"/>
      <c r="E117" s="1"/>
      <c r="F117" s="1"/>
      <c r="G117" s="1"/>
      <c r="H117" s="1"/>
    </row>
    <row r="118" spans="1:8" ht="16.5">
      <c r="A118" s="1"/>
      <c r="B118" s="1"/>
      <c r="C118" s="1"/>
      <c r="D118" s="1"/>
      <c r="E118" s="1"/>
      <c r="F118" s="1"/>
      <c r="G118" s="1"/>
      <c r="H118" s="1"/>
    </row>
    <row r="119" spans="1:8" ht="16.5">
      <c r="A119" s="1"/>
      <c r="B119" s="1"/>
      <c r="C119" s="1"/>
      <c r="D119" s="1"/>
      <c r="E119" s="1"/>
      <c r="F119" s="1"/>
      <c r="G119" s="1"/>
      <c r="H119" s="1"/>
    </row>
    <row r="120" spans="1:8" ht="16.5">
      <c r="A120" s="1"/>
      <c r="B120" s="1"/>
      <c r="C120" s="1"/>
      <c r="D120" s="1"/>
      <c r="E120" s="1"/>
      <c r="F120" s="1"/>
      <c r="G120" s="1"/>
      <c r="H120" s="1"/>
    </row>
    <row r="121" spans="1:8" ht="16.5">
      <c r="A121" s="1"/>
      <c r="B121" s="1"/>
      <c r="C121" s="1"/>
      <c r="D121" s="1"/>
      <c r="E121" s="1"/>
      <c r="F121" s="1"/>
      <c r="G121" s="1"/>
      <c r="H121" s="1"/>
    </row>
    <row r="122" spans="1:8" ht="16.5">
      <c r="A122" s="1"/>
      <c r="B122" s="1"/>
      <c r="C122" s="1"/>
      <c r="D122" s="1"/>
      <c r="E122" s="1"/>
      <c r="F122" s="1"/>
      <c r="G122" s="1"/>
      <c r="H122" s="1"/>
    </row>
    <row r="123" spans="1:8" ht="16.5">
      <c r="A123" s="1"/>
      <c r="B123" s="1"/>
      <c r="C123" s="1"/>
      <c r="D123" s="1"/>
      <c r="E123" s="1"/>
      <c r="F123" s="1"/>
      <c r="G123" s="1"/>
      <c r="H123" s="1"/>
    </row>
    <row r="124" spans="1:8" ht="16.5">
      <c r="A124" s="1"/>
      <c r="B124" s="1"/>
      <c r="C124" s="1"/>
      <c r="D124" s="1"/>
      <c r="E124" s="1"/>
      <c r="F124" s="1"/>
      <c r="G124" s="1"/>
      <c r="H124" s="1"/>
    </row>
    <row r="125" spans="1:8" ht="16.5">
      <c r="A125" s="1"/>
      <c r="B125" s="1"/>
      <c r="C125" s="1"/>
      <c r="D125" s="1"/>
      <c r="E125" s="1"/>
      <c r="F125" s="1"/>
      <c r="G125" s="1"/>
      <c r="H125" s="1"/>
    </row>
    <row r="126" spans="1:8" ht="16.5">
      <c r="A126" s="1"/>
      <c r="B126" s="1"/>
      <c r="C126" s="1"/>
      <c r="D126" s="1"/>
      <c r="E126" s="1"/>
      <c r="F126" s="1"/>
      <c r="G126" s="1"/>
      <c r="H126" s="1"/>
    </row>
    <row r="127" spans="1:8" ht="16.5">
      <c r="A127" s="1"/>
      <c r="B127" s="1"/>
      <c r="C127" s="1"/>
      <c r="D127" s="1"/>
      <c r="E127" s="1"/>
      <c r="F127" s="1"/>
      <c r="G127" s="1"/>
      <c r="H127" s="1"/>
    </row>
    <row r="128" spans="1:8" ht="16.5">
      <c r="A128" s="1"/>
      <c r="B128" s="1"/>
      <c r="C128" s="1"/>
      <c r="D128" s="1"/>
      <c r="E128" s="1"/>
      <c r="F128" s="1"/>
      <c r="G128" s="1"/>
      <c r="H128" s="1"/>
    </row>
    <row r="129" spans="1:8" ht="16.5">
      <c r="A129" s="1"/>
      <c r="B129" s="1"/>
      <c r="C129" s="1"/>
      <c r="D129" s="1"/>
      <c r="E129" s="1"/>
      <c r="F129" s="1"/>
      <c r="G129" s="1"/>
      <c r="H129" s="1"/>
    </row>
    <row r="130" spans="1:8" ht="16.5">
      <c r="A130" s="1"/>
      <c r="B130" s="1"/>
      <c r="C130" s="1"/>
      <c r="D130" s="1"/>
      <c r="E130" s="1"/>
      <c r="F130" s="1"/>
      <c r="G130" s="1"/>
      <c r="H130" s="1"/>
    </row>
    <row r="131" spans="1:8" ht="16.5">
      <c r="A131" s="1"/>
      <c r="B131" s="1"/>
      <c r="C131" s="1"/>
      <c r="D131" s="1"/>
      <c r="E131" s="1"/>
      <c r="F131" s="1"/>
      <c r="G131" s="1"/>
      <c r="H131" s="1"/>
    </row>
    <row r="132" spans="1:8" ht="16.5">
      <c r="A132" s="1"/>
      <c r="B132" s="1"/>
      <c r="C132" s="1"/>
      <c r="D132" s="1"/>
      <c r="E132" s="1"/>
      <c r="F132" s="1"/>
      <c r="G132" s="1"/>
      <c r="H132" s="1"/>
    </row>
    <row r="133" spans="1:8" ht="16.5">
      <c r="A133" s="1"/>
      <c r="B133" s="1"/>
      <c r="C133" s="1"/>
      <c r="D133" s="1"/>
      <c r="E133" s="1"/>
      <c r="F133" s="1"/>
      <c r="G133" s="1"/>
      <c r="H133" s="1"/>
    </row>
    <row r="134" spans="1:8" ht="16.5">
      <c r="A134" s="1"/>
      <c r="B134" s="1"/>
      <c r="C134" s="1"/>
      <c r="D134" s="1"/>
      <c r="E134" s="1"/>
      <c r="F134" s="1"/>
      <c r="G134" s="1"/>
      <c r="H134" s="1"/>
    </row>
    <row r="135" spans="1:8" ht="16.5">
      <c r="A135" s="1"/>
      <c r="B135" s="1"/>
      <c r="C135" s="1"/>
      <c r="D135" s="1"/>
      <c r="E135" s="1"/>
      <c r="F135" s="1"/>
      <c r="G135" s="1"/>
      <c r="H135" s="1"/>
    </row>
    <row r="136" spans="1:8" ht="16.5">
      <c r="A136" s="1"/>
      <c r="B136" s="1"/>
      <c r="C136" s="1"/>
      <c r="D136" s="1"/>
      <c r="E136" s="1"/>
      <c r="F136" s="1"/>
      <c r="G136" s="1"/>
      <c r="H136" s="1"/>
    </row>
    <row r="137" spans="1:8" ht="16.5">
      <c r="A137" s="1"/>
      <c r="B137" s="1"/>
      <c r="C137" s="1"/>
      <c r="D137" s="1"/>
      <c r="E137" s="1"/>
      <c r="F137" s="1"/>
      <c r="G137" s="1"/>
      <c r="H137" s="1"/>
    </row>
    <row r="138" spans="1:8" ht="16.5">
      <c r="A138" s="1"/>
      <c r="B138" s="1"/>
      <c r="C138" s="1"/>
      <c r="D138" s="1"/>
      <c r="E138" s="1"/>
      <c r="F138" s="1"/>
      <c r="G138" s="1"/>
      <c r="H138" s="1"/>
    </row>
    <row r="139" spans="1:8" ht="16.5">
      <c r="A139" s="1"/>
      <c r="B139" s="1"/>
      <c r="C139" s="1"/>
      <c r="D139" s="1"/>
      <c r="E139" s="1"/>
      <c r="F139" s="1"/>
      <c r="G139" s="1"/>
      <c r="H139" s="1"/>
    </row>
    <row r="140" spans="1:8" ht="16.5">
      <c r="A140" s="1"/>
      <c r="B140" s="1"/>
      <c r="C140" s="1"/>
      <c r="D140" s="1"/>
      <c r="E140" s="1"/>
      <c r="F140" s="1"/>
      <c r="G140" s="1"/>
      <c r="H140" s="1"/>
    </row>
    <row r="141" spans="1:8" ht="16.5">
      <c r="A141" s="1"/>
      <c r="B141" s="1"/>
      <c r="C141" s="1"/>
      <c r="D141" s="1"/>
      <c r="E141" s="1"/>
      <c r="F141" s="1"/>
      <c r="G141" s="1"/>
      <c r="H141" s="1"/>
    </row>
    <row r="142" spans="1:8" ht="16.5">
      <c r="A142" s="1"/>
      <c r="B142" s="1"/>
      <c r="C142" s="1"/>
      <c r="D142" s="1"/>
      <c r="E142" s="1"/>
      <c r="F142" s="1"/>
      <c r="G142" s="1"/>
      <c r="H142" s="1"/>
    </row>
    <row r="143" spans="1:8" ht="16.5">
      <c r="A143" s="1"/>
      <c r="B143" s="1"/>
      <c r="C143" s="1"/>
      <c r="D143" s="1"/>
      <c r="E143" s="1"/>
      <c r="F143" s="1"/>
      <c r="G143" s="1"/>
      <c r="H143" s="1"/>
    </row>
    <row r="144" spans="1:8" ht="16.5">
      <c r="A144" s="1"/>
      <c r="B144" s="1"/>
      <c r="C144" s="1"/>
      <c r="D144" s="1"/>
      <c r="E144" s="1"/>
      <c r="F144" s="1"/>
      <c r="G144" s="1"/>
      <c r="H144" s="1"/>
    </row>
    <row r="145" spans="1:8" ht="16.5">
      <c r="A145" s="1"/>
      <c r="B145" s="1"/>
      <c r="C145" s="1"/>
      <c r="D145" s="1"/>
      <c r="E145" s="1"/>
      <c r="F145" s="1"/>
      <c r="G145" s="1"/>
      <c r="H145" s="1"/>
    </row>
    <row r="146" spans="1:8" ht="16.5">
      <c r="A146" s="1"/>
      <c r="B146" s="1"/>
      <c r="C146" s="1"/>
      <c r="D146" s="1"/>
      <c r="E146" s="1"/>
      <c r="F146" s="1"/>
      <c r="G146" s="1"/>
      <c r="H146" s="1"/>
    </row>
    <row r="147" spans="1:8" ht="16.5">
      <c r="A147" s="1"/>
      <c r="B147" s="1"/>
      <c r="C147" s="1"/>
      <c r="D147" s="1"/>
      <c r="E147" s="1"/>
      <c r="F147" s="1"/>
      <c r="G147" s="1"/>
      <c r="H147" s="1"/>
    </row>
    <row r="148" spans="1:8" ht="16.5">
      <c r="A148" s="1"/>
      <c r="B148" s="1"/>
      <c r="C148" s="1"/>
      <c r="D148" s="1"/>
      <c r="E148" s="1"/>
      <c r="F148" s="1"/>
      <c r="G148" s="1"/>
      <c r="H148" s="1"/>
    </row>
    <row r="149" spans="1:8" ht="16.5">
      <c r="A149" s="1"/>
      <c r="B149" s="1"/>
      <c r="C149" s="1"/>
      <c r="D149" s="1"/>
      <c r="E149" s="1"/>
      <c r="F149" s="1"/>
      <c r="G149" s="1"/>
      <c r="H149" s="1"/>
    </row>
    <row r="150" spans="1:8" ht="16.5">
      <c r="A150" s="1"/>
      <c r="B150" s="1"/>
      <c r="C150" s="1"/>
      <c r="D150" s="1"/>
      <c r="E150" s="1"/>
      <c r="F150" s="1"/>
      <c r="G150" s="1"/>
      <c r="H150" s="1"/>
    </row>
    <row r="151" spans="1:8" ht="16.5">
      <c r="A151" s="1"/>
      <c r="B151" s="1"/>
      <c r="C151" s="1"/>
      <c r="D151" s="1"/>
      <c r="E151" s="1"/>
      <c r="F151" s="1"/>
      <c r="G151" s="1"/>
      <c r="H151" s="1"/>
    </row>
    <row r="152" spans="1:8" ht="16.5">
      <c r="A152" s="1"/>
      <c r="B152" s="1"/>
      <c r="C152" s="1"/>
      <c r="D152" s="1"/>
      <c r="E152" s="1"/>
      <c r="F152" s="1"/>
      <c r="G152" s="1"/>
      <c r="H152" s="1"/>
    </row>
    <row r="153" spans="1:8" ht="16.5">
      <c r="A153" s="1"/>
      <c r="B153" s="1"/>
      <c r="C153" s="1"/>
      <c r="D153" s="1"/>
      <c r="E153" s="1"/>
      <c r="F153" s="1"/>
      <c r="G153" s="1"/>
      <c r="H153" s="1"/>
    </row>
    <row r="154" spans="1:8" ht="16.5">
      <c r="A154" s="1"/>
      <c r="B154" s="1"/>
      <c r="C154" s="1"/>
      <c r="D154" s="1"/>
      <c r="E154" s="1"/>
      <c r="F154" s="1"/>
      <c r="G154" s="1"/>
      <c r="H154" s="1"/>
    </row>
    <row r="155" spans="1:8" ht="16.5">
      <c r="A155" s="1"/>
      <c r="B155" s="1"/>
      <c r="C155" s="1"/>
      <c r="D155" s="1"/>
      <c r="E155" s="1"/>
      <c r="F155" s="1"/>
      <c r="G155" s="1"/>
      <c r="H155" s="1"/>
    </row>
    <row r="156" spans="1:8" ht="16.5">
      <c r="A156" s="1"/>
      <c r="B156" s="1"/>
      <c r="C156" s="1"/>
      <c r="D156" s="1"/>
      <c r="E156" s="1"/>
      <c r="F156" s="1"/>
      <c r="G156" s="1"/>
      <c r="H156" s="1"/>
    </row>
    <row r="157" spans="1:8" ht="16.5">
      <c r="A157" s="1"/>
      <c r="B157" s="1"/>
      <c r="C157" s="1"/>
      <c r="D157" s="1"/>
      <c r="E157" s="1"/>
      <c r="F157" s="1"/>
      <c r="G157" s="1"/>
      <c r="H157" s="1"/>
    </row>
    <row r="158" spans="1:8" ht="16.5">
      <c r="A158" s="1"/>
      <c r="B158" s="1"/>
      <c r="C158" s="1"/>
      <c r="D158" s="1"/>
      <c r="E158" s="1"/>
      <c r="F158" s="1"/>
      <c r="G158" s="1"/>
      <c r="H158" s="1"/>
    </row>
    <row r="159" spans="1:8" ht="16.5">
      <c r="A159" s="1"/>
      <c r="B159" s="1"/>
      <c r="C159" s="1"/>
      <c r="D159" s="1"/>
      <c r="E159" s="1"/>
      <c r="F159" s="1"/>
      <c r="G159" s="1"/>
      <c r="H159" s="1"/>
    </row>
    <row r="160" spans="1:8" ht="16.5">
      <c r="A160" s="1"/>
      <c r="B160" s="1"/>
      <c r="C160" s="1"/>
      <c r="D160" s="1"/>
      <c r="E160" s="1"/>
      <c r="F160" s="1"/>
      <c r="G160" s="1"/>
      <c r="H160" s="1"/>
    </row>
    <row r="161" spans="1:8" ht="16.5">
      <c r="A161" s="1"/>
      <c r="B161" s="1"/>
      <c r="C161" s="1"/>
      <c r="D161" s="1"/>
      <c r="E161" s="1"/>
      <c r="F161" s="1"/>
      <c r="G161" s="1"/>
      <c r="H161" s="1"/>
    </row>
    <row r="162" spans="1:8" ht="16.5">
      <c r="A162" s="1"/>
      <c r="B162" s="1"/>
      <c r="C162" s="1"/>
      <c r="D162" s="1"/>
      <c r="E162" s="1"/>
      <c r="F162" s="1"/>
      <c r="G162" s="1"/>
      <c r="H162" s="1"/>
    </row>
    <row r="163" spans="1:8" ht="16.5">
      <c r="A163" s="1"/>
      <c r="B163" s="1"/>
      <c r="C163" s="1"/>
      <c r="D163" s="1"/>
      <c r="E163" s="1"/>
      <c r="F163" s="1"/>
      <c r="G163" s="1"/>
      <c r="H163" s="1"/>
    </row>
    <row r="164" spans="1:8" ht="16.5">
      <c r="A164" s="1"/>
      <c r="B164" s="1"/>
      <c r="C164" s="1"/>
      <c r="D164" s="1"/>
      <c r="E164" s="1"/>
      <c r="F164" s="1"/>
      <c r="G164" s="1"/>
      <c r="H164" s="1"/>
    </row>
    <row r="165" spans="1:8" ht="16.5">
      <c r="A165" s="1"/>
      <c r="B165" s="1"/>
      <c r="C165" s="1"/>
      <c r="D165" s="1"/>
      <c r="E165" s="1"/>
      <c r="F165" s="1"/>
      <c r="G165" s="1"/>
      <c r="H165" s="1"/>
    </row>
    <row r="166" spans="1:8" ht="16.5">
      <c r="A166" s="1"/>
      <c r="B166" s="1"/>
      <c r="C166" s="1"/>
      <c r="D166" s="1"/>
      <c r="E166" s="1"/>
      <c r="F166" s="1"/>
      <c r="G166" s="1"/>
      <c r="H166" s="1"/>
    </row>
    <row r="167" spans="1:8" ht="16.5">
      <c r="A167" s="1"/>
      <c r="B167" s="1"/>
      <c r="C167" s="1"/>
      <c r="D167" s="1"/>
      <c r="E167" s="1"/>
      <c r="F167" s="1"/>
      <c r="G167" s="1"/>
      <c r="H167" s="1"/>
    </row>
    <row r="168" spans="1:8" ht="16.5">
      <c r="A168" s="1"/>
      <c r="B168" s="1"/>
      <c r="C168" s="1"/>
      <c r="D168" s="1"/>
      <c r="E168" s="1"/>
      <c r="F168" s="1"/>
      <c r="G168" s="1"/>
      <c r="H168" s="1"/>
    </row>
    <row r="169" spans="1:8" ht="16.5">
      <c r="A169" s="1"/>
      <c r="B169" s="1"/>
      <c r="C169" s="1"/>
      <c r="D169" s="1"/>
      <c r="E169" s="1"/>
      <c r="F169" s="1"/>
      <c r="G169" s="1"/>
      <c r="H169" s="1"/>
    </row>
    <row r="170" spans="1:8" ht="16.5">
      <c r="A170" s="1"/>
      <c r="B170" s="1"/>
      <c r="C170" s="1"/>
      <c r="D170" s="1"/>
      <c r="E170" s="1"/>
      <c r="F170" s="1"/>
      <c r="G170" s="1"/>
      <c r="H170" s="1"/>
    </row>
    <row r="171" spans="1:8" ht="16.5">
      <c r="A171" s="1"/>
      <c r="B171" s="1"/>
      <c r="C171" s="1"/>
      <c r="D171" s="1"/>
      <c r="E171" s="1"/>
      <c r="F171" s="1"/>
      <c r="G171" s="1"/>
      <c r="H171" s="1"/>
    </row>
    <row r="172" spans="1:8" ht="16.5">
      <c r="A172" s="1"/>
      <c r="B172" s="1"/>
      <c r="C172" s="1"/>
      <c r="D172" s="1"/>
      <c r="E172" s="1"/>
      <c r="F172" s="1"/>
      <c r="G172" s="1"/>
      <c r="H172" s="1"/>
    </row>
    <row r="173" spans="1:8" ht="16.5">
      <c r="A173" s="1"/>
      <c r="B173" s="1"/>
      <c r="C173" s="1"/>
      <c r="D173" s="1"/>
      <c r="E173" s="1"/>
      <c r="F173" s="1"/>
      <c r="G173" s="1"/>
      <c r="H173" s="1"/>
    </row>
    <row r="174" spans="1:8" ht="16.5">
      <c r="A174" s="1"/>
      <c r="B174" s="1"/>
      <c r="C174" s="1"/>
      <c r="D174" s="1"/>
      <c r="E174" s="1"/>
      <c r="F174" s="1"/>
      <c r="G174" s="1"/>
      <c r="H174" s="1"/>
    </row>
    <row r="175" spans="1:8" ht="16.5">
      <c r="A175" s="1"/>
      <c r="B175" s="1"/>
      <c r="C175" s="1"/>
      <c r="D175" s="1"/>
      <c r="E175" s="1"/>
      <c r="F175" s="1"/>
      <c r="G175" s="1"/>
      <c r="H175" s="1"/>
    </row>
    <row r="176" spans="1:8" ht="16.5">
      <c r="A176" s="1"/>
      <c r="B176" s="1"/>
      <c r="C176" s="1"/>
      <c r="D176" s="1"/>
      <c r="E176" s="1"/>
      <c r="F176" s="1"/>
      <c r="G176" s="1"/>
      <c r="H176" s="1"/>
    </row>
    <row r="177" spans="1:8" ht="16.5">
      <c r="A177" s="1"/>
      <c r="B177" s="1"/>
      <c r="C177" s="1"/>
      <c r="D177" s="1"/>
      <c r="E177" s="1"/>
      <c r="F177" s="1"/>
      <c r="G177" s="1"/>
      <c r="H177" s="1"/>
    </row>
    <row r="178" spans="1:8" ht="16.5">
      <c r="A178" s="1"/>
      <c r="B178" s="1"/>
      <c r="C178" s="1"/>
      <c r="D178" s="1"/>
      <c r="E178" s="1"/>
      <c r="F178" s="1"/>
      <c r="G178" s="1"/>
      <c r="H178" s="1"/>
    </row>
    <row r="179" spans="1:8" ht="16.5">
      <c r="A179" s="1"/>
      <c r="B179" s="1"/>
      <c r="C179" s="1"/>
      <c r="D179" s="1"/>
      <c r="E179" s="1"/>
      <c r="F179" s="1"/>
      <c r="G179" s="1"/>
      <c r="H179" s="1"/>
    </row>
    <row r="180" spans="1:8" ht="16.5">
      <c r="A180" s="1"/>
      <c r="B180" s="1"/>
      <c r="C180" s="1"/>
      <c r="D180" s="1"/>
      <c r="E180" s="1"/>
      <c r="F180" s="1"/>
      <c r="G180" s="1"/>
      <c r="H180" s="1"/>
    </row>
    <row r="181" spans="1:8" ht="16.5">
      <c r="A181" s="1"/>
      <c r="B181" s="1"/>
      <c r="C181" s="1"/>
      <c r="D181" s="1"/>
      <c r="E181" s="1"/>
      <c r="F181" s="1"/>
      <c r="G181" s="1"/>
      <c r="H181" s="1"/>
    </row>
    <row r="182" spans="1:8" ht="16.5">
      <c r="A182" s="1"/>
      <c r="B182" s="1"/>
      <c r="C182" s="1"/>
      <c r="D182" s="1"/>
      <c r="E182" s="1"/>
      <c r="F182" s="1"/>
      <c r="G182" s="1"/>
      <c r="H182" s="1"/>
    </row>
    <row r="183" spans="1:8" ht="16.5">
      <c r="A183" s="1"/>
      <c r="B183" s="1"/>
      <c r="C183" s="1"/>
      <c r="D183" s="1"/>
      <c r="E183" s="1"/>
      <c r="F183" s="1"/>
      <c r="G183" s="1"/>
      <c r="H183" s="1"/>
    </row>
    <row r="184" spans="1:8" ht="16.5">
      <c r="A184" s="1"/>
      <c r="B184" s="1"/>
      <c r="C184" s="1"/>
      <c r="D184" s="1"/>
      <c r="E184" s="1"/>
      <c r="F184" s="1"/>
      <c r="G184" s="1"/>
      <c r="H184" s="1"/>
    </row>
    <row r="185" spans="1:8" ht="16.5">
      <c r="A185" s="1"/>
      <c r="B185" s="1"/>
      <c r="C185" s="1"/>
      <c r="D185" s="1"/>
      <c r="E185" s="1"/>
      <c r="F185" s="1"/>
      <c r="G185" s="1"/>
      <c r="H185" s="1"/>
    </row>
    <row r="186" spans="1:8" ht="16.5">
      <c r="A186" s="1"/>
      <c r="B186" s="1"/>
      <c r="C186" s="1"/>
      <c r="D186" s="1"/>
      <c r="E186" s="1"/>
      <c r="F186" s="1"/>
      <c r="G186" s="1"/>
      <c r="H186" s="1"/>
    </row>
    <row r="187" spans="1:8" ht="16.5">
      <c r="A187" s="1"/>
      <c r="B187" s="1"/>
      <c r="C187" s="1"/>
      <c r="D187" s="1"/>
      <c r="E187" s="1"/>
      <c r="F187" s="1"/>
      <c r="G187" s="1"/>
      <c r="H187" s="1"/>
    </row>
    <row r="188" spans="1:8" ht="16.5">
      <c r="A188" s="1"/>
      <c r="B188" s="1"/>
      <c r="C188" s="1"/>
      <c r="D188" s="1"/>
      <c r="E188" s="1"/>
      <c r="F188" s="1"/>
      <c r="G188" s="1"/>
      <c r="H188" s="1"/>
    </row>
    <row r="189" spans="1:8" ht="16.5">
      <c r="A189" s="1"/>
      <c r="B189" s="1"/>
      <c r="C189" s="1"/>
      <c r="D189" s="1"/>
      <c r="E189" s="1"/>
      <c r="F189" s="1"/>
      <c r="G189" s="1"/>
      <c r="H189" s="1"/>
    </row>
    <row r="190" spans="1:8" ht="16.5">
      <c r="A190" s="1"/>
      <c r="B190" s="1"/>
      <c r="C190" s="1"/>
      <c r="D190" s="1"/>
      <c r="E190" s="1"/>
      <c r="F190" s="1"/>
      <c r="G190" s="1"/>
      <c r="H190" s="1"/>
    </row>
    <row r="191" spans="1:8" ht="16.5">
      <c r="A191" s="1"/>
      <c r="B191" s="1"/>
      <c r="C191" s="1"/>
      <c r="D191" s="1"/>
      <c r="E191" s="1"/>
      <c r="F191" s="1"/>
      <c r="G191" s="1"/>
      <c r="H191" s="1"/>
    </row>
    <row r="192" spans="1:8" ht="16.5">
      <c r="A192" s="1"/>
      <c r="B192" s="1"/>
      <c r="C192" s="1"/>
      <c r="D192" s="1"/>
      <c r="E192" s="1"/>
      <c r="F192" s="1"/>
      <c r="G192" s="1"/>
      <c r="H192" s="1"/>
    </row>
    <row r="193" spans="1:8" ht="16.5">
      <c r="A193" s="1"/>
      <c r="B193" s="1"/>
      <c r="C193" s="1"/>
      <c r="D193" s="1"/>
      <c r="E193" s="1"/>
      <c r="F193" s="1"/>
      <c r="G193" s="1"/>
      <c r="H193" s="1"/>
    </row>
    <row r="194" spans="1:8" ht="16.5">
      <c r="A194" s="1"/>
      <c r="B194" s="1"/>
      <c r="C194" s="1"/>
      <c r="D194" s="1"/>
      <c r="E194" s="1"/>
      <c r="F194" s="1"/>
      <c r="G194" s="1"/>
      <c r="H194" s="1"/>
    </row>
    <row r="195" spans="1:8" ht="16.5">
      <c r="A195" s="1"/>
      <c r="B195" s="1"/>
      <c r="C195" s="1"/>
      <c r="D195" s="1"/>
      <c r="E195" s="1"/>
      <c r="F195" s="1"/>
      <c r="G195" s="1"/>
      <c r="H195" s="1"/>
    </row>
    <row r="196" spans="1:8" ht="16.5">
      <c r="A196" s="1"/>
      <c r="B196" s="1"/>
      <c r="C196" s="1"/>
      <c r="D196" s="1"/>
      <c r="E196" s="1"/>
      <c r="F196" s="1"/>
      <c r="G196" s="1"/>
      <c r="H196" s="1"/>
    </row>
    <row r="197" spans="1:8" ht="16.5">
      <c r="A197" s="1"/>
      <c r="B197" s="1"/>
      <c r="C197" s="1"/>
      <c r="D197" s="1"/>
      <c r="E197" s="1"/>
      <c r="F197" s="1"/>
      <c r="G197" s="1"/>
      <c r="H197" s="1"/>
    </row>
    <row r="198" spans="1:8" ht="16.5">
      <c r="A198" s="1"/>
      <c r="B198" s="1"/>
      <c r="C198" s="1"/>
      <c r="D198" s="1"/>
      <c r="E198" s="1"/>
      <c r="F198" s="1"/>
      <c r="G198" s="1"/>
      <c r="H198" s="1"/>
    </row>
    <row r="199" spans="1:8" ht="16.5">
      <c r="A199" s="1"/>
      <c r="B199" s="1"/>
      <c r="C199" s="1"/>
      <c r="D199" s="1"/>
      <c r="E199" s="1"/>
      <c r="F199" s="1"/>
      <c r="G199" s="1"/>
      <c r="H199" s="1"/>
    </row>
    <row r="200" spans="1:8" ht="16.5">
      <c r="A200" s="1"/>
      <c r="B200" s="1"/>
      <c r="C200" s="1"/>
      <c r="D200" s="1"/>
      <c r="E200" s="1"/>
      <c r="F200" s="1"/>
      <c r="G200" s="1"/>
      <c r="H200" s="1"/>
    </row>
    <row r="201" spans="1:8" ht="16.5">
      <c r="A201" s="1"/>
      <c r="B201" s="1"/>
      <c r="C201" s="1"/>
      <c r="D201" s="1"/>
      <c r="E201" s="1"/>
      <c r="F201" s="1"/>
      <c r="G201" s="1"/>
      <c r="H201" s="1"/>
    </row>
    <row r="202" spans="1:8" ht="16.5">
      <c r="A202" s="1"/>
      <c r="B202" s="1"/>
      <c r="C202" s="1"/>
      <c r="D202" s="1"/>
      <c r="E202" s="1"/>
      <c r="F202" s="1"/>
      <c r="G202" s="1"/>
      <c r="H202" s="1"/>
    </row>
    <row r="203" spans="1:8" ht="16.5">
      <c r="A203" s="1"/>
      <c r="B203" s="1"/>
      <c r="C203" s="1"/>
      <c r="D203" s="1"/>
      <c r="E203" s="1"/>
      <c r="F203" s="1"/>
      <c r="G203" s="1"/>
      <c r="H203" s="1"/>
    </row>
    <row r="204" spans="1:8" ht="16.5">
      <c r="A204" s="1"/>
      <c r="B204" s="1"/>
      <c r="C204" s="1"/>
      <c r="D204" s="1"/>
      <c r="E204" s="1"/>
      <c r="F204" s="1"/>
      <c r="G204" s="1"/>
      <c r="H204" s="1"/>
    </row>
    <row r="205" spans="1:8" ht="16.5">
      <c r="A205" s="1"/>
      <c r="B205" s="1"/>
      <c r="C205" s="1"/>
      <c r="D205" s="1"/>
      <c r="E205" s="1"/>
      <c r="F205" s="1"/>
      <c r="G205" s="1"/>
      <c r="H205" s="1"/>
    </row>
    <row r="206" spans="1:8" ht="16.5">
      <c r="A206" s="1"/>
      <c r="B206" s="1"/>
      <c r="C206" s="1"/>
      <c r="D206" s="1"/>
      <c r="E206" s="1"/>
      <c r="F206" s="1"/>
      <c r="G206" s="1"/>
      <c r="H206" s="1"/>
    </row>
    <row r="207" spans="1:8" ht="16.5">
      <c r="A207" s="1"/>
      <c r="B207" s="1"/>
      <c r="C207" s="1"/>
      <c r="D207" s="1"/>
      <c r="E207" s="1"/>
      <c r="F207" s="1"/>
      <c r="G207" s="1"/>
      <c r="H207" s="1"/>
    </row>
    <row r="208" spans="1:8" ht="16.5">
      <c r="A208" s="1"/>
      <c r="B208" s="1"/>
      <c r="C208" s="1"/>
      <c r="D208" s="1"/>
      <c r="E208" s="1"/>
      <c r="F208" s="1"/>
      <c r="G208" s="1"/>
      <c r="H208" s="1"/>
    </row>
    <row r="209" spans="1:8" ht="16.5">
      <c r="A209" s="1"/>
      <c r="B209" s="1"/>
      <c r="C209" s="1"/>
      <c r="D209" s="1"/>
      <c r="E209" s="1"/>
      <c r="F209" s="1"/>
      <c r="G209" s="1"/>
      <c r="H209" s="1"/>
    </row>
    <row r="210" spans="1:8" ht="16.5">
      <c r="A210" s="1"/>
      <c r="B210" s="1"/>
      <c r="C210" s="1"/>
      <c r="D210" s="1"/>
      <c r="E210" s="1"/>
      <c r="F210" s="1"/>
      <c r="G210" s="1"/>
      <c r="H210" s="1"/>
    </row>
    <row r="211" spans="1:8" ht="16.5">
      <c r="A211" s="1"/>
      <c r="B211" s="1"/>
      <c r="C211" s="1"/>
      <c r="D211" s="1"/>
      <c r="E211" s="1"/>
      <c r="F211" s="1"/>
      <c r="G211" s="1"/>
      <c r="H211" s="1"/>
    </row>
    <row r="212" spans="1:8" ht="16.5">
      <c r="A212" s="1"/>
      <c r="B212" s="1"/>
      <c r="C212" s="1"/>
      <c r="D212" s="1"/>
      <c r="E212" s="1"/>
      <c r="F212" s="1"/>
      <c r="G212" s="1"/>
      <c r="H212" s="1"/>
    </row>
  </sheetData>
  <mergeCells count="8">
    <mergeCell ref="A1:G1"/>
    <mergeCell ref="C3:F3"/>
    <mergeCell ref="D4:F4"/>
    <mergeCell ref="A27:F27"/>
    <mergeCell ref="A3:A5"/>
    <mergeCell ref="B3:B5"/>
    <mergeCell ref="C4:C5"/>
    <mergeCell ref="G3:G5"/>
  </mergeCells>
  <pageMargins left="0.69930555555555596" right="0.69930555555555596" top="0.75" bottom="0.75" header="0.3" footer="0.3"/>
  <pageSetup paperSize="9"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sheetPr>
  <dimension ref="A1:M211"/>
  <sheetViews>
    <sheetView workbookViewId="0">
      <selection activeCell="I24" sqref="I24"/>
    </sheetView>
  </sheetViews>
  <sheetFormatPr defaultColWidth="9" defaultRowHeight="15"/>
  <cols>
    <col min="1" max="1" width="3.7109375" customWidth="1"/>
    <col min="2" max="2" width="22.85546875" customWidth="1"/>
    <col min="3" max="3" width="10.7109375" customWidth="1"/>
    <col min="4" max="4" width="6.85546875" customWidth="1"/>
    <col min="5" max="5" width="8" customWidth="1"/>
    <col min="6" max="6" width="6.85546875" customWidth="1"/>
    <col min="7" max="7" width="6.7109375" customWidth="1"/>
  </cols>
  <sheetData>
    <row r="1" spans="1:13" ht="18.75">
      <c r="A1" s="1513"/>
      <c r="B1" s="1513"/>
      <c r="C1" s="1513"/>
      <c r="D1" s="1513"/>
      <c r="E1" s="1513"/>
      <c r="F1" s="1513"/>
      <c r="G1" s="1513"/>
      <c r="H1" s="1"/>
    </row>
    <row r="2" spans="1:13" ht="16.5">
      <c r="A2" s="27"/>
      <c r="B2" s="27"/>
      <c r="C2" s="27"/>
      <c r="D2" s="27"/>
      <c r="E2" s="27"/>
      <c r="F2" s="27"/>
      <c r="G2" s="27"/>
      <c r="H2" s="1"/>
    </row>
    <row r="3" spans="1:13" ht="17.25" customHeight="1">
      <c r="A3" s="1368" t="s">
        <v>0</v>
      </c>
      <c r="B3" s="1368" t="s">
        <v>1</v>
      </c>
      <c r="C3" s="1366" t="s">
        <v>172</v>
      </c>
      <c r="D3" s="1509"/>
      <c r="E3" s="1367"/>
      <c r="F3" s="1369" t="s">
        <v>752</v>
      </c>
      <c r="G3" s="1514" t="s">
        <v>753</v>
      </c>
      <c r="H3" s="1"/>
    </row>
    <row r="4" spans="1:13" ht="41.25" customHeight="1">
      <c r="A4" s="1512"/>
      <c r="B4" s="1512"/>
      <c r="C4" s="40" t="s">
        <v>273</v>
      </c>
      <c r="D4" s="40" t="s">
        <v>746</v>
      </c>
      <c r="E4" s="40" t="s">
        <v>751</v>
      </c>
      <c r="F4" s="1508"/>
      <c r="G4" s="1515"/>
      <c r="H4" s="1"/>
    </row>
    <row r="5" spans="1:13" ht="12.75" customHeight="1">
      <c r="A5" s="41">
        <v>1</v>
      </c>
      <c r="B5" s="42" t="s">
        <v>6</v>
      </c>
      <c r="C5" s="86">
        <f>'Migrasi Keluar'!C6</f>
        <v>531083.5</v>
      </c>
      <c r="D5" s="86">
        <f>'Migrasi Masuk'!F5</f>
        <v>6837</v>
      </c>
      <c r="E5" s="86">
        <f>'Migrasi Keluar'!F6</f>
        <v>8976</v>
      </c>
      <c r="F5" s="69">
        <f>(D5-E5)/C5*1000</f>
        <v>-4.0276152431773902</v>
      </c>
      <c r="G5" s="189" t="str">
        <f t="shared" ref="G5:G23" si="0">IF(D5&gt;E5,"Positif","Negatif")</f>
        <v>Negatif</v>
      </c>
      <c r="H5" s="1"/>
      <c r="I5" s="197"/>
    </row>
    <row r="6" spans="1:13" ht="12.75" customHeight="1">
      <c r="A6" s="46">
        <v>2</v>
      </c>
      <c r="B6" s="47" t="s">
        <v>7</v>
      </c>
      <c r="C6" s="84">
        <f>'Migrasi Keluar'!C7</f>
        <v>410749.5</v>
      </c>
      <c r="D6" s="84">
        <f>'Migrasi Masuk'!F6</f>
        <v>5288</v>
      </c>
      <c r="E6" s="84">
        <f>'Migrasi Keluar'!F7</f>
        <v>8286</v>
      </c>
      <c r="F6" s="73">
        <f t="shared" ref="F6:F24" si="1">(D6-E6)/C6*1000</f>
        <v>-7.2988524636061598</v>
      </c>
      <c r="G6" s="190" t="str">
        <f t="shared" si="0"/>
        <v>Negatif</v>
      </c>
      <c r="H6" s="1"/>
      <c r="I6" s="197"/>
    </row>
    <row r="7" spans="1:13" ht="12.75" customHeight="1">
      <c r="A7" s="51">
        <v>3</v>
      </c>
      <c r="B7" s="52" t="s">
        <v>8</v>
      </c>
      <c r="C7" s="86">
        <f>'Migrasi Keluar'!C8</f>
        <v>245832.5</v>
      </c>
      <c r="D7" s="86">
        <f>'Migrasi Masuk'!F7</f>
        <v>2812</v>
      </c>
      <c r="E7" s="86">
        <f>'Migrasi Keluar'!F8</f>
        <v>3668</v>
      </c>
      <c r="F7" s="69">
        <f t="shared" si="1"/>
        <v>-3.4820457018498399</v>
      </c>
      <c r="G7" s="189" t="str">
        <f t="shared" si="0"/>
        <v>Negatif</v>
      </c>
      <c r="H7" s="1"/>
      <c r="I7" s="197"/>
    </row>
    <row r="8" spans="1:13" ht="12.75" customHeight="1">
      <c r="A8" s="46">
        <v>4</v>
      </c>
      <c r="B8" s="47" t="s">
        <v>9</v>
      </c>
      <c r="C8" s="84">
        <f>'Migrasi Keluar'!C9</f>
        <v>381701</v>
      </c>
      <c r="D8" s="84">
        <f>'Migrasi Masuk'!F8</f>
        <v>6479</v>
      </c>
      <c r="E8" s="84">
        <f>'Migrasi Keluar'!F9</f>
        <v>8530</v>
      </c>
      <c r="F8" s="73">
        <f t="shared" si="1"/>
        <v>-5.3733157628615098</v>
      </c>
      <c r="G8" s="190" t="str">
        <f t="shared" si="0"/>
        <v>Negatif</v>
      </c>
      <c r="H8" s="1"/>
      <c r="I8" s="197"/>
    </row>
    <row r="9" spans="1:13" ht="12.75" customHeight="1">
      <c r="A9" s="51">
        <v>5</v>
      </c>
      <c r="B9" s="52" t="s">
        <v>10</v>
      </c>
      <c r="C9" s="86">
        <f>'Migrasi Keluar'!C10</f>
        <v>456764</v>
      </c>
      <c r="D9" s="86">
        <f>'Migrasi Masuk'!F9</f>
        <v>7880</v>
      </c>
      <c r="E9" s="86">
        <f>'Migrasi Keluar'!F10</f>
        <v>13671</v>
      </c>
      <c r="F9" s="69">
        <f t="shared" si="1"/>
        <v>-12.6783196574161</v>
      </c>
      <c r="G9" s="189" t="str">
        <f t="shared" si="0"/>
        <v>Negatif</v>
      </c>
      <c r="H9" s="1"/>
      <c r="I9" s="197"/>
    </row>
    <row r="10" spans="1:13" ht="12.75" customHeight="1">
      <c r="A10" s="46">
        <v>6</v>
      </c>
      <c r="B10" s="47" t="s">
        <v>11</v>
      </c>
      <c r="C10" s="84">
        <f>'Migrasi Keluar'!C11</f>
        <v>531689</v>
      </c>
      <c r="D10" s="84">
        <f>'Migrasi Masuk'!F10</f>
        <v>9315</v>
      </c>
      <c r="E10" s="84">
        <f>'Migrasi Keluar'!F11</f>
        <v>12569</v>
      </c>
      <c r="F10" s="73">
        <f t="shared" si="1"/>
        <v>-6.1201190921760702</v>
      </c>
      <c r="G10" s="190" t="str">
        <f t="shared" si="0"/>
        <v>Negatif</v>
      </c>
      <c r="H10" s="1"/>
      <c r="I10" s="197"/>
    </row>
    <row r="11" spans="1:13" ht="12.75" customHeight="1">
      <c r="A11" s="51">
        <v>7</v>
      </c>
      <c r="B11" s="52" t="s">
        <v>12</v>
      </c>
      <c r="C11" s="86">
        <f>'Migrasi Keluar'!C12</f>
        <v>400236</v>
      </c>
      <c r="D11" s="86">
        <f>'Migrasi Masuk'!F11</f>
        <v>4729</v>
      </c>
      <c r="E11" s="86">
        <f>'Migrasi Keluar'!F12</f>
        <v>6432</v>
      </c>
      <c r="F11" s="69">
        <f t="shared" si="1"/>
        <v>-4.2549895561618598</v>
      </c>
      <c r="G11" s="189" t="str">
        <f t="shared" si="0"/>
        <v>Negatif</v>
      </c>
      <c r="H11" s="1"/>
      <c r="I11" s="197"/>
    </row>
    <row r="12" spans="1:13" ht="12.75" customHeight="1">
      <c r="A12" s="46">
        <v>8</v>
      </c>
      <c r="B12" s="47" t="s">
        <v>13</v>
      </c>
      <c r="C12" s="84">
        <f>'Migrasi Keluar'!C13</f>
        <v>311520</v>
      </c>
      <c r="D12" s="84">
        <f>'Migrasi Masuk'!F12</f>
        <v>3534</v>
      </c>
      <c r="E12" s="84">
        <f>'Migrasi Keluar'!F13</f>
        <v>5513</v>
      </c>
      <c r="F12" s="73">
        <f t="shared" si="1"/>
        <v>-6.3527221366204403</v>
      </c>
      <c r="G12" s="190" t="str">
        <f t="shared" si="0"/>
        <v>Negatif</v>
      </c>
      <c r="H12" s="1"/>
      <c r="I12" s="197"/>
    </row>
    <row r="13" spans="1:13" ht="12.75" customHeight="1">
      <c r="A13" s="51">
        <v>9</v>
      </c>
      <c r="B13" s="52" t="s">
        <v>14</v>
      </c>
      <c r="C13" s="86">
        <f>'Migrasi Keluar'!C14</f>
        <v>96453</v>
      </c>
      <c r="D13" s="86">
        <f>'Migrasi Masuk'!F13</f>
        <v>675</v>
      </c>
      <c r="E13" s="86">
        <f>'Migrasi Keluar'!F14</f>
        <v>978</v>
      </c>
      <c r="F13" s="69">
        <f t="shared" si="1"/>
        <v>-3.1414263942023601</v>
      </c>
      <c r="G13" s="189" t="str">
        <f t="shared" si="0"/>
        <v>Negatif</v>
      </c>
      <c r="H13" s="1"/>
      <c r="I13" s="197"/>
    </row>
    <row r="14" spans="1:13" ht="12.75" customHeight="1">
      <c r="A14" s="46">
        <v>10</v>
      </c>
      <c r="B14" s="47" t="s">
        <v>15</v>
      </c>
      <c r="C14" s="84">
        <f>'Migrasi Keluar'!C15</f>
        <v>239958</v>
      </c>
      <c r="D14" s="84">
        <f>'Migrasi Masuk'!F14</f>
        <v>4697</v>
      </c>
      <c r="E14" s="84">
        <f>'Migrasi Keluar'!F15</f>
        <v>4529</v>
      </c>
      <c r="F14" s="73">
        <f t="shared" si="1"/>
        <v>0.70012252144125198</v>
      </c>
      <c r="G14" s="190" t="str">
        <f t="shared" si="0"/>
        <v>Positif</v>
      </c>
      <c r="H14" s="1"/>
      <c r="I14" s="197"/>
    </row>
    <row r="15" spans="1:13" ht="12.75" customHeight="1">
      <c r="A15" s="51">
        <v>11</v>
      </c>
      <c r="B15" s="52" t="s">
        <v>16</v>
      </c>
      <c r="C15" s="86">
        <f>'Migrasi Keluar'!C16</f>
        <v>182049</v>
      </c>
      <c r="D15" s="86">
        <f>'Migrasi Masuk'!F15</f>
        <v>2226</v>
      </c>
      <c r="E15" s="86">
        <f>'Migrasi Keluar'!F16</f>
        <v>2883</v>
      </c>
      <c r="F15" s="69">
        <f t="shared" si="1"/>
        <v>-3.6089184779921899</v>
      </c>
      <c r="G15" s="189" t="str">
        <f t="shared" si="0"/>
        <v>Negatif</v>
      </c>
      <c r="H15" s="1"/>
      <c r="I15" s="197"/>
    </row>
    <row r="16" spans="1:13" ht="12.75" customHeight="1">
      <c r="A16" s="46">
        <v>12</v>
      </c>
      <c r="B16" s="47" t="s">
        <v>17</v>
      </c>
      <c r="C16" s="84">
        <f>'Migrasi Keluar'!C17</f>
        <v>449746</v>
      </c>
      <c r="D16" s="84">
        <f>'Migrasi Masuk'!F16</f>
        <v>5002</v>
      </c>
      <c r="E16" s="84">
        <f>'Migrasi Keluar'!F17</f>
        <v>6711</v>
      </c>
      <c r="F16" s="73">
        <f t="shared" si="1"/>
        <v>-3.7999226229916401</v>
      </c>
      <c r="G16" s="190" t="str">
        <f t="shared" si="0"/>
        <v>Negatif</v>
      </c>
      <c r="H16" s="1"/>
      <c r="I16" s="197"/>
      <c r="M16">
        <v>1</v>
      </c>
    </row>
    <row r="17" spans="1:9" ht="12.75" customHeight="1">
      <c r="A17" s="51">
        <v>13</v>
      </c>
      <c r="B17" s="52" t="s">
        <v>18</v>
      </c>
      <c r="C17" s="86">
        <f>'Migrasi Keluar'!C18</f>
        <v>940915</v>
      </c>
      <c r="D17" s="86">
        <f>'Migrasi Masuk'!F17</f>
        <v>14678</v>
      </c>
      <c r="E17" s="86">
        <f>'Migrasi Keluar'!F18</f>
        <v>17466</v>
      </c>
      <c r="F17" s="69">
        <f t="shared" si="1"/>
        <v>-2.96307317876748</v>
      </c>
      <c r="G17" s="189" t="str">
        <f t="shared" si="0"/>
        <v>Negatif</v>
      </c>
      <c r="H17" s="1"/>
      <c r="I17" s="197"/>
    </row>
    <row r="18" spans="1:9" ht="12.75" customHeight="1">
      <c r="A18" s="46">
        <v>14</v>
      </c>
      <c r="B18" s="47" t="s">
        <v>19</v>
      </c>
      <c r="C18" s="84">
        <f>'Migrasi Keluar'!C19</f>
        <v>84016</v>
      </c>
      <c r="D18" s="84">
        <f>'Migrasi Masuk'!F18</f>
        <v>3358</v>
      </c>
      <c r="E18" s="84">
        <f>'Migrasi Keluar'!F19</f>
        <v>2138</v>
      </c>
      <c r="F18" s="73">
        <f t="shared" si="1"/>
        <v>14.521043610740801</v>
      </c>
      <c r="G18" s="190" t="str">
        <f t="shared" si="0"/>
        <v>Positif</v>
      </c>
      <c r="H18" s="1"/>
      <c r="I18" s="197"/>
    </row>
    <row r="19" spans="1:9" ht="12.75" customHeight="1">
      <c r="A19" s="51">
        <v>15</v>
      </c>
      <c r="B19" s="52" t="s">
        <v>20</v>
      </c>
      <c r="C19" s="86">
        <f>'Migrasi Keluar'!C20</f>
        <v>68471</v>
      </c>
      <c r="D19" s="86">
        <f>'Migrasi Masuk'!F19</f>
        <v>969</v>
      </c>
      <c r="E19" s="86">
        <f>'Migrasi Keluar'!F20</f>
        <v>1405</v>
      </c>
      <c r="F19" s="69">
        <f t="shared" si="1"/>
        <v>-6.3676593010179499</v>
      </c>
      <c r="G19" s="189" t="str">
        <f t="shared" si="0"/>
        <v>Negatif</v>
      </c>
      <c r="H19" s="1"/>
      <c r="I19" s="197"/>
    </row>
    <row r="20" spans="1:9" ht="12.75" customHeight="1">
      <c r="A20" s="46">
        <v>16</v>
      </c>
      <c r="B20" s="47" t="s">
        <v>21</v>
      </c>
      <c r="C20" s="84">
        <f>'Migrasi Keluar'!C21</f>
        <v>63313</v>
      </c>
      <c r="D20" s="84">
        <f>'Migrasi Masuk'!F20</f>
        <v>1733</v>
      </c>
      <c r="E20" s="84">
        <f>'Migrasi Keluar'!F21</f>
        <v>1518</v>
      </c>
      <c r="F20" s="73">
        <f t="shared" si="1"/>
        <v>3.39582708132611</v>
      </c>
      <c r="G20" s="190" t="str">
        <f t="shared" si="0"/>
        <v>Positif</v>
      </c>
      <c r="H20" s="1"/>
      <c r="I20" s="197"/>
    </row>
    <row r="21" spans="1:9" ht="12.75" customHeight="1">
      <c r="A21" s="51">
        <v>17</v>
      </c>
      <c r="B21" s="52" t="s">
        <v>22</v>
      </c>
      <c r="C21" s="86">
        <f>'Migrasi Keluar'!C22</f>
        <v>140169</v>
      </c>
      <c r="D21" s="86">
        <f>'Migrasi Masuk'!F21</f>
        <v>4331</v>
      </c>
      <c r="E21" s="86">
        <f>'Migrasi Keluar'!F22</f>
        <v>3437</v>
      </c>
      <c r="F21" s="69">
        <f t="shared" si="1"/>
        <v>6.3780151103311002</v>
      </c>
      <c r="G21" s="189" t="str">
        <f t="shared" si="0"/>
        <v>Positif</v>
      </c>
      <c r="H21" s="1"/>
      <c r="I21" s="197"/>
    </row>
    <row r="22" spans="1:9" ht="12" customHeight="1">
      <c r="A22" s="46">
        <v>18</v>
      </c>
      <c r="B22" s="47" t="s">
        <v>23</v>
      </c>
      <c r="C22" s="84">
        <f>'Migrasi Keluar'!C23</f>
        <v>147925</v>
      </c>
      <c r="D22" s="84">
        <f>'Migrasi Masuk'!F22</f>
        <v>3618</v>
      </c>
      <c r="E22" s="84">
        <f>'Migrasi Keluar'!F23</f>
        <v>3176</v>
      </c>
      <c r="F22" s="73">
        <f t="shared" si="1"/>
        <v>2.9880006760182498</v>
      </c>
      <c r="G22" s="190" t="str">
        <f t="shared" si="0"/>
        <v>Positif</v>
      </c>
      <c r="H22" s="1"/>
      <c r="I22" s="197"/>
    </row>
    <row r="23" spans="1:9" ht="12.75" customHeight="1">
      <c r="A23" s="51">
        <v>19</v>
      </c>
      <c r="B23" s="52" t="s">
        <v>24</v>
      </c>
      <c r="C23" s="86">
        <f>'Migrasi Keluar'!C24</f>
        <v>102758</v>
      </c>
      <c r="D23" s="86">
        <f>'Migrasi Masuk'!F23</f>
        <v>3129</v>
      </c>
      <c r="E23" s="86">
        <f>'Migrasi Keluar'!F24</f>
        <v>2279</v>
      </c>
      <c r="F23" s="69">
        <f t="shared" si="1"/>
        <v>8.2718620448042994</v>
      </c>
      <c r="G23" s="191" t="str">
        <f t="shared" si="0"/>
        <v>Positif</v>
      </c>
      <c r="H23" s="1"/>
      <c r="I23" s="197"/>
    </row>
    <row r="24" spans="1:9" ht="12.75" customHeight="1">
      <c r="A24" s="192"/>
      <c r="B24" s="193" t="s">
        <v>25</v>
      </c>
      <c r="C24" s="194">
        <f>SUM(C5:C23)</f>
        <v>5785348.5</v>
      </c>
      <c r="D24" s="194">
        <f>SUM(D5:D23)</f>
        <v>91290</v>
      </c>
      <c r="E24" s="194">
        <f>SUM(E5:E23)</f>
        <v>114165</v>
      </c>
      <c r="F24" s="195">
        <f t="shared" si="1"/>
        <v>-3.9539536814420102</v>
      </c>
      <c r="G24" s="196" t="s">
        <v>754</v>
      </c>
      <c r="H24" s="1"/>
      <c r="I24" s="197"/>
    </row>
    <row r="25" spans="1:9" ht="6.95" customHeight="1">
      <c r="A25" s="107"/>
      <c r="B25" s="107"/>
      <c r="C25" s="107"/>
      <c r="D25" s="107"/>
      <c r="E25" s="107"/>
      <c r="F25" s="107"/>
      <c r="G25" s="107"/>
      <c r="H25" s="1"/>
    </row>
    <row r="26" spans="1:9" ht="12" customHeight="1">
      <c r="A26" s="1240" t="s">
        <v>749</v>
      </c>
      <c r="B26" s="1241"/>
      <c r="C26" s="1241"/>
      <c r="D26" s="1241"/>
      <c r="E26" s="1241"/>
      <c r="F26" s="1241"/>
      <c r="G26" s="64"/>
      <c r="H26" s="1"/>
    </row>
    <row r="27" spans="1:9" ht="16.5">
      <c r="A27" s="1"/>
      <c r="B27" s="1"/>
      <c r="C27" s="1"/>
      <c r="D27" s="1"/>
      <c r="E27" s="1"/>
      <c r="F27" s="1"/>
      <c r="G27" s="1"/>
      <c r="H27" s="1"/>
    </row>
    <row r="28" spans="1:9" ht="16.5">
      <c r="A28" s="1"/>
      <c r="B28" s="1"/>
      <c r="C28" s="1"/>
      <c r="D28" s="1"/>
      <c r="E28" s="1"/>
      <c r="F28" s="1"/>
      <c r="G28" s="1"/>
      <c r="H28" s="1"/>
    </row>
    <row r="29" spans="1:9" ht="16.5">
      <c r="A29" s="1"/>
      <c r="B29" s="1"/>
      <c r="C29" s="1"/>
      <c r="D29" s="1"/>
      <c r="E29" s="1"/>
      <c r="F29" s="1"/>
      <c r="G29" s="1"/>
      <c r="H29" s="1"/>
    </row>
    <row r="30" spans="1:9" ht="16.5">
      <c r="A30" s="1"/>
      <c r="B30" s="1"/>
      <c r="C30" s="1"/>
      <c r="D30" s="1"/>
      <c r="E30" s="1"/>
      <c r="F30" s="1"/>
      <c r="G30" s="1"/>
      <c r="H30" s="1"/>
    </row>
    <row r="31" spans="1:9" ht="16.5">
      <c r="A31" s="1"/>
      <c r="B31" s="1"/>
      <c r="C31" s="1"/>
      <c r="D31" s="1"/>
      <c r="E31" s="1"/>
      <c r="F31" s="1"/>
      <c r="G31" s="1"/>
      <c r="H31" s="1"/>
    </row>
    <row r="32" spans="1:9" ht="16.5">
      <c r="A32" s="1"/>
      <c r="B32" s="1"/>
      <c r="C32" s="1"/>
      <c r="D32" s="1"/>
      <c r="E32" s="1"/>
      <c r="F32" s="1"/>
      <c r="G32" s="1"/>
      <c r="H32" s="1"/>
    </row>
    <row r="33" spans="1:8" ht="16.5">
      <c r="A33" s="1"/>
      <c r="B33" s="1"/>
      <c r="C33" s="1"/>
      <c r="D33" s="1"/>
      <c r="E33" s="1"/>
      <c r="F33" s="1"/>
      <c r="G33" s="1"/>
      <c r="H33" s="1"/>
    </row>
    <row r="34" spans="1:8" ht="16.5">
      <c r="A34" s="1"/>
      <c r="B34" s="1"/>
      <c r="C34" s="1"/>
      <c r="D34" s="1"/>
      <c r="E34" s="1"/>
      <c r="F34" s="1"/>
      <c r="G34" s="1"/>
      <c r="H34" s="1"/>
    </row>
    <row r="35" spans="1:8" ht="16.5">
      <c r="A35" s="1"/>
      <c r="B35" s="1"/>
      <c r="C35" s="1"/>
      <c r="D35" s="1"/>
      <c r="E35" s="1"/>
      <c r="F35" s="1"/>
      <c r="G35" s="1"/>
      <c r="H35" s="1"/>
    </row>
    <row r="36" spans="1:8" ht="16.5">
      <c r="A36" s="1"/>
      <c r="B36" s="1"/>
      <c r="C36" s="1"/>
      <c r="D36" s="1"/>
      <c r="E36" s="1"/>
      <c r="F36" s="1"/>
      <c r="G36" s="1"/>
      <c r="H36" s="1"/>
    </row>
    <row r="37" spans="1:8" ht="16.5">
      <c r="A37" s="1"/>
      <c r="B37" s="1"/>
      <c r="C37" s="1"/>
      <c r="D37" s="1"/>
      <c r="E37" s="1"/>
      <c r="F37" s="1"/>
      <c r="G37" s="1"/>
      <c r="H37" s="1"/>
    </row>
    <row r="38" spans="1:8" ht="16.5">
      <c r="A38" s="1"/>
      <c r="B38" s="1"/>
      <c r="C38" s="1"/>
      <c r="D38" s="1"/>
      <c r="E38" s="1"/>
      <c r="F38" s="1"/>
      <c r="G38" s="1"/>
      <c r="H38" s="1"/>
    </row>
    <row r="39" spans="1:8" ht="16.5">
      <c r="A39" s="1"/>
      <c r="B39" s="1"/>
      <c r="C39" s="1"/>
      <c r="D39" s="1"/>
      <c r="E39" s="1"/>
      <c r="F39" s="1"/>
      <c r="G39" s="1"/>
      <c r="H39" s="1"/>
    </row>
    <row r="40" spans="1:8" ht="16.5">
      <c r="A40" s="1"/>
      <c r="B40" s="1"/>
      <c r="C40" s="1"/>
      <c r="D40" s="1"/>
      <c r="E40" s="1"/>
      <c r="F40" s="1"/>
      <c r="G40" s="1"/>
      <c r="H40" s="1"/>
    </row>
    <row r="41" spans="1:8" ht="16.5">
      <c r="A41" s="1"/>
      <c r="B41" s="1"/>
      <c r="C41" s="1"/>
      <c r="D41" s="1"/>
      <c r="E41" s="1"/>
      <c r="F41" s="1"/>
      <c r="G41" s="1"/>
      <c r="H41" s="1"/>
    </row>
    <row r="42" spans="1:8" ht="16.5">
      <c r="A42" s="1"/>
      <c r="B42" s="1"/>
      <c r="C42" s="1"/>
      <c r="D42" s="1"/>
      <c r="E42" s="1"/>
      <c r="F42" s="1"/>
      <c r="G42" s="1"/>
      <c r="H42" s="1"/>
    </row>
    <row r="43" spans="1:8" ht="16.5">
      <c r="A43" s="1"/>
      <c r="B43" s="1"/>
      <c r="C43" s="1"/>
      <c r="D43" s="1"/>
      <c r="E43" s="1"/>
      <c r="F43" s="1"/>
      <c r="G43" s="1"/>
      <c r="H43" s="1"/>
    </row>
    <row r="44" spans="1:8" ht="16.5">
      <c r="A44" s="1"/>
      <c r="B44" s="1"/>
      <c r="C44" s="1"/>
      <c r="D44" s="1"/>
      <c r="E44" s="1"/>
      <c r="F44" s="1"/>
      <c r="G44" s="1"/>
      <c r="H44" s="1"/>
    </row>
    <row r="45" spans="1:8" ht="16.5">
      <c r="A45" s="1"/>
      <c r="B45" s="1"/>
      <c r="C45" s="1"/>
      <c r="D45" s="1"/>
      <c r="E45" s="1"/>
      <c r="F45" s="1"/>
      <c r="G45" s="1"/>
      <c r="H45" s="1"/>
    </row>
    <row r="46" spans="1:8" ht="16.5">
      <c r="A46" s="1"/>
      <c r="B46" s="1"/>
      <c r="C46" s="1"/>
      <c r="D46" s="1"/>
      <c r="E46" s="1"/>
      <c r="F46" s="1"/>
      <c r="G46" s="1"/>
      <c r="H46" s="1"/>
    </row>
    <row r="47" spans="1:8" ht="16.5">
      <c r="A47" s="1"/>
      <c r="B47" s="1"/>
      <c r="C47" s="1"/>
      <c r="D47" s="1"/>
      <c r="E47" s="1"/>
      <c r="F47" s="1"/>
      <c r="G47" s="1"/>
      <c r="H47" s="1"/>
    </row>
    <row r="48" spans="1:8" ht="16.5">
      <c r="A48" s="1"/>
      <c r="B48" s="1"/>
      <c r="C48" s="1"/>
      <c r="D48" s="1"/>
      <c r="E48" s="1"/>
      <c r="F48" s="1"/>
      <c r="G48" s="1"/>
      <c r="H48" s="1"/>
    </row>
    <row r="49" spans="1:8" ht="16.5">
      <c r="A49" s="1"/>
      <c r="B49" s="1"/>
      <c r="C49" s="1"/>
      <c r="D49" s="1"/>
      <c r="E49" s="1"/>
      <c r="F49" s="1"/>
      <c r="G49" s="1"/>
      <c r="H49" s="1"/>
    </row>
    <row r="50" spans="1:8" ht="16.5">
      <c r="A50" s="1"/>
      <c r="B50" s="1"/>
      <c r="C50" s="1"/>
      <c r="D50" s="1"/>
      <c r="E50" s="1"/>
      <c r="F50" s="1"/>
      <c r="G50" s="1"/>
      <c r="H50" s="1"/>
    </row>
    <row r="51" spans="1:8" ht="16.5">
      <c r="A51" s="1"/>
      <c r="B51" s="1"/>
      <c r="C51" s="1"/>
      <c r="D51" s="1"/>
      <c r="E51" s="1"/>
      <c r="F51" s="1"/>
      <c r="G51" s="1"/>
      <c r="H51" s="1"/>
    </row>
    <row r="52" spans="1:8" ht="16.5">
      <c r="A52" s="1"/>
      <c r="B52" s="1"/>
      <c r="C52" s="1"/>
      <c r="D52" s="1"/>
      <c r="E52" s="1"/>
      <c r="F52" s="1"/>
      <c r="G52" s="1"/>
      <c r="H52" s="1"/>
    </row>
    <row r="53" spans="1:8" ht="16.5">
      <c r="A53" s="1"/>
      <c r="B53" s="1"/>
      <c r="C53" s="1"/>
      <c r="D53" s="1"/>
      <c r="E53" s="1"/>
      <c r="F53" s="1"/>
      <c r="G53" s="1"/>
      <c r="H53" s="1"/>
    </row>
    <row r="54" spans="1:8" ht="16.5">
      <c r="A54" s="1"/>
      <c r="B54" s="1"/>
      <c r="C54" s="1"/>
      <c r="D54" s="1"/>
      <c r="E54" s="1"/>
      <c r="F54" s="1"/>
      <c r="G54" s="1"/>
      <c r="H54" s="1"/>
    </row>
    <row r="55" spans="1:8" ht="16.5">
      <c r="A55" s="1"/>
      <c r="B55" s="1"/>
      <c r="C55" s="1"/>
      <c r="D55" s="1"/>
      <c r="E55" s="1"/>
      <c r="F55" s="1"/>
      <c r="G55" s="1"/>
      <c r="H55" s="1"/>
    </row>
    <row r="56" spans="1:8" ht="16.5">
      <c r="A56" s="1"/>
      <c r="B56" s="1"/>
      <c r="C56" s="1"/>
      <c r="D56" s="1"/>
      <c r="E56" s="1"/>
      <c r="F56" s="1"/>
      <c r="G56" s="1"/>
      <c r="H56" s="1"/>
    </row>
    <row r="57" spans="1:8" ht="16.5">
      <c r="A57" s="1"/>
      <c r="B57" s="1"/>
      <c r="C57" s="1"/>
      <c r="D57" s="1"/>
      <c r="E57" s="1"/>
      <c r="F57" s="1"/>
      <c r="G57" s="1"/>
      <c r="H57" s="1"/>
    </row>
    <row r="58" spans="1:8" ht="16.5">
      <c r="A58" s="1"/>
      <c r="B58" s="1"/>
      <c r="C58" s="1"/>
      <c r="D58" s="1"/>
      <c r="E58" s="1"/>
      <c r="F58" s="1"/>
      <c r="G58" s="1"/>
      <c r="H58" s="1"/>
    </row>
    <row r="59" spans="1:8" ht="16.5">
      <c r="A59" s="1"/>
      <c r="B59" s="1"/>
      <c r="C59" s="1"/>
      <c r="D59" s="1"/>
      <c r="E59" s="1"/>
      <c r="F59" s="1"/>
      <c r="G59" s="1"/>
      <c r="H59" s="1"/>
    </row>
    <row r="60" spans="1:8" ht="16.5">
      <c r="A60" s="1"/>
      <c r="B60" s="1"/>
      <c r="C60" s="1"/>
      <c r="D60" s="1"/>
      <c r="E60" s="1"/>
      <c r="F60" s="1"/>
      <c r="G60" s="1"/>
      <c r="H60" s="1"/>
    </row>
    <row r="61" spans="1:8" ht="16.5">
      <c r="A61" s="1"/>
      <c r="B61" s="1"/>
      <c r="C61" s="1"/>
      <c r="D61" s="1"/>
      <c r="E61" s="1"/>
      <c r="F61" s="1"/>
      <c r="G61" s="1"/>
      <c r="H61" s="1"/>
    </row>
    <row r="62" spans="1:8" ht="16.5">
      <c r="A62" s="1"/>
      <c r="B62" s="1"/>
      <c r="C62" s="1"/>
      <c r="D62" s="1"/>
      <c r="E62" s="1"/>
      <c r="F62" s="1"/>
      <c r="G62" s="1"/>
      <c r="H62" s="1"/>
    </row>
    <row r="63" spans="1:8" ht="16.5">
      <c r="A63" s="1"/>
      <c r="B63" s="1"/>
      <c r="C63" s="1"/>
      <c r="D63" s="1"/>
      <c r="E63" s="1"/>
      <c r="F63" s="1"/>
      <c r="G63" s="1"/>
      <c r="H63" s="1"/>
    </row>
    <row r="64" spans="1:8" ht="16.5">
      <c r="A64" s="1"/>
      <c r="B64" s="1"/>
      <c r="C64" s="1"/>
      <c r="D64" s="1"/>
      <c r="E64" s="1"/>
      <c r="F64" s="1"/>
      <c r="G64" s="1"/>
      <c r="H64" s="1"/>
    </row>
    <row r="65" spans="1:8" ht="16.5">
      <c r="A65" s="1"/>
      <c r="B65" s="1"/>
      <c r="C65" s="1"/>
      <c r="D65" s="1"/>
      <c r="E65" s="1"/>
      <c r="F65" s="1"/>
      <c r="G65" s="1"/>
      <c r="H65" s="1"/>
    </row>
    <row r="66" spans="1:8" ht="16.5">
      <c r="A66" s="1"/>
      <c r="B66" s="1"/>
      <c r="C66" s="1"/>
      <c r="D66" s="1"/>
      <c r="E66" s="1"/>
      <c r="F66" s="1"/>
      <c r="G66" s="1"/>
      <c r="H66" s="1"/>
    </row>
    <row r="67" spans="1:8" ht="16.5">
      <c r="A67" s="1"/>
      <c r="B67" s="1"/>
      <c r="C67" s="1"/>
      <c r="D67" s="1"/>
      <c r="E67" s="1"/>
      <c r="F67" s="1"/>
      <c r="G67" s="1"/>
      <c r="H67" s="1"/>
    </row>
    <row r="68" spans="1:8" ht="16.5">
      <c r="A68" s="1"/>
      <c r="B68" s="1"/>
      <c r="C68" s="1"/>
      <c r="D68" s="1"/>
      <c r="E68" s="1"/>
      <c r="F68" s="1"/>
      <c r="G68" s="1"/>
      <c r="H68" s="1"/>
    </row>
    <row r="69" spans="1:8" ht="16.5">
      <c r="A69" s="1"/>
      <c r="B69" s="1"/>
      <c r="C69" s="1"/>
      <c r="D69" s="1"/>
      <c r="E69" s="1"/>
      <c r="F69" s="1"/>
      <c r="G69" s="1"/>
      <c r="H69" s="1"/>
    </row>
    <row r="70" spans="1:8" ht="16.5">
      <c r="A70" s="1"/>
      <c r="B70" s="1"/>
      <c r="C70" s="1"/>
      <c r="D70" s="1"/>
      <c r="E70" s="1"/>
      <c r="F70" s="1"/>
      <c r="G70" s="1"/>
      <c r="H70" s="1"/>
    </row>
    <row r="71" spans="1:8" ht="16.5">
      <c r="A71" s="1"/>
      <c r="B71" s="1"/>
      <c r="C71" s="1"/>
      <c r="D71" s="1"/>
      <c r="E71" s="1"/>
      <c r="F71" s="1"/>
      <c r="G71" s="1"/>
      <c r="H71" s="1"/>
    </row>
    <row r="72" spans="1:8" ht="16.5">
      <c r="A72" s="1"/>
      <c r="B72" s="1"/>
      <c r="C72" s="1"/>
      <c r="D72" s="1"/>
      <c r="E72" s="1"/>
      <c r="F72" s="1"/>
      <c r="G72" s="1"/>
      <c r="H72" s="1"/>
    </row>
    <row r="73" spans="1:8" ht="16.5">
      <c r="A73" s="1"/>
      <c r="B73" s="1"/>
      <c r="C73" s="1"/>
      <c r="D73" s="1"/>
      <c r="E73" s="1"/>
      <c r="F73" s="1"/>
      <c r="G73" s="1"/>
      <c r="H73" s="1"/>
    </row>
    <row r="74" spans="1:8" ht="16.5">
      <c r="A74" s="1"/>
      <c r="B74" s="1"/>
      <c r="C74" s="1"/>
      <c r="D74" s="1"/>
      <c r="E74" s="1"/>
      <c r="F74" s="1"/>
      <c r="G74" s="1"/>
      <c r="H74" s="1"/>
    </row>
    <row r="75" spans="1:8" ht="16.5">
      <c r="A75" s="1"/>
      <c r="B75" s="1"/>
      <c r="C75" s="1"/>
      <c r="D75" s="1"/>
      <c r="E75" s="1"/>
      <c r="F75" s="1"/>
      <c r="G75" s="1"/>
      <c r="H75" s="1"/>
    </row>
    <row r="76" spans="1:8" ht="16.5">
      <c r="A76" s="1"/>
      <c r="B76" s="1"/>
      <c r="C76" s="1"/>
      <c r="D76" s="1"/>
      <c r="E76" s="1"/>
      <c r="F76" s="1"/>
      <c r="G76" s="1"/>
      <c r="H76" s="1"/>
    </row>
    <row r="77" spans="1:8" ht="16.5">
      <c r="A77" s="1"/>
      <c r="B77" s="1"/>
      <c r="C77" s="1"/>
      <c r="D77" s="1"/>
      <c r="E77" s="1"/>
      <c r="F77" s="1"/>
      <c r="G77" s="1"/>
      <c r="H77" s="1"/>
    </row>
    <row r="78" spans="1:8" ht="16.5">
      <c r="A78" s="1"/>
      <c r="B78" s="1"/>
      <c r="C78" s="1"/>
      <c r="D78" s="1"/>
      <c r="E78" s="1"/>
      <c r="F78" s="1"/>
      <c r="G78" s="1"/>
      <c r="H78" s="1"/>
    </row>
    <row r="79" spans="1:8" ht="16.5">
      <c r="A79" s="1"/>
      <c r="B79" s="1"/>
      <c r="C79" s="1"/>
      <c r="D79" s="1"/>
      <c r="E79" s="1"/>
      <c r="F79" s="1"/>
      <c r="G79" s="1"/>
      <c r="H79" s="1"/>
    </row>
    <row r="80" spans="1:8" ht="16.5">
      <c r="A80" s="1"/>
      <c r="B80" s="1"/>
      <c r="C80" s="1"/>
      <c r="D80" s="1"/>
      <c r="E80" s="1"/>
      <c r="F80" s="1"/>
      <c r="G80" s="1"/>
      <c r="H80" s="1"/>
    </row>
    <row r="81" spans="1:8" ht="16.5">
      <c r="A81" s="1"/>
      <c r="B81" s="1"/>
      <c r="C81" s="1"/>
      <c r="D81" s="1"/>
      <c r="E81" s="1"/>
      <c r="F81" s="1"/>
      <c r="G81" s="1"/>
      <c r="H81" s="1"/>
    </row>
    <row r="82" spans="1:8" ht="16.5">
      <c r="A82" s="1"/>
      <c r="B82" s="1"/>
      <c r="C82" s="1"/>
      <c r="D82" s="1"/>
      <c r="E82" s="1"/>
      <c r="F82" s="1"/>
      <c r="G82" s="1"/>
      <c r="H82" s="1"/>
    </row>
    <row r="83" spans="1:8" ht="16.5">
      <c r="A83" s="1"/>
      <c r="B83" s="1"/>
      <c r="C83" s="1"/>
      <c r="D83" s="1"/>
      <c r="E83" s="1"/>
      <c r="F83" s="1"/>
      <c r="G83" s="1"/>
      <c r="H83" s="1"/>
    </row>
    <row r="84" spans="1:8" ht="16.5">
      <c r="A84" s="1"/>
      <c r="B84" s="1"/>
      <c r="C84" s="1"/>
      <c r="D84" s="1"/>
      <c r="E84" s="1"/>
      <c r="F84" s="1"/>
      <c r="G84" s="1"/>
      <c r="H84" s="1"/>
    </row>
    <row r="85" spans="1:8" ht="16.5">
      <c r="A85" s="1"/>
      <c r="B85" s="1"/>
      <c r="C85" s="1"/>
      <c r="D85" s="1"/>
      <c r="E85" s="1"/>
      <c r="F85" s="1"/>
      <c r="G85" s="1"/>
      <c r="H85" s="1"/>
    </row>
    <row r="86" spans="1:8" ht="16.5">
      <c r="A86" s="1"/>
      <c r="B86" s="1"/>
      <c r="C86" s="1"/>
      <c r="D86" s="1"/>
      <c r="E86" s="1"/>
      <c r="F86" s="1"/>
      <c r="G86" s="1"/>
      <c r="H86" s="1"/>
    </row>
    <row r="87" spans="1:8" ht="16.5">
      <c r="A87" s="1"/>
      <c r="B87" s="1"/>
      <c r="C87" s="1"/>
      <c r="D87" s="1"/>
      <c r="E87" s="1"/>
      <c r="F87" s="1"/>
      <c r="G87" s="1"/>
      <c r="H87" s="1"/>
    </row>
    <row r="88" spans="1:8" ht="16.5">
      <c r="A88" s="1"/>
      <c r="B88" s="1"/>
      <c r="C88" s="1"/>
      <c r="D88" s="1"/>
      <c r="E88" s="1"/>
      <c r="F88" s="1"/>
      <c r="G88" s="1"/>
      <c r="H88" s="1"/>
    </row>
    <row r="89" spans="1:8" ht="16.5">
      <c r="A89" s="1"/>
      <c r="B89" s="1"/>
      <c r="C89" s="1"/>
      <c r="D89" s="1"/>
      <c r="E89" s="1"/>
      <c r="F89" s="1"/>
      <c r="G89" s="1"/>
      <c r="H89" s="1"/>
    </row>
    <row r="90" spans="1:8" ht="16.5">
      <c r="A90" s="1"/>
      <c r="B90" s="1"/>
      <c r="C90" s="1"/>
      <c r="D90" s="1"/>
      <c r="E90" s="1"/>
      <c r="F90" s="1"/>
      <c r="G90" s="1"/>
      <c r="H90" s="1"/>
    </row>
    <row r="91" spans="1:8" ht="16.5">
      <c r="A91" s="1"/>
      <c r="B91" s="1"/>
      <c r="C91" s="1"/>
      <c r="D91" s="1"/>
      <c r="E91" s="1"/>
      <c r="F91" s="1"/>
      <c r="G91" s="1"/>
      <c r="H91" s="1"/>
    </row>
    <row r="92" spans="1:8" ht="16.5">
      <c r="A92" s="1"/>
      <c r="B92" s="1"/>
      <c r="C92" s="1"/>
      <c r="D92" s="1"/>
      <c r="E92" s="1"/>
      <c r="F92" s="1"/>
      <c r="G92" s="1"/>
      <c r="H92" s="1"/>
    </row>
    <row r="93" spans="1:8" ht="16.5">
      <c r="A93" s="1"/>
      <c r="B93" s="1"/>
      <c r="C93" s="1"/>
      <c r="D93" s="1"/>
      <c r="E93" s="1"/>
      <c r="F93" s="1"/>
      <c r="G93" s="1"/>
      <c r="H93" s="1"/>
    </row>
    <row r="94" spans="1:8" ht="16.5">
      <c r="A94" s="1"/>
      <c r="B94" s="1"/>
      <c r="C94" s="1"/>
      <c r="D94" s="1"/>
      <c r="E94" s="1"/>
      <c r="F94" s="1"/>
      <c r="G94" s="1"/>
      <c r="H94" s="1"/>
    </row>
    <row r="95" spans="1:8" ht="16.5">
      <c r="A95" s="1"/>
      <c r="B95" s="1"/>
      <c r="C95" s="1"/>
      <c r="D95" s="1"/>
      <c r="E95" s="1"/>
      <c r="F95" s="1"/>
      <c r="G95" s="1"/>
      <c r="H95" s="1"/>
    </row>
    <row r="96" spans="1:8" ht="16.5">
      <c r="A96" s="1"/>
      <c r="B96" s="1"/>
      <c r="C96" s="1"/>
      <c r="D96" s="1"/>
      <c r="E96" s="1"/>
      <c r="F96" s="1"/>
      <c r="G96" s="1"/>
      <c r="H96" s="1"/>
    </row>
    <row r="97" spans="1:8" ht="16.5">
      <c r="A97" s="1"/>
      <c r="B97" s="1"/>
      <c r="C97" s="1"/>
      <c r="D97" s="1"/>
      <c r="E97" s="1"/>
      <c r="F97" s="1"/>
      <c r="G97" s="1"/>
      <c r="H97" s="1"/>
    </row>
    <row r="98" spans="1:8" ht="16.5">
      <c r="A98" s="1"/>
      <c r="B98" s="1"/>
      <c r="C98" s="1"/>
      <c r="D98" s="1"/>
      <c r="E98" s="1"/>
      <c r="F98" s="1"/>
      <c r="G98" s="1"/>
      <c r="H98" s="1"/>
    </row>
    <row r="99" spans="1:8" ht="16.5">
      <c r="A99" s="1"/>
      <c r="B99" s="1"/>
      <c r="C99" s="1"/>
      <c r="D99" s="1"/>
      <c r="E99" s="1"/>
      <c r="F99" s="1"/>
      <c r="G99" s="1"/>
      <c r="H99" s="1"/>
    </row>
    <row r="100" spans="1:8" ht="16.5">
      <c r="A100" s="1"/>
      <c r="B100" s="1"/>
      <c r="C100" s="1"/>
      <c r="D100" s="1"/>
      <c r="E100" s="1"/>
      <c r="F100" s="1"/>
      <c r="G100" s="1"/>
      <c r="H100" s="1"/>
    </row>
    <row r="101" spans="1:8" ht="16.5">
      <c r="A101" s="1"/>
      <c r="B101" s="1"/>
      <c r="C101" s="1"/>
      <c r="D101" s="1"/>
      <c r="E101" s="1"/>
      <c r="F101" s="1"/>
      <c r="G101" s="1"/>
      <c r="H101" s="1"/>
    </row>
    <row r="102" spans="1:8" ht="16.5">
      <c r="A102" s="1"/>
      <c r="B102" s="1"/>
      <c r="C102" s="1"/>
      <c r="D102" s="1"/>
      <c r="E102" s="1"/>
      <c r="F102" s="1"/>
      <c r="G102" s="1"/>
      <c r="H102" s="1"/>
    </row>
    <row r="103" spans="1:8" ht="16.5">
      <c r="A103" s="1"/>
      <c r="B103" s="1"/>
      <c r="C103" s="1"/>
      <c r="D103" s="1"/>
      <c r="E103" s="1"/>
      <c r="F103" s="1"/>
      <c r="G103" s="1"/>
      <c r="H103" s="1"/>
    </row>
    <row r="104" spans="1:8" ht="16.5">
      <c r="A104" s="1"/>
      <c r="B104" s="1"/>
      <c r="C104" s="1"/>
      <c r="D104" s="1"/>
      <c r="E104" s="1"/>
      <c r="F104" s="1"/>
      <c r="G104" s="1"/>
      <c r="H104" s="1"/>
    </row>
    <row r="105" spans="1:8" ht="16.5">
      <c r="A105" s="1"/>
      <c r="B105" s="1"/>
      <c r="C105" s="1"/>
      <c r="D105" s="1"/>
      <c r="E105" s="1"/>
      <c r="F105" s="1"/>
      <c r="G105" s="1"/>
      <c r="H105" s="1"/>
    </row>
    <row r="106" spans="1:8" ht="16.5">
      <c r="A106" s="1"/>
      <c r="B106" s="1"/>
      <c r="C106" s="1"/>
      <c r="D106" s="1"/>
      <c r="E106" s="1"/>
      <c r="F106" s="1"/>
      <c r="G106" s="1"/>
      <c r="H106" s="1"/>
    </row>
    <row r="107" spans="1:8" ht="16.5">
      <c r="A107" s="1"/>
      <c r="B107" s="1"/>
      <c r="C107" s="1"/>
      <c r="D107" s="1"/>
      <c r="E107" s="1"/>
      <c r="F107" s="1"/>
      <c r="G107" s="1"/>
      <c r="H107" s="1"/>
    </row>
    <row r="108" spans="1:8" ht="16.5">
      <c r="A108" s="1"/>
      <c r="B108" s="1"/>
      <c r="C108" s="1"/>
      <c r="D108" s="1"/>
      <c r="E108" s="1"/>
      <c r="F108" s="1"/>
      <c r="G108" s="1"/>
      <c r="H108" s="1"/>
    </row>
    <row r="109" spans="1:8" ht="16.5">
      <c r="A109" s="1"/>
      <c r="B109" s="1"/>
      <c r="C109" s="1"/>
      <c r="D109" s="1"/>
      <c r="E109" s="1"/>
      <c r="F109" s="1"/>
      <c r="G109" s="1"/>
      <c r="H109" s="1"/>
    </row>
    <row r="110" spans="1:8" ht="16.5">
      <c r="A110" s="1"/>
      <c r="B110" s="1"/>
      <c r="C110" s="1"/>
      <c r="D110" s="1"/>
      <c r="E110" s="1"/>
      <c r="F110" s="1"/>
      <c r="G110" s="1"/>
      <c r="H110" s="1"/>
    </row>
    <row r="111" spans="1:8" ht="16.5">
      <c r="A111" s="1"/>
      <c r="B111" s="1"/>
      <c r="C111" s="1"/>
      <c r="D111" s="1"/>
      <c r="E111" s="1"/>
      <c r="F111" s="1"/>
      <c r="G111" s="1"/>
      <c r="H111" s="1"/>
    </row>
    <row r="112" spans="1:8" ht="16.5">
      <c r="A112" s="1"/>
      <c r="B112" s="1"/>
      <c r="C112" s="1"/>
      <c r="D112" s="1"/>
      <c r="E112" s="1"/>
      <c r="F112" s="1"/>
      <c r="G112" s="1"/>
      <c r="H112" s="1"/>
    </row>
    <row r="113" spans="1:8" ht="16.5">
      <c r="A113" s="1"/>
      <c r="B113" s="1"/>
      <c r="C113" s="1"/>
      <c r="D113" s="1"/>
      <c r="E113" s="1"/>
      <c r="F113" s="1"/>
      <c r="G113" s="1"/>
      <c r="H113" s="1"/>
    </row>
    <row r="114" spans="1:8" ht="16.5">
      <c r="A114" s="1"/>
      <c r="B114" s="1"/>
      <c r="C114" s="1"/>
      <c r="D114" s="1"/>
      <c r="E114" s="1"/>
      <c r="F114" s="1"/>
      <c r="G114" s="1"/>
      <c r="H114" s="1"/>
    </row>
    <row r="115" spans="1:8" ht="16.5">
      <c r="A115" s="1"/>
      <c r="B115" s="1"/>
      <c r="C115" s="1"/>
      <c r="D115" s="1"/>
      <c r="E115" s="1"/>
      <c r="F115" s="1"/>
      <c r="G115" s="1"/>
      <c r="H115" s="1"/>
    </row>
    <row r="116" spans="1:8" ht="16.5">
      <c r="A116" s="1"/>
      <c r="B116" s="1"/>
      <c r="C116" s="1"/>
      <c r="D116" s="1"/>
      <c r="E116" s="1"/>
      <c r="F116" s="1"/>
      <c r="G116" s="1"/>
      <c r="H116" s="1"/>
    </row>
    <row r="117" spans="1:8" ht="16.5">
      <c r="A117" s="1"/>
      <c r="B117" s="1"/>
      <c r="C117" s="1"/>
      <c r="D117" s="1"/>
      <c r="E117" s="1"/>
      <c r="F117" s="1"/>
      <c r="G117" s="1"/>
      <c r="H117" s="1"/>
    </row>
    <row r="118" spans="1:8" ht="16.5">
      <c r="A118" s="1"/>
      <c r="B118" s="1"/>
      <c r="C118" s="1"/>
      <c r="D118" s="1"/>
      <c r="E118" s="1"/>
      <c r="F118" s="1"/>
      <c r="G118" s="1"/>
      <c r="H118" s="1"/>
    </row>
    <row r="119" spans="1:8" ht="16.5">
      <c r="A119" s="1"/>
      <c r="B119" s="1"/>
      <c r="C119" s="1"/>
      <c r="D119" s="1"/>
      <c r="E119" s="1"/>
      <c r="F119" s="1"/>
      <c r="G119" s="1"/>
      <c r="H119" s="1"/>
    </row>
    <row r="120" spans="1:8" ht="16.5">
      <c r="A120" s="1"/>
      <c r="B120" s="1"/>
      <c r="C120" s="1"/>
      <c r="D120" s="1"/>
      <c r="E120" s="1"/>
      <c r="F120" s="1"/>
      <c r="G120" s="1"/>
      <c r="H120" s="1"/>
    </row>
    <row r="121" spans="1:8" ht="16.5">
      <c r="A121" s="1"/>
      <c r="B121" s="1"/>
      <c r="C121" s="1"/>
      <c r="D121" s="1"/>
      <c r="E121" s="1"/>
      <c r="F121" s="1"/>
      <c r="G121" s="1"/>
      <c r="H121" s="1"/>
    </row>
    <row r="122" spans="1:8" ht="16.5">
      <c r="A122" s="1"/>
      <c r="B122" s="1"/>
      <c r="C122" s="1"/>
      <c r="D122" s="1"/>
      <c r="E122" s="1"/>
      <c r="F122" s="1"/>
      <c r="G122" s="1"/>
      <c r="H122" s="1"/>
    </row>
    <row r="123" spans="1:8" ht="16.5">
      <c r="A123" s="1"/>
      <c r="B123" s="1"/>
      <c r="C123" s="1"/>
      <c r="D123" s="1"/>
      <c r="E123" s="1"/>
      <c r="F123" s="1"/>
      <c r="G123" s="1"/>
      <c r="H123" s="1"/>
    </row>
    <row r="124" spans="1:8" ht="16.5">
      <c r="A124" s="1"/>
      <c r="B124" s="1"/>
      <c r="C124" s="1"/>
      <c r="D124" s="1"/>
      <c r="E124" s="1"/>
      <c r="F124" s="1"/>
      <c r="G124" s="1"/>
      <c r="H124" s="1"/>
    </row>
    <row r="125" spans="1:8" ht="16.5">
      <c r="A125" s="1"/>
      <c r="B125" s="1"/>
      <c r="C125" s="1"/>
      <c r="D125" s="1"/>
      <c r="E125" s="1"/>
      <c r="F125" s="1"/>
      <c r="G125" s="1"/>
      <c r="H125" s="1"/>
    </row>
    <row r="126" spans="1:8" ht="16.5">
      <c r="A126" s="1"/>
      <c r="B126" s="1"/>
      <c r="C126" s="1"/>
      <c r="D126" s="1"/>
      <c r="E126" s="1"/>
      <c r="F126" s="1"/>
      <c r="G126" s="1"/>
      <c r="H126" s="1"/>
    </row>
    <row r="127" spans="1:8" ht="16.5">
      <c r="A127" s="1"/>
      <c r="B127" s="1"/>
      <c r="C127" s="1"/>
      <c r="D127" s="1"/>
      <c r="E127" s="1"/>
      <c r="F127" s="1"/>
      <c r="G127" s="1"/>
      <c r="H127" s="1"/>
    </row>
    <row r="128" spans="1:8" ht="16.5">
      <c r="A128" s="1"/>
      <c r="B128" s="1"/>
      <c r="C128" s="1"/>
      <c r="D128" s="1"/>
      <c r="E128" s="1"/>
      <c r="F128" s="1"/>
      <c r="G128" s="1"/>
      <c r="H128" s="1"/>
    </row>
    <row r="129" spans="1:8" ht="16.5">
      <c r="A129" s="1"/>
      <c r="B129" s="1"/>
      <c r="C129" s="1"/>
      <c r="D129" s="1"/>
      <c r="E129" s="1"/>
      <c r="F129" s="1"/>
      <c r="G129" s="1"/>
      <c r="H129" s="1"/>
    </row>
    <row r="130" spans="1:8" ht="16.5">
      <c r="A130" s="1"/>
      <c r="B130" s="1"/>
      <c r="C130" s="1"/>
      <c r="D130" s="1"/>
      <c r="E130" s="1"/>
      <c r="F130" s="1"/>
      <c r="G130" s="1"/>
      <c r="H130" s="1"/>
    </row>
    <row r="131" spans="1:8" ht="16.5">
      <c r="A131" s="1"/>
      <c r="B131" s="1"/>
      <c r="C131" s="1"/>
      <c r="D131" s="1"/>
      <c r="E131" s="1"/>
      <c r="F131" s="1"/>
      <c r="G131" s="1"/>
      <c r="H131" s="1"/>
    </row>
    <row r="132" spans="1:8" ht="16.5">
      <c r="A132" s="1"/>
      <c r="B132" s="1"/>
      <c r="C132" s="1"/>
      <c r="D132" s="1"/>
      <c r="E132" s="1"/>
      <c r="F132" s="1"/>
      <c r="G132" s="1"/>
      <c r="H132" s="1"/>
    </row>
    <row r="133" spans="1:8" ht="16.5">
      <c r="A133" s="1"/>
      <c r="B133" s="1"/>
      <c r="C133" s="1"/>
      <c r="D133" s="1"/>
      <c r="E133" s="1"/>
      <c r="F133" s="1"/>
      <c r="G133" s="1"/>
      <c r="H133" s="1"/>
    </row>
    <row r="134" spans="1:8" ht="16.5">
      <c r="A134" s="1"/>
      <c r="B134" s="1"/>
      <c r="C134" s="1"/>
      <c r="D134" s="1"/>
      <c r="E134" s="1"/>
      <c r="F134" s="1"/>
      <c r="G134" s="1"/>
      <c r="H134" s="1"/>
    </row>
    <row r="135" spans="1:8" ht="16.5">
      <c r="A135" s="1"/>
      <c r="B135" s="1"/>
      <c r="C135" s="1"/>
      <c r="D135" s="1"/>
      <c r="E135" s="1"/>
      <c r="F135" s="1"/>
      <c r="G135" s="1"/>
      <c r="H135" s="1"/>
    </row>
    <row r="136" spans="1:8" ht="16.5">
      <c r="A136" s="1"/>
      <c r="B136" s="1"/>
      <c r="C136" s="1"/>
      <c r="D136" s="1"/>
      <c r="E136" s="1"/>
      <c r="F136" s="1"/>
      <c r="G136" s="1"/>
      <c r="H136" s="1"/>
    </row>
    <row r="137" spans="1:8" ht="16.5">
      <c r="A137" s="1"/>
      <c r="B137" s="1"/>
      <c r="C137" s="1"/>
      <c r="D137" s="1"/>
      <c r="E137" s="1"/>
      <c r="F137" s="1"/>
      <c r="G137" s="1"/>
      <c r="H137" s="1"/>
    </row>
    <row r="138" spans="1:8" ht="16.5">
      <c r="A138" s="1"/>
      <c r="B138" s="1"/>
      <c r="C138" s="1"/>
      <c r="D138" s="1"/>
      <c r="E138" s="1"/>
      <c r="F138" s="1"/>
      <c r="G138" s="1"/>
      <c r="H138" s="1"/>
    </row>
    <row r="139" spans="1:8" ht="16.5">
      <c r="A139" s="1"/>
      <c r="B139" s="1"/>
      <c r="C139" s="1"/>
      <c r="D139" s="1"/>
      <c r="E139" s="1"/>
      <c r="F139" s="1"/>
      <c r="G139" s="1"/>
      <c r="H139" s="1"/>
    </row>
    <row r="140" spans="1:8" ht="16.5">
      <c r="A140" s="1"/>
      <c r="B140" s="1"/>
      <c r="C140" s="1"/>
      <c r="D140" s="1"/>
      <c r="E140" s="1"/>
      <c r="F140" s="1"/>
      <c r="G140" s="1"/>
      <c r="H140" s="1"/>
    </row>
    <row r="141" spans="1:8" ht="16.5">
      <c r="A141" s="1"/>
      <c r="B141" s="1"/>
      <c r="C141" s="1"/>
      <c r="D141" s="1"/>
      <c r="E141" s="1"/>
      <c r="F141" s="1"/>
      <c r="G141" s="1"/>
      <c r="H141" s="1"/>
    </row>
    <row r="142" spans="1:8" ht="16.5">
      <c r="A142" s="1"/>
      <c r="B142" s="1"/>
      <c r="C142" s="1"/>
      <c r="D142" s="1"/>
      <c r="E142" s="1"/>
      <c r="F142" s="1"/>
      <c r="G142" s="1"/>
      <c r="H142" s="1"/>
    </row>
    <row r="143" spans="1:8" ht="16.5">
      <c r="A143" s="1"/>
      <c r="B143" s="1"/>
      <c r="C143" s="1"/>
      <c r="D143" s="1"/>
      <c r="E143" s="1"/>
      <c r="F143" s="1"/>
      <c r="G143" s="1"/>
      <c r="H143" s="1"/>
    </row>
    <row r="144" spans="1:8" ht="16.5">
      <c r="A144" s="1"/>
      <c r="B144" s="1"/>
      <c r="C144" s="1"/>
      <c r="D144" s="1"/>
      <c r="E144" s="1"/>
      <c r="F144" s="1"/>
      <c r="G144" s="1"/>
      <c r="H144" s="1"/>
    </row>
    <row r="145" spans="1:8" ht="16.5">
      <c r="A145" s="1"/>
      <c r="B145" s="1"/>
      <c r="C145" s="1"/>
      <c r="D145" s="1"/>
      <c r="E145" s="1"/>
      <c r="F145" s="1"/>
      <c r="G145" s="1"/>
      <c r="H145" s="1"/>
    </row>
    <row r="146" spans="1:8" ht="16.5">
      <c r="A146" s="1"/>
      <c r="B146" s="1"/>
      <c r="C146" s="1"/>
      <c r="D146" s="1"/>
      <c r="E146" s="1"/>
      <c r="F146" s="1"/>
      <c r="G146" s="1"/>
      <c r="H146" s="1"/>
    </row>
    <row r="147" spans="1:8" ht="16.5">
      <c r="A147" s="1"/>
      <c r="B147" s="1"/>
      <c r="C147" s="1"/>
      <c r="D147" s="1"/>
      <c r="E147" s="1"/>
      <c r="F147" s="1"/>
      <c r="G147" s="1"/>
      <c r="H147" s="1"/>
    </row>
    <row r="148" spans="1:8" ht="16.5">
      <c r="A148" s="1"/>
      <c r="B148" s="1"/>
      <c r="C148" s="1"/>
      <c r="D148" s="1"/>
      <c r="E148" s="1"/>
      <c r="F148" s="1"/>
      <c r="G148" s="1"/>
      <c r="H148" s="1"/>
    </row>
    <row r="149" spans="1:8" ht="16.5">
      <c r="A149" s="1"/>
      <c r="B149" s="1"/>
      <c r="C149" s="1"/>
      <c r="D149" s="1"/>
      <c r="E149" s="1"/>
      <c r="F149" s="1"/>
      <c r="G149" s="1"/>
      <c r="H149" s="1"/>
    </row>
    <row r="150" spans="1:8" ht="16.5">
      <c r="A150" s="1"/>
      <c r="B150" s="1"/>
      <c r="C150" s="1"/>
      <c r="D150" s="1"/>
      <c r="E150" s="1"/>
      <c r="F150" s="1"/>
      <c r="G150" s="1"/>
      <c r="H150" s="1"/>
    </row>
    <row r="151" spans="1:8" ht="16.5">
      <c r="A151" s="1"/>
      <c r="B151" s="1"/>
      <c r="C151" s="1"/>
      <c r="D151" s="1"/>
      <c r="E151" s="1"/>
      <c r="F151" s="1"/>
      <c r="G151" s="1"/>
      <c r="H151" s="1"/>
    </row>
    <row r="152" spans="1:8" ht="16.5">
      <c r="A152" s="1"/>
      <c r="B152" s="1"/>
      <c r="C152" s="1"/>
      <c r="D152" s="1"/>
      <c r="E152" s="1"/>
      <c r="F152" s="1"/>
      <c r="G152" s="1"/>
      <c r="H152" s="1"/>
    </row>
    <row r="153" spans="1:8" ht="16.5">
      <c r="A153" s="1"/>
      <c r="B153" s="1"/>
      <c r="C153" s="1"/>
      <c r="D153" s="1"/>
      <c r="E153" s="1"/>
      <c r="F153" s="1"/>
      <c r="G153" s="1"/>
      <c r="H153" s="1"/>
    </row>
    <row r="154" spans="1:8" ht="16.5">
      <c r="A154" s="1"/>
      <c r="B154" s="1"/>
      <c r="C154" s="1"/>
      <c r="D154" s="1"/>
      <c r="E154" s="1"/>
      <c r="F154" s="1"/>
      <c r="G154" s="1"/>
      <c r="H154" s="1"/>
    </row>
    <row r="155" spans="1:8" ht="16.5">
      <c r="A155" s="1"/>
      <c r="B155" s="1"/>
      <c r="C155" s="1"/>
      <c r="D155" s="1"/>
      <c r="E155" s="1"/>
      <c r="F155" s="1"/>
      <c r="G155" s="1"/>
      <c r="H155" s="1"/>
    </row>
    <row r="156" spans="1:8" ht="16.5">
      <c r="A156" s="1"/>
      <c r="B156" s="1"/>
      <c r="C156" s="1"/>
      <c r="D156" s="1"/>
      <c r="E156" s="1"/>
      <c r="F156" s="1"/>
      <c r="G156" s="1"/>
      <c r="H156" s="1"/>
    </row>
    <row r="157" spans="1:8" ht="16.5">
      <c r="A157" s="1"/>
      <c r="B157" s="1"/>
      <c r="C157" s="1"/>
      <c r="D157" s="1"/>
      <c r="E157" s="1"/>
      <c r="F157" s="1"/>
      <c r="G157" s="1"/>
      <c r="H157" s="1"/>
    </row>
    <row r="158" spans="1:8" ht="16.5">
      <c r="A158" s="1"/>
      <c r="B158" s="1"/>
      <c r="C158" s="1"/>
      <c r="D158" s="1"/>
      <c r="E158" s="1"/>
      <c r="F158" s="1"/>
      <c r="G158" s="1"/>
      <c r="H158" s="1"/>
    </row>
    <row r="159" spans="1:8" ht="16.5">
      <c r="A159" s="1"/>
      <c r="B159" s="1"/>
      <c r="C159" s="1"/>
      <c r="D159" s="1"/>
      <c r="E159" s="1"/>
      <c r="F159" s="1"/>
      <c r="G159" s="1"/>
      <c r="H159" s="1"/>
    </row>
    <row r="160" spans="1:8" ht="16.5">
      <c r="A160" s="1"/>
      <c r="B160" s="1"/>
      <c r="C160" s="1"/>
      <c r="D160" s="1"/>
      <c r="E160" s="1"/>
      <c r="F160" s="1"/>
      <c r="G160" s="1"/>
      <c r="H160" s="1"/>
    </row>
    <row r="161" spans="1:8" ht="16.5">
      <c r="A161" s="1"/>
      <c r="B161" s="1"/>
      <c r="C161" s="1"/>
      <c r="D161" s="1"/>
      <c r="E161" s="1"/>
      <c r="F161" s="1"/>
      <c r="G161" s="1"/>
      <c r="H161" s="1"/>
    </row>
    <row r="162" spans="1:8" ht="16.5">
      <c r="A162" s="1"/>
      <c r="B162" s="1"/>
      <c r="C162" s="1"/>
      <c r="D162" s="1"/>
      <c r="E162" s="1"/>
      <c r="F162" s="1"/>
      <c r="G162" s="1"/>
      <c r="H162" s="1"/>
    </row>
    <row r="163" spans="1:8" ht="16.5">
      <c r="A163" s="1"/>
      <c r="B163" s="1"/>
      <c r="C163" s="1"/>
      <c r="D163" s="1"/>
      <c r="E163" s="1"/>
      <c r="F163" s="1"/>
      <c r="G163" s="1"/>
      <c r="H163" s="1"/>
    </row>
    <row r="164" spans="1:8" ht="16.5">
      <c r="A164" s="1"/>
      <c r="B164" s="1"/>
      <c r="C164" s="1"/>
      <c r="D164" s="1"/>
      <c r="E164" s="1"/>
      <c r="F164" s="1"/>
      <c r="G164" s="1"/>
      <c r="H164" s="1"/>
    </row>
    <row r="165" spans="1:8" ht="16.5">
      <c r="A165" s="1"/>
      <c r="B165" s="1"/>
      <c r="C165" s="1"/>
      <c r="D165" s="1"/>
      <c r="E165" s="1"/>
      <c r="F165" s="1"/>
      <c r="G165" s="1"/>
      <c r="H165" s="1"/>
    </row>
    <row r="166" spans="1:8" ht="16.5">
      <c r="A166" s="1"/>
      <c r="B166" s="1"/>
      <c r="C166" s="1"/>
      <c r="D166" s="1"/>
      <c r="E166" s="1"/>
      <c r="F166" s="1"/>
      <c r="G166" s="1"/>
      <c r="H166" s="1"/>
    </row>
    <row r="167" spans="1:8" ht="16.5">
      <c r="A167" s="1"/>
      <c r="B167" s="1"/>
      <c r="C167" s="1"/>
      <c r="D167" s="1"/>
      <c r="E167" s="1"/>
      <c r="F167" s="1"/>
      <c r="G167" s="1"/>
      <c r="H167" s="1"/>
    </row>
    <row r="168" spans="1:8" ht="16.5">
      <c r="A168" s="1"/>
      <c r="B168" s="1"/>
      <c r="C168" s="1"/>
      <c r="D168" s="1"/>
      <c r="E168" s="1"/>
      <c r="F168" s="1"/>
      <c r="G168" s="1"/>
      <c r="H168" s="1"/>
    </row>
    <row r="169" spans="1:8" ht="16.5">
      <c r="A169" s="1"/>
      <c r="B169" s="1"/>
      <c r="C169" s="1"/>
      <c r="D169" s="1"/>
      <c r="E169" s="1"/>
      <c r="F169" s="1"/>
      <c r="G169" s="1"/>
      <c r="H169" s="1"/>
    </row>
    <row r="170" spans="1:8" ht="16.5">
      <c r="A170" s="1"/>
      <c r="B170" s="1"/>
      <c r="C170" s="1"/>
      <c r="D170" s="1"/>
      <c r="E170" s="1"/>
      <c r="F170" s="1"/>
      <c r="G170" s="1"/>
      <c r="H170" s="1"/>
    </row>
    <row r="171" spans="1:8" ht="16.5">
      <c r="A171" s="1"/>
      <c r="B171" s="1"/>
      <c r="C171" s="1"/>
      <c r="D171" s="1"/>
      <c r="E171" s="1"/>
      <c r="F171" s="1"/>
      <c r="G171" s="1"/>
      <c r="H171" s="1"/>
    </row>
    <row r="172" spans="1:8" ht="16.5">
      <c r="A172" s="1"/>
      <c r="B172" s="1"/>
      <c r="C172" s="1"/>
      <c r="D172" s="1"/>
      <c r="E172" s="1"/>
      <c r="F172" s="1"/>
      <c r="G172" s="1"/>
      <c r="H172" s="1"/>
    </row>
    <row r="173" spans="1:8" ht="16.5">
      <c r="A173" s="1"/>
      <c r="B173" s="1"/>
      <c r="C173" s="1"/>
      <c r="D173" s="1"/>
      <c r="E173" s="1"/>
      <c r="F173" s="1"/>
      <c r="G173" s="1"/>
      <c r="H173" s="1"/>
    </row>
    <row r="174" spans="1:8" ht="16.5">
      <c r="A174" s="1"/>
      <c r="B174" s="1"/>
      <c r="C174" s="1"/>
      <c r="D174" s="1"/>
      <c r="E174" s="1"/>
      <c r="F174" s="1"/>
      <c r="G174" s="1"/>
      <c r="H174" s="1"/>
    </row>
    <row r="175" spans="1:8" ht="16.5">
      <c r="A175" s="1"/>
      <c r="B175" s="1"/>
      <c r="C175" s="1"/>
      <c r="D175" s="1"/>
      <c r="E175" s="1"/>
      <c r="F175" s="1"/>
      <c r="G175" s="1"/>
      <c r="H175" s="1"/>
    </row>
    <row r="176" spans="1:8" ht="16.5">
      <c r="A176" s="1"/>
      <c r="B176" s="1"/>
      <c r="C176" s="1"/>
      <c r="D176" s="1"/>
      <c r="E176" s="1"/>
      <c r="F176" s="1"/>
      <c r="G176" s="1"/>
      <c r="H176" s="1"/>
    </row>
    <row r="177" spans="1:8" ht="16.5">
      <c r="A177" s="1"/>
      <c r="B177" s="1"/>
      <c r="C177" s="1"/>
      <c r="D177" s="1"/>
      <c r="E177" s="1"/>
      <c r="F177" s="1"/>
      <c r="G177" s="1"/>
      <c r="H177" s="1"/>
    </row>
    <row r="178" spans="1:8" ht="16.5">
      <c r="A178" s="1"/>
      <c r="B178" s="1"/>
      <c r="C178" s="1"/>
      <c r="D178" s="1"/>
      <c r="E178" s="1"/>
      <c r="F178" s="1"/>
      <c r="G178" s="1"/>
      <c r="H178" s="1"/>
    </row>
    <row r="179" spans="1:8" ht="16.5">
      <c r="A179" s="1"/>
      <c r="B179" s="1"/>
      <c r="C179" s="1"/>
      <c r="D179" s="1"/>
      <c r="E179" s="1"/>
      <c r="F179" s="1"/>
      <c r="G179" s="1"/>
      <c r="H179" s="1"/>
    </row>
    <row r="180" spans="1:8" ht="16.5">
      <c r="A180" s="1"/>
      <c r="B180" s="1"/>
      <c r="C180" s="1"/>
      <c r="D180" s="1"/>
      <c r="E180" s="1"/>
      <c r="F180" s="1"/>
      <c r="G180" s="1"/>
      <c r="H180" s="1"/>
    </row>
    <row r="181" spans="1:8" ht="16.5">
      <c r="A181" s="1"/>
      <c r="B181" s="1"/>
      <c r="C181" s="1"/>
      <c r="D181" s="1"/>
      <c r="E181" s="1"/>
      <c r="F181" s="1"/>
      <c r="G181" s="1"/>
      <c r="H181" s="1"/>
    </row>
    <row r="182" spans="1:8" ht="16.5">
      <c r="A182" s="1"/>
      <c r="B182" s="1"/>
      <c r="C182" s="1"/>
      <c r="D182" s="1"/>
      <c r="E182" s="1"/>
      <c r="F182" s="1"/>
      <c r="G182" s="1"/>
      <c r="H182" s="1"/>
    </row>
    <row r="183" spans="1:8" ht="16.5">
      <c r="A183" s="1"/>
      <c r="B183" s="1"/>
      <c r="C183" s="1"/>
      <c r="D183" s="1"/>
      <c r="E183" s="1"/>
      <c r="F183" s="1"/>
      <c r="G183" s="1"/>
      <c r="H183" s="1"/>
    </row>
    <row r="184" spans="1:8" ht="16.5">
      <c r="A184" s="1"/>
      <c r="B184" s="1"/>
      <c r="C184" s="1"/>
      <c r="D184" s="1"/>
      <c r="E184" s="1"/>
      <c r="F184" s="1"/>
      <c r="G184" s="1"/>
      <c r="H184" s="1"/>
    </row>
    <row r="185" spans="1:8" ht="16.5">
      <c r="A185" s="1"/>
      <c r="B185" s="1"/>
      <c r="C185" s="1"/>
      <c r="D185" s="1"/>
      <c r="E185" s="1"/>
      <c r="F185" s="1"/>
      <c r="G185" s="1"/>
      <c r="H185" s="1"/>
    </row>
    <row r="186" spans="1:8" ht="16.5">
      <c r="A186" s="1"/>
      <c r="B186" s="1"/>
      <c r="C186" s="1"/>
      <c r="D186" s="1"/>
      <c r="E186" s="1"/>
      <c r="F186" s="1"/>
      <c r="G186" s="1"/>
      <c r="H186" s="1"/>
    </row>
    <row r="187" spans="1:8" ht="16.5">
      <c r="A187" s="1"/>
      <c r="B187" s="1"/>
      <c r="C187" s="1"/>
      <c r="D187" s="1"/>
      <c r="E187" s="1"/>
      <c r="F187" s="1"/>
      <c r="G187" s="1"/>
      <c r="H187" s="1"/>
    </row>
    <row r="188" spans="1:8" ht="16.5">
      <c r="A188" s="1"/>
      <c r="B188" s="1"/>
      <c r="C188" s="1"/>
      <c r="D188" s="1"/>
      <c r="E188" s="1"/>
      <c r="F188" s="1"/>
      <c r="G188" s="1"/>
      <c r="H188" s="1"/>
    </row>
    <row r="189" spans="1:8" ht="16.5">
      <c r="A189" s="1"/>
      <c r="B189" s="1"/>
      <c r="C189" s="1"/>
      <c r="D189" s="1"/>
      <c r="E189" s="1"/>
      <c r="F189" s="1"/>
      <c r="G189" s="1"/>
      <c r="H189" s="1"/>
    </row>
    <row r="190" spans="1:8" ht="16.5">
      <c r="A190" s="1"/>
      <c r="B190" s="1"/>
      <c r="C190" s="1"/>
      <c r="D190" s="1"/>
      <c r="E190" s="1"/>
      <c r="F190" s="1"/>
      <c r="G190" s="1"/>
      <c r="H190" s="1"/>
    </row>
    <row r="191" spans="1:8" ht="16.5">
      <c r="A191" s="1"/>
      <c r="B191" s="1"/>
      <c r="C191" s="1"/>
      <c r="D191" s="1"/>
      <c r="E191" s="1"/>
      <c r="F191" s="1"/>
      <c r="G191" s="1"/>
      <c r="H191" s="1"/>
    </row>
    <row r="192" spans="1:8" ht="16.5">
      <c r="A192" s="1"/>
      <c r="B192" s="1"/>
      <c r="C192" s="1"/>
      <c r="D192" s="1"/>
      <c r="E192" s="1"/>
      <c r="F192" s="1"/>
      <c r="G192" s="1"/>
      <c r="H192" s="1"/>
    </row>
    <row r="193" spans="1:8" ht="16.5">
      <c r="A193" s="1"/>
      <c r="B193" s="1"/>
      <c r="C193" s="1"/>
      <c r="D193" s="1"/>
      <c r="E193" s="1"/>
      <c r="F193" s="1"/>
      <c r="G193" s="1"/>
      <c r="H193" s="1"/>
    </row>
    <row r="194" spans="1:8" ht="16.5">
      <c r="A194" s="1"/>
      <c r="B194" s="1"/>
      <c r="C194" s="1"/>
      <c r="D194" s="1"/>
      <c r="E194" s="1"/>
      <c r="F194" s="1"/>
      <c r="G194" s="1"/>
      <c r="H194" s="1"/>
    </row>
    <row r="195" spans="1:8" ht="16.5">
      <c r="A195" s="1"/>
      <c r="B195" s="1"/>
      <c r="C195" s="1"/>
      <c r="D195" s="1"/>
      <c r="E195" s="1"/>
      <c r="F195" s="1"/>
      <c r="G195" s="1"/>
      <c r="H195" s="1"/>
    </row>
    <row r="196" spans="1:8" ht="16.5">
      <c r="A196" s="1"/>
      <c r="B196" s="1"/>
      <c r="C196" s="1"/>
      <c r="D196" s="1"/>
      <c r="E196" s="1"/>
      <c r="F196" s="1"/>
      <c r="G196" s="1"/>
      <c r="H196" s="1"/>
    </row>
    <row r="197" spans="1:8" ht="16.5">
      <c r="A197" s="1"/>
      <c r="B197" s="1"/>
      <c r="C197" s="1"/>
      <c r="D197" s="1"/>
      <c r="E197" s="1"/>
      <c r="F197" s="1"/>
      <c r="G197" s="1"/>
      <c r="H197" s="1"/>
    </row>
    <row r="198" spans="1:8" ht="16.5">
      <c r="A198" s="1"/>
      <c r="B198" s="1"/>
      <c r="C198" s="1"/>
      <c r="D198" s="1"/>
      <c r="E198" s="1"/>
      <c r="F198" s="1"/>
      <c r="G198" s="1"/>
      <c r="H198" s="1"/>
    </row>
    <row r="199" spans="1:8" ht="16.5">
      <c r="A199" s="1"/>
      <c r="B199" s="1"/>
      <c r="C199" s="1"/>
      <c r="D199" s="1"/>
      <c r="E199" s="1"/>
      <c r="F199" s="1"/>
      <c r="G199" s="1"/>
      <c r="H199" s="1"/>
    </row>
    <row r="200" spans="1:8" ht="16.5">
      <c r="A200" s="1"/>
      <c r="B200" s="1"/>
      <c r="C200" s="1"/>
      <c r="D200" s="1"/>
      <c r="E200" s="1"/>
      <c r="F200" s="1"/>
      <c r="G200" s="1"/>
      <c r="H200" s="1"/>
    </row>
    <row r="201" spans="1:8" ht="16.5">
      <c r="A201" s="1"/>
      <c r="B201" s="1"/>
      <c r="C201" s="1"/>
      <c r="D201" s="1"/>
      <c r="E201" s="1"/>
      <c r="F201" s="1"/>
      <c r="G201" s="1"/>
      <c r="H201" s="1"/>
    </row>
    <row r="202" spans="1:8" ht="16.5">
      <c r="A202" s="1"/>
      <c r="B202" s="1"/>
      <c r="C202" s="1"/>
      <c r="D202" s="1"/>
      <c r="E202" s="1"/>
      <c r="F202" s="1"/>
      <c r="G202" s="1"/>
      <c r="H202" s="1"/>
    </row>
    <row r="203" spans="1:8" ht="16.5">
      <c r="A203" s="1"/>
      <c r="B203" s="1"/>
      <c r="C203" s="1"/>
      <c r="D203" s="1"/>
      <c r="E203" s="1"/>
      <c r="F203" s="1"/>
      <c r="G203" s="1"/>
      <c r="H203" s="1"/>
    </row>
    <row r="204" spans="1:8" ht="16.5">
      <c r="A204" s="1"/>
      <c r="B204" s="1"/>
      <c r="C204" s="1"/>
      <c r="D204" s="1"/>
      <c r="E204" s="1"/>
      <c r="F204" s="1"/>
      <c r="G204" s="1"/>
      <c r="H204" s="1"/>
    </row>
    <row r="205" spans="1:8" ht="16.5">
      <c r="A205" s="1"/>
      <c r="B205" s="1"/>
      <c r="C205" s="1"/>
      <c r="D205" s="1"/>
      <c r="E205" s="1"/>
      <c r="F205" s="1"/>
      <c r="G205" s="1"/>
      <c r="H205" s="1"/>
    </row>
    <row r="206" spans="1:8" ht="16.5">
      <c r="A206" s="1"/>
      <c r="B206" s="1"/>
      <c r="C206" s="1"/>
      <c r="D206" s="1"/>
      <c r="E206" s="1"/>
      <c r="F206" s="1"/>
      <c r="G206" s="1"/>
      <c r="H206" s="1"/>
    </row>
    <row r="207" spans="1:8" ht="16.5">
      <c r="A207" s="1"/>
      <c r="B207" s="1"/>
      <c r="C207" s="1"/>
      <c r="D207" s="1"/>
      <c r="E207" s="1"/>
      <c r="F207" s="1"/>
      <c r="G207" s="1"/>
      <c r="H207" s="1"/>
    </row>
    <row r="208" spans="1:8" ht="16.5">
      <c r="A208" s="1"/>
      <c r="B208" s="1"/>
      <c r="C208" s="1"/>
      <c r="D208" s="1"/>
      <c r="E208" s="1"/>
      <c r="F208" s="1"/>
      <c r="G208" s="1"/>
      <c r="H208" s="1"/>
    </row>
    <row r="209" spans="1:8" ht="16.5">
      <c r="A209" s="1"/>
      <c r="B209" s="1"/>
      <c r="C209" s="1"/>
      <c r="D209" s="1"/>
      <c r="E209" s="1"/>
      <c r="F209" s="1"/>
      <c r="G209" s="1"/>
      <c r="H209" s="1"/>
    </row>
    <row r="210" spans="1:8" ht="16.5">
      <c r="A210" s="1"/>
      <c r="B210" s="1"/>
      <c r="C210" s="1"/>
      <c r="D210" s="1"/>
      <c r="E210" s="1"/>
      <c r="F210" s="1"/>
      <c r="G210" s="1"/>
      <c r="H210" s="1"/>
    </row>
    <row r="211" spans="1:8" ht="16.5">
      <c r="A211" s="1"/>
      <c r="B211" s="1"/>
      <c r="C211" s="1"/>
      <c r="D211" s="1"/>
      <c r="E211" s="1"/>
      <c r="F211" s="1"/>
      <c r="G211" s="1"/>
      <c r="H211" s="1"/>
    </row>
  </sheetData>
  <mergeCells count="7">
    <mergeCell ref="A1:G1"/>
    <mergeCell ref="C3:E3"/>
    <mergeCell ref="A26:F26"/>
    <mergeCell ref="A3:A4"/>
    <mergeCell ref="B3:B4"/>
    <mergeCell ref="F3:F4"/>
    <mergeCell ref="G3:G4"/>
  </mergeCells>
  <pageMargins left="0.69930555555555596" right="0.69930555555555596"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0000"/>
  </sheetPr>
  <dimension ref="A1:H29"/>
  <sheetViews>
    <sheetView workbookViewId="0">
      <selection activeCell="D33" sqref="D33"/>
    </sheetView>
  </sheetViews>
  <sheetFormatPr defaultColWidth="9" defaultRowHeight="15"/>
  <cols>
    <col min="1" max="1" width="3.85546875" customWidth="1"/>
    <col min="2" max="2" width="23.7109375" customWidth="1"/>
    <col min="3" max="8" width="6.7109375" customWidth="1"/>
  </cols>
  <sheetData>
    <row r="1" spans="1:8" ht="16.5">
      <c r="A1" s="1427" t="s">
        <v>755</v>
      </c>
      <c r="B1" s="1427"/>
      <c r="C1" s="1427"/>
      <c r="D1" s="1427"/>
      <c r="E1" s="1427"/>
      <c r="F1" s="1427"/>
      <c r="G1" s="1427"/>
      <c r="H1" s="1427"/>
    </row>
    <row r="2" spans="1:8" ht="16.5">
      <c r="A2" s="1427" t="s">
        <v>756</v>
      </c>
      <c r="B2" s="1427"/>
      <c r="C2" s="1427"/>
      <c r="D2" s="1427"/>
      <c r="E2" s="1427"/>
      <c r="F2" s="1427"/>
      <c r="G2" s="1427"/>
      <c r="H2" s="1427"/>
    </row>
    <row r="3" spans="1:8" ht="16.5">
      <c r="A3" s="1427" t="s">
        <v>757</v>
      </c>
      <c r="B3" s="1427"/>
      <c r="C3" s="1427"/>
      <c r="D3" s="1427"/>
      <c r="E3" s="1427"/>
      <c r="F3" s="1427"/>
      <c r="G3" s="1427"/>
      <c r="H3" s="1427"/>
    </row>
    <row r="4" spans="1:8" ht="16.5">
      <c r="A4" s="1"/>
      <c r="B4" s="1"/>
      <c r="C4" s="1"/>
      <c r="D4" s="1"/>
      <c r="E4" s="1"/>
      <c r="F4" s="1"/>
    </row>
    <row r="5" spans="1:8" ht="12" customHeight="1">
      <c r="A5" s="1516" t="s">
        <v>0</v>
      </c>
      <c r="B5" s="1516" t="s">
        <v>1</v>
      </c>
      <c r="C5" s="1303" t="s">
        <v>758</v>
      </c>
      <c r="D5" s="1304"/>
      <c r="E5" s="1304"/>
      <c r="F5" s="1304"/>
      <c r="G5" s="1304"/>
      <c r="H5" s="1305"/>
    </row>
    <row r="6" spans="1:8" ht="39" customHeight="1">
      <c r="A6" s="1517"/>
      <c r="B6" s="1517"/>
      <c r="C6" s="1238" t="s">
        <v>759</v>
      </c>
      <c r="D6" s="1239"/>
      <c r="E6" s="1238" t="s">
        <v>760</v>
      </c>
      <c r="F6" s="1239"/>
      <c r="G6" s="1238" t="s">
        <v>761</v>
      </c>
      <c r="H6" s="1239"/>
    </row>
    <row r="7" spans="1:8" ht="12" customHeight="1">
      <c r="A7" s="1518"/>
      <c r="B7" s="1518"/>
      <c r="C7" s="183" t="s">
        <v>762</v>
      </c>
      <c r="D7" s="183" t="s">
        <v>737</v>
      </c>
      <c r="E7" s="183" t="s">
        <v>762</v>
      </c>
      <c r="F7" s="183" t="s">
        <v>737</v>
      </c>
      <c r="G7" s="183" t="s">
        <v>762</v>
      </c>
      <c r="H7" s="183" t="s">
        <v>737</v>
      </c>
    </row>
    <row r="8" spans="1:8" ht="12" customHeight="1">
      <c r="A8" s="41">
        <v>1</v>
      </c>
      <c r="B8" s="42" t="s">
        <v>6</v>
      </c>
      <c r="C8" s="42">
        <v>0</v>
      </c>
      <c r="D8" s="42">
        <v>0</v>
      </c>
      <c r="E8" s="42">
        <v>0</v>
      </c>
      <c r="F8" s="42">
        <v>0</v>
      </c>
      <c r="G8" s="42">
        <v>0</v>
      </c>
      <c r="H8" s="42">
        <v>0</v>
      </c>
    </row>
    <row r="9" spans="1:8" ht="12" customHeight="1">
      <c r="A9" s="46">
        <v>2</v>
      </c>
      <c r="B9" s="47" t="s">
        <v>36</v>
      </c>
      <c r="C9" s="47">
        <v>0</v>
      </c>
      <c r="D9" s="47">
        <v>0</v>
      </c>
      <c r="E9" s="47">
        <v>0</v>
      </c>
      <c r="F9" s="47">
        <v>0</v>
      </c>
      <c r="G9" s="47">
        <v>0</v>
      </c>
      <c r="H9" s="47">
        <v>0</v>
      </c>
    </row>
    <row r="10" spans="1:8" ht="12" customHeight="1">
      <c r="A10" s="51">
        <v>3</v>
      </c>
      <c r="B10" s="52" t="s">
        <v>37</v>
      </c>
      <c r="C10" s="52">
        <v>16</v>
      </c>
      <c r="D10" s="52">
        <v>54</v>
      </c>
      <c r="E10" s="52">
        <v>3</v>
      </c>
      <c r="F10" s="52">
        <v>9</v>
      </c>
      <c r="G10" s="52">
        <v>0</v>
      </c>
      <c r="H10" s="52">
        <v>0</v>
      </c>
    </row>
    <row r="11" spans="1:8" ht="12" customHeight="1">
      <c r="A11" s="46">
        <v>4</v>
      </c>
      <c r="B11" s="47" t="s">
        <v>9</v>
      </c>
      <c r="C11" s="47">
        <v>0</v>
      </c>
      <c r="D11" s="47">
        <v>0</v>
      </c>
      <c r="E11" s="47">
        <v>0</v>
      </c>
      <c r="F11" s="47">
        <v>0</v>
      </c>
      <c r="G11" s="47">
        <v>0</v>
      </c>
      <c r="H11" s="47">
        <v>0</v>
      </c>
    </row>
    <row r="12" spans="1:8" ht="12" customHeight="1">
      <c r="A12" s="51">
        <v>5</v>
      </c>
      <c r="B12" s="52" t="s">
        <v>10</v>
      </c>
      <c r="C12" s="52">
        <v>0</v>
      </c>
      <c r="D12" s="52">
        <v>0</v>
      </c>
      <c r="E12" s="52">
        <v>0</v>
      </c>
      <c r="F12" s="52">
        <v>0</v>
      </c>
      <c r="G12" s="52">
        <v>0</v>
      </c>
      <c r="H12" s="52">
        <v>0</v>
      </c>
    </row>
    <row r="13" spans="1:8" ht="12" customHeight="1">
      <c r="A13" s="46">
        <v>6</v>
      </c>
      <c r="B13" s="47" t="s">
        <v>11</v>
      </c>
      <c r="C13" s="47">
        <v>0</v>
      </c>
      <c r="D13" s="47">
        <v>0</v>
      </c>
      <c r="E13" s="47">
        <v>0</v>
      </c>
      <c r="F13" s="47">
        <v>0</v>
      </c>
      <c r="G13" s="47">
        <v>0</v>
      </c>
      <c r="H13" s="47">
        <v>0</v>
      </c>
    </row>
    <row r="14" spans="1:8" ht="12" customHeight="1">
      <c r="A14" s="51">
        <v>7</v>
      </c>
      <c r="B14" s="52" t="s">
        <v>12</v>
      </c>
      <c r="C14" s="52">
        <v>0</v>
      </c>
      <c r="D14" s="52">
        <v>0</v>
      </c>
      <c r="E14" s="52">
        <v>0</v>
      </c>
      <c r="F14" s="52">
        <v>0</v>
      </c>
      <c r="G14" s="52">
        <v>0</v>
      </c>
      <c r="H14" s="52">
        <v>0</v>
      </c>
    </row>
    <row r="15" spans="1:8" ht="12" customHeight="1">
      <c r="A15" s="46">
        <v>8</v>
      </c>
      <c r="B15" s="47" t="s">
        <v>13</v>
      </c>
      <c r="C15" s="47">
        <v>0</v>
      </c>
      <c r="D15" s="47">
        <v>0</v>
      </c>
      <c r="E15" s="47">
        <v>0</v>
      </c>
      <c r="F15" s="47">
        <v>0</v>
      </c>
      <c r="G15" s="47">
        <v>0</v>
      </c>
      <c r="H15" s="47">
        <v>0</v>
      </c>
    </row>
    <row r="16" spans="1:8" ht="12" customHeight="1">
      <c r="A16" s="51">
        <v>9</v>
      </c>
      <c r="B16" s="52" t="s">
        <v>14</v>
      </c>
      <c r="C16" s="52">
        <v>0</v>
      </c>
      <c r="D16" s="52">
        <v>0</v>
      </c>
      <c r="E16" s="52">
        <v>0</v>
      </c>
      <c r="F16" s="52">
        <v>0</v>
      </c>
      <c r="G16" s="52">
        <v>0</v>
      </c>
      <c r="H16" s="52">
        <v>0</v>
      </c>
    </row>
    <row r="17" spans="1:8" ht="12" customHeight="1">
      <c r="A17" s="46">
        <v>10</v>
      </c>
      <c r="B17" s="47" t="s">
        <v>15</v>
      </c>
      <c r="C17" s="47">
        <v>0</v>
      </c>
      <c r="D17" s="47">
        <v>0</v>
      </c>
      <c r="E17" s="47">
        <v>0</v>
      </c>
      <c r="F17" s="47">
        <v>0</v>
      </c>
      <c r="G17" s="47">
        <v>0</v>
      </c>
      <c r="H17" s="47">
        <v>0</v>
      </c>
    </row>
    <row r="18" spans="1:8" ht="12" customHeight="1">
      <c r="A18" s="51">
        <v>11</v>
      </c>
      <c r="B18" s="52" t="s">
        <v>16</v>
      </c>
      <c r="C18" s="52">
        <v>0</v>
      </c>
      <c r="D18" s="52">
        <v>0</v>
      </c>
      <c r="E18" s="52">
        <v>0</v>
      </c>
      <c r="F18" s="52">
        <v>0</v>
      </c>
      <c r="G18" s="52">
        <v>0</v>
      </c>
      <c r="H18" s="52">
        <v>0</v>
      </c>
    </row>
    <row r="19" spans="1:8" ht="12" customHeight="1">
      <c r="A19" s="46">
        <v>12</v>
      </c>
      <c r="B19" s="47" t="s">
        <v>17</v>
      </c>
      <c r="C19" s="47">
        <v>0</v>
      </c>
      <c r="D19" s="47">
        <v>0</v>
      </c>
      <c r="E19" s="47">
        <v>0</v>
      </c>
      <c r="F19" s="47">
        <v>0</v>
      </c>
      <c r="G19" s="47">
        <v>0</v>
      </c>
      <c r="H19" s="47">
        <v>0</v>
      </c>
    </row>
    <row r="20" spans="1:8" ht="12" customHeight="1">
      <c r="A20" s="51">
        <v>13</v>
      </c>
      <c r="B20" s="52" t="s">
        <v>18</v>
      </c>
      <c r="C20" s="52">
        <v>0</v>
      </c>
      <c r="D20" s="52">
        <v>0</v>
      </c>
      <c r="E20" s="52">
        <v>0</v>
      </c>
      <c r="F20" s="52">
        <v>0</v>
      </c>
      <c r="G20" s="52">
        <v>0</v>
      </c>
      <c r="H20" s="52">
        <v>0</v>
      </c>
    </row>
    <row r="21" spans="1:8" ht="12" customHeight="1">
      <c r="A21" s="46">
        <v>14</v>
      </c>
      <c r="B21" s="47" t="s">
        <v>19</v>
      </c>
      <c r="C21" s="47">
        <v>0</v>
      </c>
      <c r="D21" s="47">
        <v>0</v>
      </c>
      <c r="E21" s="47">
        <v>0</v>
      </c>
      <c r="F21" s="47">
        <v>0</v>
      </c>
      <c r="G21" s="47">
        <v>0</v>
      </c>
      <c r="H21" s="47">
        <v>0</v>
      </c>
    </row>
    <row r="22" spans="1:8" ht="12" customHeight="1">
      <c r="A22" s="51">
        <v>15</v>
      </c>
      <c r="B22" s="52" t="s">
        <v>20</v>
      </c>
      <c r="C22" s="52">
        <v>0</v>
      </c>
      <c r="D22" s="52">
        <v>0</v>
      </c>
      <c r="E22" s="52">
        <v>0</v>
      </c>
      <c r="F22" s="52">
        <v>0</v>
      </c>
      <c r="G22" s="52">
        <v>0</v>
      </c>
      <c r="H22" s="52">
        <v>0</v>
      </c>
    </row>
    <row r="23" spans="1:8" ht="12" customHeight="1">
      <c r="A23" s="46">
        <v>16</v>
      </c>
      <c r="B23" s="47" t="s">
        <v>21</v>
      </c>
      <c r="C23" s="47">
        <v>0</v>
      </c>
      <c r="D23" s="47">
        <v>0</v>
      </c>
      <c r="E23" s="47">
        <v>0</v>
      </c>
      <c r="F23" s="47">
        <v>0</v>
      </c>
      <c r="G23" s="47">
        <v>0</v>
      </c>
      <c r="H23" s="47">
        <v>0</v>
      </c>
    </row>
    <row r="24" spans="1:8" ht="12" customHeight="1">
      <c r="A24" s="51">
        <v>17</v>
      </c>
      <c r="B24" s="52" t="s">
        <v>22</v>
      </c>
      <c r="C24" s="52">
        <v>0</v>
      </c>
      <c r="D24" s="52">
        <v>0</v>
      </c>
      <c r="E24" s="52">
        <v>0</v>
      </c>
      <c r="F24" s="52">
        <v>0</v>
      </c>
      <c r="G24" s="52">
        <v>0</v>
      </c>
      <c r="H24" s="52">
        <v>0</v>
      </c>
    </row>
    <row r="25" spans="1:8" ht="12" customHeight="1">
      <c r="A25" s="46">
        <v>18</v>
      </c>
      <c r="B25" s="47" t="s">
        <v>23</v>
      </c>
      <c r="C25" s="47">
        <v>0</v>
      </c>
      <c r="D25" s="47">
        <v>0</v>
      </c>
      <c r="E25" s="47">
        <v>0</v>
      </c>
      <c r="F25" s="47">
        <v>0</v>
      </c>
      <c r="G25" s="47">
        <v>0</v>
      </c>
      <c r="H25" s="47">
        <v>0</v>
      </c>
    </row>
    <row r="26" spans="1:8" ht="12" customHeight="1">
      <c r="A26" s="54">
        <v>19</v>
      </c>
      <c r="B26" s="55" t="s">
        <v>24</v>
      </c>
      <c r="C26" s="55">
        <v>0</v>
      </c>
      <c r="D26" s="55">
        <v>0</v>
      </c>
      <c r="E26" s="55">
        <v>0</v>
      </c>
      <c r="F26" s="55">
        <v>0</v>
      </c>
      <c r="G26" s="55">
        <v>0</v>
      </c>
      <c r="H26" s="55">
        <v>0</v>
      </c>
    </row>
    <row r="27" spans="1:8" ht="12" customHeight="1">
      <c r="A27" s="93"/>
      <c r="B27" s="60" t="s">
        <v>25</v>
      </c>
      <c r="C27" s="60">
        <f>SUM(C8:C26)</f>
        <v>16</v>
      </c>
      <c r="D27" s="60">
        <f t="shared" ref="D27:H27" si="0">SUM(D8:D26)</f>
        <v>54</v>
      </c>
      <c r="E27" s="60">
        <f t="shared" si="0"/>
        <v>3</v>
      </c>
      <c r="F27" s="60">
        <f t="shared" si="0"/>
        <v>9</v>
      </c>
      <c r="G27" s="60">
        <f t="shared" si="0"/>
        <v>0</v>
      </c>
      <c r="H27" s="60">
        <f t="shared" si="0"/>
        <v>0</v>
      </c>
    </row>
    <row r="28" spans="1:8" ht="6.75" customHeight="1">
      <c r="A28" s="188"/>
      <c r="B28" s="188"/>
      <c r="C28" s="188"/>
      <c r="D28" s="188"/>
      <c r="E28" s="188"/>
      <c r="F28" s="188"/>
      <c r="G28" s="188"/>
      <c r="H28" s="188"/>
    </row>
    <row r="29" spans="1:8" ht="12" customHeight="1">
      <c r="A29" s="1241" t="s">
        <v>763</v>
      </c>
      <c r="B29" s="1241"/>
      <c r="C29" s="1241"/>
      <c r="D29" s="1241"/>
      <c r="E29" s="1241"/>
      <c r="F29" s="1241"/>
      <c r="G29" s="188"/>
      <c r="H29" s="188"/>
    </row>
  </sheetData>
  <mergeCells count="10">
    <mergeCell ref="A29:F29"/>
    <mergeCell ref="A5:A7"/>
    <mergeCell ref="B5:B7"/>
    <mergeCell ref="A1:H1"/>
    <mergeCell ref="A2:H2"/>
    <mergeCell ref="A3:H3"/>
    <mergeCell ref="C5:H5"/>
    <mergeCell ref="C6:D6"/>
    <mergeCell ref="E6:F6"/>
    <mergeCell ref="G6:H6"/>
  </mergeCells>
  <pageMargins left="0.69930555555555596" right="0.69930555555555596"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0000"/>
  </sheetPr>
  <dimension ref="A1:D27"/>
  <sheetViews>
    <sheetView workbookViewId="0">
      <selection activeCell="A4" sqref="A4:D27"/>
    </sheetView>
  </sheetViews>
  <sheetFormatPr defaultColWidth="9" defaultRowHeight="15"/>
  <cols>
    <col min="1" max="1" width="3.85546875" customWidth="1"/>
    <col min="2" max="2" width="23.7109375" customWidth="1"/>
    <col min="3" max="3" width="14.7109375" customWidth="1"/>
    <col min="4" max="4" width="12.7109375" customWidth="1"/>
  </cols>
  <sheetData>
    <row r="1" spans="1:4" ht="16.5">
      <c r="A1" s="1427" t="s">
        <v>755</v>
      </c>
      <c r="B1" s="1427"/>
      <c r="C1" s="1427"/>
      <c r="D1" s="1427"/>
    </row>
    <row r="2" spans="1:4" ht="16.5">
      <c r="A2" s="1427" t="s">
        <v>757</v>
      </c>
      <c r="B2" s="1427"/>
      <c r="C2" s="1427"/>
      <c r="D2" s="1427"/>
    </row>
    <row r="3" spans="1:4" ht="16.5">
      <c r="A3" s="1"/>
      <c r="B3" s="1"/>
      <c r="C3" s="1"/>
      <c r="D3" s="1"/>
    </row>
    <row r="4" spans="1:4" ht="12" customHeight="1">
      <c r="A4" s="1516" t="s">
        <v>0</v>
      </c>
      <c r="B4" s="1516" t="s">
        <v>1</v>
      </c>
      <c r="C4" s="1303" t="s">
        <v>764</v>
      </c>
      <c r="D4" s="1305"/>
    </row>
    <row r="5" spans="1:4" ht="12" customHeight="1">
      <c r="A5" s="1518"/>
      <c r="B5" s="1518"/>
      <c r="C5" s="184" t="s">
        <v>765</v>
      </c>
      <c r="D5" s="185" t="s">
        <v>766</v>
      </c>
    </row>
    <row r="6" spans="1:4" ht="12" customHeight="1">
      <c r="A6" s="41">
        <v>1</v>
      </c>
      <c r="B6" s="42" t="s">
        <v>6</v>
      </c>
      <c r="C6" s="42">
        <v>0</v>
      </c>
      <c r="D6" s="42">
        <v>0</v>
      </c>
    </row>
    <row r="7" spans="1:4" ht="12" customHeight="1">
      <c r="A7" s="46">
        <v>2</v>
      </c>
      <c r="B7" s="47" t="s">
        <v>36</v>
      </c>
      <c r="C7" s="47">
        <v>0</v>
      </c>
      <c r="D7" s="47">
        <v>0</v>
      </c>
    </row>
    <row r="8" spans="1:4" ht="12" customHeight="1">
      <c r="A8" s="51">
        <v>3</v>
      </c>
      <c r="B8" s="52" t="s">
        <v>37</v>
      </c>
      <c r="C8" s="186" t="s">
        <v>767</v>
      </c>
      <c r="D8" s="52">
        <v>0</v>
      </c>
    </row>
    <row r="9" spans="1:4" ht="12" customHeight="1">
      <c r="A9" s="46">
        <v>4</v>
      </c>
      <c r="B9" s="47" t="s">
        <v>9</v>
      </c>
      <c r="C9" s="47">
        <v>0</v>
      </c>
      <c r="D9" s="47">
        <v>0</v>
      </c>
    </row>
    <row r="10" spans="1:4" ht="12" customHeight="1">
      <c r="A10" s="51">
        <v>5</v>
      </c>
      <c r="B10" s="52" t="s">
        <v>10</v>
      </c>
      <c r="C10" s="52">
        <v>0</v>
      </c>
      <c r="D10" s="52">
        <v>0</v>
      </c>
    </row>
    <row r="11" spans="1:4" ht="12" customHeight="1">
      <c r="A11" s="46">
        <v>6</v>
      </c>
      <c r="B11" s="47" t="s">
        <v>11</v>
      </c>
      <c r="C11" s="47">
        <v>0</v>
      </c>
      <c r="D11" s="47">
        <v>0</v>
      </c>
    </row>
    <row r="12" spans="1:4" ht="12" customHeight="1">
      <c r="A12" s="51">
        <v>7</v>
      </c>
      <c r="B12" s="52" t="s">
        <v>12</v>
      </c>
      <c r="C12" s="52">
        <v>0</v>
      </c>
      <c r="D12" s="52">
        <v>0</v>
      </c>
    </row>
    <row r="13" spans="1:4" ht="12" customHeight="1">
      <c r="A13" s="46">
        <v>8</v>
      </c>
      <c r="B13" s="47" t="s">
        <v>13</v>
      </c>
      <c r="C13" s="47">
        <v>0</v>
      </c>
      <c r="D13" s="47">
        <v>0</v>
      </c>
    </row>
    <row r="14" spans="1:4" ht="12" customHeight="1">
      <c r="A14" s="51">
        <v>9</v>
      </c>
      <c r="B14" s="52" t="s">
        <v>14</v>
      </c>
      <c r="C14" s="52">
        <v>0</v>
      </c>
      <c r="D14" s="52">
        <v>0</v>
      </c>
    </row>
    <row r="15" spans="1:4" ht="12" customHeight="1">
      <c r="A15" s="46">
        <v>10</v>
      </c>
      <c r="B15" s="47" t="s">
        <v>15</v>
      </c>
      <c r="C15" s="47">
        <v>0</v>
      </c>
      <c r="D15" s="47">
        <v>0</v>
      </c>
    </row>
    <row r="16" spans="1:4" ht="12" customHeight="1">
      <c r="A16" s="51">
        <v>11</v>
      </c>
      <c r="B16" s="52" t="s">
        <v>16</v>
      </c>
      <c r="C16" s="52">
        <v>0</v>
      </c>
      <c r="D16" s="52">
        <v>0</v>
      </c>
    </row>
    <row r="17" spans="1:4" ht="12" customHeight="1">
      <c r="A17" s="46">
        <v>12</v>
      </c>
      <c r="B17" s="47" t="s">
        <v>17</v>
      </c>
      <c r="C17" s="47">
        <v>0</v>
      </c>
      <c r="D17" s="47">
        <v>0</v>
      </c>
    </row>
    <row r="18" spans="1:4" ht="12" customHeight="1">
      <c r="A18" s="51">
        <v>13</v>
      </c>
      <c r="B18" s="52" t="s">
        <v>18</v>
      </c>
      <c r="C18" s="52">
        <v>0</v>
      </c>
      <c r="D18" s="52">
        <v>0</v>
      </c>
    </row>
    <row r="19" spans="1:4" ht="12" customHeight="1">
      <c r="A19" s="46">
        <v>14</v>
      </c>
      <c r="B19" s="47" t="s">
        <v>19</v>
      </c>
      <c r="C19" s="47">
        <v>0</v>
      </c>
      <c r="D19" s="47">
        <v>0</v>
      </c>
    </row>
    <row r="20" spans="1:4" ht="12" customHeight="1">
      <c r="A20" s="51">
        <v>15</v>
      </c>
      <c r="B20" s="52" t="s">
        <v>20</v>
      </c>
      <c r="C20" s="52">
        <v>0</v>
      </c>
      <c r="D20" s="52">
        <v>0</v>
      </c>
    </row>
    <row r="21" spans="1:4" ht="12" customHeight="1">
      <c r="A21" s="46">
        <v>16</v>
      </c>
      <c r="B21" s="47" t="s">
        <v>21</v>
      </c>
      <c r="C21" s="47">
        <v>0</v>
      </c>
      <c r="D21" s="47">
        <v>0</v>
      </c>
    </row>
    <row r="22" spans="1:4" ht="12" customHeight="1">
      <c r="A22" s="51">
        <v>17</v>
      </c>
      <c r="B22" s="52" t="s">
        <v>22</v>
      </c>
      <c r="C22" s="52">
        <v>0</v>
      </c>
      <c r="D22" s="52">
        <v>0</v>
      </c>
    </row>
    <row r="23" spans="1:4" ht="12" customHeight="1">
      <c r="A23" s="46">
        <v>18</v>
      </c>
      <c r="B23" s="47" t="s">
        <v>23</v>
      </c>
      <c r="C23" s="47">
        <v>0</v>
      </c>
      <c r="D23" s="47">
        <v>0</v>
      </c>
    </row>
    <row r="24" spans="1:4" ht="12" customHeight="1">
      <c r="A24" s="54">
        <v>19</v>
      </c>
      <c r="B24" s="55" t="s">
        <v>24</v>
      </c>
      <c r="C24" s="55">
        <v>0</v>
      </c>
      <c r="D24" s="55">
        <v>0</v>
      </c>
    </row>
    <row r="25" spans="1:4" ht="12" customHeight="1">
      <c r="A25" s="93"/>
      <c r="B25" s="60" t="s">
        <v>25</v>
      </c>
      <c r="C25" s="93" t="s">
        <v>767</v>
      </c>
      <c r="D25" s="60">
        <f t="shared" ref="D25" si="0">SUM(D6:D24)</f>
        <v>0</v>
      </c>
    </row>
    <row r="26" spans="1:4" ht="6.75" customHeight="1"/>
    <row r="27" spans="1:4" ht="12" customHeight="1">
      <c r="A27" s="1241" t="s">
        <v>763</v>
      </c>
      <c r="B27" s="1241"/>
      <c r="C27" s="1241"/>
      <c r="D27" s="1241"/>
    </row>
  </sheetData>
  <mergeCells count="6">
    <mergeCell ref="A1:D1"/>
    <mergeCell ref="A2:D2"/>
    <mergeCell ref="C4:D4"/>
    <mergeCell ref="A27:D27"/>
    <mergeCell ref="A4:A5"/>
    <mergeCell ref="B4:B5"/>
  </mergeCells>
  <pageMargins left="0.69930555555555596" right="0.69930555555555596"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0000"/>
  </sheetPr>
  <dimension ref="A1:L28"/>
  <sheetViews>
    <sheetView workbookViewId="0">
      <selection activeCell="P8" sqref="P8"/>
    </sheetView>
  </sheetViews>
  <sheetFormatPr defaultColWidth="9" defaultRowHeight="15"/>
  <cols>
    <col min="1" max="1" width="3.85546875" customWidth="1"/>
    <col min="2" max="2" width="27.7109375" customWidth="1"/>
    <col min="3" max="3" width="6.28515625" customWidth="1"/>
    <col min="4" max="4" width="7" customWidth="1"/>
    <col min="5" max="5" width="6.28515625" customWidth="1"/>
    <col min="6" max="6" width="7.28515625" customWidth="1"/>
    <col min="7" max="7" width="6" customWidth="1"/>
    <col min="8" max="8" width="6.42578125" customWidth="1"/>
    <col min="9" max="9" width="6.28515625" customWidth="1"/>
    <col min="10" max="10" width="7" customWidth="1"/>
    <col min="11" max="11" width="7.7109375" customWidth="1"/>
    <col min="12" max="12" width="8.42578125" customWidth="1"/>
  </cols>
  <sheetData>
    <row r="1" spans="1:12" ht="16.5">
      <c r="A1" s="1427" t="s">
        <v>768</v>
      </c>
      <c r="B1" s="1427"/>
      <c r="C1" s="1427"/>
      <c r="D1" s="1427"/>
      <c r="E1" s="1427"/>
      <c r="F1" s="1427"/>
      <c r="G1" s="1427"/>
      <c r="H1" s="1427"/>
      <c r="I1" s="1427"/>
      <c r="J1" s="1427"/>
      <c r="K1" s="1427"/>
      <c r="L1" s="1427"/>
    </row>
    <row r="2" spans="1:12" ht="16.5">
      <c r="A2" s="1427" t="s">
        <v>757</v>
      </c>
      <c r="B2" s="1427"/>
      <c r="C2" s="1427"/>
      <c r="D2" s="1427"/>
      <c r="E2" s="1427"/>
      <c r="F2" s="1427"/>
      <c r="G2" s="1427"/>
      <c r="H2" s="1427"/>
      <c r="I2" s="1427"/>
      <c r="J2" s="1427"/>
      <c r="K2" s="1427"/>
      <c r="L2" s="1427"/>
    </row>
    <row r="3" spans="1:12" ht="16.5">
      <c r="A3" s="1"/>
      <c r="B3" s="1"/>
      <c r="C3" s="1"/>
      <c r="D3" s="1"/>
      <c r="E3" s="1"/>
      <c r="F3" s="1"/>
      <c r="G3" s="1"/>
      <c r="H3" s="1"/>
    </row>
    <row r="4" spans="1:12" ht="18" customHeight="1">
      <c r="A4" s="1519" t="s">
        <v>0</v>
      </c>
      <c r="B4" s="1519" t="s">
        <v>1</v>
      </c>
      <c r="C4" s="1522" t="s">
        <v>769</v>
      </c>
      <c r="D4" s="1523"/>
      <c r="E4" s="1523"/>
      <c r="F4" s="1523"/>
      <c r="G4" s="1523"/>
      <c r="H4" s="1523"/>
      <c r="I4" s="1523"/>
      <c r="J4" s="1523"/>
      <c r="K4" s="1523"/>
      <c r="L4" s="1524"/>
    </row>
    <row r="5" spans="1:12" ht="36" customHeight="1">
      <c r="A5" s="1520"/>
      <c r="B5" s="1520"/>
      <c r="C5" s="1350" t="s">
        <v>770</v>
      </c>
      <c r="D5" s="1351"/>
      <c r="E5" s="1350" t="s">
        <v>771</v>
      </c>
      <c r="F5" s="1351"/>
      <c r="G5" s="1350" t="s">
        <v>772</v>
      </c>
      <c r="H5" s="1351"/>
      <c r="I5" s="1525" t="s">
        <v>773</v>
      </c>
      <c r="J5" s="1526"/>
      <c r="K5" s="1525" t="s">
        <v>774</v>
      </c>
      <c r="L5" s="1527"/>
    </row>
    <row r="6" spans="1:12" ht="18" customHeight="1">
      <c r="A6" s="1521"/>
      <c r="B6" s="1521"/>
      <c r="C6" s="145" t="s">
        <v>762</v>
      </c>
      <c r="D6" s="145" t="s">
        <v>737</v>
      </c>
      <c r="E6" s="146" t="s">
        <v>762</v>
      </c>
      <c r="F6" s="147" t="s">
        <v>737</v>
      </c>
      <c r="G6" s="147" t="s">
        <v>762</v>
      </c>
      <c r="H6" s="148" t="s">
        <v>737</v>
      </c>
      <c r="I6" s="160" t="s">
        <v>762</v>
      </c>
      <c r="J6" s="161" t="s">
        <v>737</v>
      </c>
      <c r="K6" s="162" t="s">
        <v>762</v>
      </c>
      <c r="L6" s="162" t="s">
        <v>737</v>
      </c>
    </row>
    <row r="7" spans="1:12" ht="15" customHeight="1">
      <c r="A7" s="149">
        <v>1</v>
      </c>
      <c r="B7" s="150" t="s">
        <v>6</v>
      </c>
      <c r="C7" s="150">
        <v>0</v>
      </c>
      <c r="D7" s="150">
        <v>0</v>
      </c>
      <c r="E7" s="150">
        <v>0</v>
      </c>
      <c r="F7" s="150">
        <v>0</v>
      </c>
      <c r="G7" s="150">
        <v>0</v>
      </c>
      <c r="H7" s="150">
        <v>0</v>
      </c>
      <c r="I7" s="150">
        <v>0</v>
      </c>
      <c r="J7" s="163">
        <v>0</v>
      </c>
      <c r="K7" s="164">
        <v>0</v>
      </c>
      <c r="L7" s="165">
        <v>0</v>
      </c>
    </row>
    <row r="8" spans="1:12" ht="15" customHeight="1">
      <c r="A8" s="151">
        <v>2</v>
      </c>
      <c r="B8" s="34" t="s">
        <v>36</v>
      </c>
      <c r="C8" s="34">
        <v>0</v>
      </c>
      <c r="D8" s="34">
        <v>0</v>
      </c>
      <c r="E8" s="34">
        <v>0</v>
      </c>
      <c r="F8" s="34">
        <v>0</v>
      </c>
      <c r="G8" s="34">
        <v>0</v>
      </c>
      <c r="H8" s="34">
        <v>0</v>
      </c>
      <c r="I8" s="34">
        <v>0</v>
      </c>
      <c r="J8" s="166">
        <v>0</v>
      </c>
      <c r="K8" s="34">
        <v>0</v>
      </c>
      <c r="L8" s="34">
        <v>0</v>
      </c>
    </row>
    <row r="9" spans="1:12" ht="15" customHeight="1">
      <c r="A9" s="152">
        <v>3</v>
      </c>
      <c r="B9" s="32" t="s">
        <v>37</v>
      </c>
      <c r="C9" s="32">
        <v>0</v>
      </c>
      <c r="D9" s="32">
        <v>0</v>
      </c>
      <c r="E9" s="32">
        <v>3</v>
      </c>
      <c r="F9" s="32">
        <v>9</v>
      </c>
      <c r="G9" s="32">
        <v>16</v>
      </c>
      <c r="H9" s="32">
        <v>54</v>
      </c>
      <c r="I9" s="32">
        <v>0</v>
      </c>
      <c r="J9" s="167">
        <v>0</v>
      </c>
      <c r="K9" s="168">
        <f>SUM(C9+E9+G9+I9)</f>
        <v>19</v>
      </c>
      <c r="L9" s="169">
        <f>SUM(D9+F9+H9+J9)</f>
        <v>63</v>
      </c>
    </row>
    <row r="10" spans="1:12" ht="15" customHeight="1">
      <c r="A10" s="151">
        <v>4</v>
      </c>
      <c r="B10" s="34" t="s">
        <v>9</v>
      </c>
      <c r="C10" s="34">
        <v>0</v>
      </c>
      <c r="D10" s="34">
        <v>0</v>
      </c>
      <c r="E10" s="34">
        <v>0</v>
      </c>
      <c r="F10" s="34">
        <v>0</v>
      </c>
      <c r="G10" s="34">
        <v>0</v>
      </c>
      <c r="H10" s="34">
        <v>0</v>
      </c>
      <c r="I10" s="34">
        <v>0</v>
      </c>
      <c r="J10" s="166">
        <v>0</v>
      </c>
      <c r="K10" s="34">
        <v>0</v>
      </c>
      <c r="L10" s="34">
        <v>0</v>
      </c>
    </row>
    <row r="11" spans="1:12" ht="15" customHeight="1">
      <c r="A11" s="152">
        <v>5</v>
      </c>
      <c r="B11" s="32" t="s">
        <v>10</v>
      </c>
      <c r="C11" s="32">
        <v>0</v>
      </c>
      <c r="D11" s="32">
        <v>0</v>
      </c>
      <c r="E11" s="32">
        <v>0</v>
      </c>
      <c r="F11" s="32">
        <v>0</v>
      </c>
      <c r="G11" s="32">
        <v>0</v>
      </c>
      <c r="H11" s="32">
        <v>0</v>
      </c>
      <c r="I11" s="32">
        <v>0</v>
      </c>
      <c r="J11" s="167">
        <v>0</v>
      </c>
      <c r="K11" s="170">
        <v>0</v>
      </c>
      <c r="L11" s="171">
        <v>0</v>
      </c>
    </row>
    <row r="12" spans="1:12" ht="15" customHeight="1">
      <c r="A12" s="151">
        <v>6</v>
      </c>
      <c r="B12" s="34" t="s">
        <v>11</v>
      </c>
      <c r="C12" s="34">
        <v>0</v>
      </c>
      <c r="D12" s="34">
        <v>0</v>
      </c>
      <c r="E12" s="34">
        <v>0</v>
      </c>
      <c r="F12" s="34">
        <v>0</v>
      </c>
      <c r="G12" s="34">
        <v>0</v>
      </c>
      <c r="H12" s="34">
        <v>0</v>
      </c>
      <c r="I12" s="34">
        <v>0</v>
      </c>
      <c r="J12" s="166">
        <v>0</v>
      </c>
      <c r="K12" s="34">
        <v>0</v>
      </c>
      <c r="L12" s="34">
        <v>0</v>
      </c>
    </row>
    <row r="13" spans="1:12" ht="15" customHeight="1">
      <c r="A13" s="152">
        <v>7</v>
      </c>
      <c r="B13" s="32" t="s">
        <v>12</v>
      </c>
      <c r="C13" s="32">
        <v>0</v>
      </c>
      <c r="D13" s="32">
        <v>0</v>
      </c>
      <c r="E13" s="32">
        <v>0</v>
      </c>
      <c r="F13" s="32">
        <v>0</v>
      </c>
      <c r="G13" s="32">
        <v>0</v>
      </c>
      <c r="H13" s="32">
        <v>0</v>
      </c>
      <c r="I13" s="32">
        <v>0</v>
      </c>
      <c r="J13" s="167">
        <v>0</v>
      </c>
      <c r="K13" s="170">
        <v>0</v>
      </c>
      <c r="L13" s="171">
        <v>0</v>
      </c>
    </row>
    <row r="14" spans="1:12" ht="15" customHeight="1">
      <c r="A14" s="151">
        <v>8</v>
      </c>
      <c r="B14" s="34" t="s">
        <v>13</v>
      </c>
      <c r="C14" s="34">
        <v>0</v>
      </c>
      <c r="D14" s="34">
        <v>0</v>
      </c>
      <c r="E14" s="34">
        <v>0</v>
      </c>
      <c r="F14" s="34">
        <v>0</v>
      </c>
      <c r="G14" s="34">
        <v>0</v>
      </c>
      <c r="H14" s="34">
        <v>0</v>
      </c>
      <c r="I14" s="172">
        <v>0</v>
      </c>
      <c r="J14" s="173">
        <v>0</v>
      </c>
      <c r="K14" s="172">
        <v>0</v>
      </c>
      <c r="L14" s="172">
        <v>0</v>
      </c>
    </row>
    <row r="15" spans="1:12" ht="15" customHeight="1">
      <c r="A15" s="152">
        <v>9</v>
      </c>
      <c r="B15" s="32" t="s">
        <v>14</v>
      </c>
      <c r="C15" s="32">
        <v>0</v>
      </c>
      <c r="D15" s="32">
        <v>0</v>
      </c>
      <c r="E15" s="32">
        <v>0</v>
      </c>
      <c r="F15" s="32">
        <v>0</v>
      </c>
      <c r="G15" s="32">
        <v>0</v>
      </c>
      <c r="H15" s="32">
        <v>0</v>
      </c>
      <c r="I15" s="32">
        <v>0</v>
      </c>
      <c r="J15" s="167">
        <v>0</v>
      </c>
      <c r="K15" s="32">
        <v>0</v>
      </c>
      <c r="L15" s="32">
        <v>0</v>
      </c>
    </row>
    <row r="16" spans="1:12" ht="15" customHeight="1">
      <c r="A16" s="151">
        <v>10</v>
      </c>
      <c r="B16" s="34" t="s">
        <v>15</v>
      </c>
      <c r="C16" s="34">
        <v>0</v>
      </c>
      <c r="D16" s="34">
        <v>0</v>
      </c>
      <c r="E16" s="34">
        <v>0</v>
      </c>
      <c r="F16" s="34">
        <v>0</v>
      </c>
      <c r="G16" s="34">
        <v>0</v>
      </c>
      <c r="H16" s="34">
        <v>0</v>
      </c>
      <c r="I16" s="34">
        <v>0</v>
      </c>
      <c r="J16" s="166">
        <v>0</v>
      </c>
      <c r="K16" s="34">
        <v>0</v>
      </c>
      <c r="L16" s="34">
        <v>0</v>
      </c>
    </row>
    <row r="17" spans="1:12" ht="15" customHeight="1">
      <c r="A17" s="152">
        <v>11</v>
      </c>
      <c r="B17" s="32" t="s">
        <v>16</v>
      </c>
      <c r="C17" s="32">
        <v>0</v>
      </c>
      <c r="D17" s="32">
        <v>0</v>
      </c>
      <c r="E17" s="32">
        <v>0</v>
      </c>
      <c r="F17" s="32">
        <v>0</v>
      </c>
      <c r="G17" s="32">
        <v>0</v>
      </c>
      <c r="H17" s="32">
        <v>0</v>
      </c>
      <c r="I17" s="32">
        <v>0</v>
      </c>
      <c r="J17" s="167">
        <v>0</v>
      </c>
      <c r="K17" s="32">
        <v>0</v>
      </c>
      <c r="L17" s="32">
        <v>0</v>
      </c>
    </row>
    <row r="18" spans="1:12" ht="15" customHeight="1">
      <c r="A18" s="151">
        <v>12</v>
      </c>
      <c r="B18" s="34" t="s">
        <v>17</v>
      </c>
      <c r="C18" s="34">
        <v>0</v>
      </c>
      <c r="D18" s="34">
        <v>0</v>
      </c>
      <c r="E18" s="34">
        <v>0</v>
      </c>
      <c r="F18" s="34">
        <v>0</v>
      </c>
      <c r="G18" s="34">
        <v>0</v>
      </c>
      <c r="H18" s="34">
        <v>0</v>
      </c>
      <c r="I18" s="34">
        <v>0</v>
      </c>
      <c r="J18" s="166">
        <v>0</v>
      </c>
      <c r="K18" s="174">
        <v>0</v>
      </c>
      <c r="L18" s="175">
        <v>0</v>
      </c>
    </row>
    <row r="19" spans="1:12" ht="15" customHeight="1">
      <c r="A19" s="152">
        <v>13</v>
      </c>
      <c r="B19" s="32" t="s">
        <v>18</v>
      </c>
      <c r="C19" s="32">
        <v>0</v>
      </c>
      <c r="D19" s="32">
        <v>0</v>
      </c>
      <c r="E19" s="32">
        <v>0</v>
      </c>
      <c r="F19" s="32">
        <v>0</v>
      </c>
      <c r="G19" s="32">
        <v>0</v>
      </c>
      <c r="H19" s="32">
        <v>0</v>
      </c>
      <c r="I19" s="32">
        <v>0</v>
      </c>
      <c r="J19" s="167">
        <v>0</v>
      </c>
      <c r="K19" s="170">
        <v>0</v>
      </c>
      <c r="L19" s="171">
        <v>0</v>
      </c>
    </row>
    <row r="20" spans="1:12" ht="15" customHeight="1">
      <c r="A20" s="151">
        <v>14</v>
      </c>
      <c r="B20" s="34" t="s">
        <v>19</v>
      </c>
      <c r="C20" s="34">
        <v>0</v>
      </c>
      <c r="D20" s="34">
        <v>0</v>
      </c>
      <c r="E20" s="34">
        <v>0</v>
      </c>
      <c r="F20" s="34">
        <v>0</v>
      </c>
      <c r="G20" s="34">
        <v>0</v>
      </c>
      <c r="H20" s="34">
        <v>0</v>
      </c>
      <c r="I20" s="34">
        <v>0</v>
      </c>
      <c r="J20" s="166">
        <v>0</v>
      </c>
      <c r="K20" s="174">
        <v>0</v>
      </c>
      <c r="L20" s="175">
        <v>0</v>
      </c>
    </row>
    <row r="21" spans="1:12" ht="15" customHeight="1">
      <c r="A21" s="152">
        <v>15</v>
      </c>
      <c r="B21" s="32" t="s">
        <v>20</v>
      </c>
      <c r="C21" s="32">
        <v>0</v>
      </c>
      <c r="D21" s="32">
        <v>0</v>
      </c>
      <c r="E21" s="32">
        <v>0</v>
      </c>
      <c r="F21" s="32">
        <v>0</v>
      </c>
      <c r="G21" s="32">
        <v>0</v>
      </c>
      <c r="H21" s="32">
        <v>0</v>
      </c>
      <c r="I21" s="32">
        <v>0</v>
      </c>
      <c r="J21" s="167">
        <v>0</v>
      </c>
      <c r="K21" s="170">
        <v>0</v>
      </c>
      <c r="L21" s="171">
        <v>0</v>
      </c>
    </row>
    <row r="22" spans="1:12" ht="15" customHeight="1">
      <c r="A22" s="151">
        <v>16</v>
      </c>
      <c r="B22" s="34" t="s">
        <v>21</v>
      </c>
      <c r="C22" s="34">
        <v>0</v>
      </c>
      <c r="D22" s="34">
        <v>0</v>
      </c>
      <c r="E22" s="34">
        <v>0</v>
      </c>
      <c r="F22" s="34">
        <v>0</v>
      </c>
      <c r="G22" s="34">
        <v>0</v>
      </c>
      <c r="H22" s="34">
        <v>0</v>
      </c>
      <c r="I22" s="34">
        <v>0</v>
      </c>
      <c r="J22" s="166">
        <v>0</v>
      </c>
      <c r="K22" s="174">
        <v>0</v>
      </c>
      <c r="L22" s="175">
        <v>0</v>
      </c>
    </row>
    <row r="23" spans="1:12" ht="15" customHeight="1">
      <c r="A23" s="152">
        <v>17</v>
      </c>
      <c r="B23" s="32" t="s">
        <v>22</v>
      </c>
      <c r="C23" s="32">
        <v>0</v>
      </c>
      <c r="D23" s="32">
        <v>0</v>
      </c>
      <c r="E23" s="32">
        <v>0</v>
      </c>
      <c r="F23" s="32">
        <v>0</v>
      </c>
      <c r="G23" s="32">
        <v>0</v>
      </c>
      <c r="H23" s="32">
        <v>0</v>
      </c>
      <c r="I23" s="32">
        <v>0</v>
      </c>
      <c r="J23" s="167">
        <v>0</v>
      </c>
      <c r="K23" s="170">
        <v>0</v>
      </c>
      <c r="L23" s="171">
        <v>0</v>
      </c>
    </row>
    <row r="24" spans="1:12" ht="15" customHeight="1">
      <c r="A24" s="151">
        <v>18</v>
      </c>
      <c r="B24" s="34" t="s">
        <v>23</v>
      </c>
      <c r="C24" s="34">
        <v>0</v>
      </c>
      <c r="D24" s="34">
        <v>0</v>
      </c>
      <c r="E24" s="34">
        <v>0</v>
      </c>
      <c r="F24" s="34">
        <v>0</v>
      </c>
      <c r="G24" s="34">
        <v>0</v>
      </c>
      <c r="H24" s="34">
        <v>0</v>
      </c>
      <c r="I24" s="176">
        <v>0</v>
      </c>
      <c r="J24" s="177">
        <v>0</v>
      </c>
      <c r="K24" s="178">
        <v>0</v>
      </c>
      <c r="L24" s="179">
        <v>0</v>
      </c>
    </row>
    <row r="25" spans="1:12" ht="15" customHeight="1">
      <c r="A25" s="153">
        <v>19</v>
      </c>
      <c r="B25" s="154" t="s">
        <v>24</v>
      </c>
      <c r="C25" s="154">
        <v>0</v>
      </c>
      <c r="D25" s="154">
        <v>0</v>
      </c>
      <c r="E25" s="154">
        <v>0</v>
      </c>
      <c r="F25" s="154">
        <v>0</v>
      </c>
      <c r="G25" s="154">
        <v>0</v>
      </c>
      <c r="H25" s="154">
        <v>0</v>
      </c>
      <c r="I25" s="1196" t="s">
        <v>775</v>
      </c>
      <c r="J25" s="1196" t="s">
        <v>775</v>
      </c>
      <c r="K25" s="1196" t="s">
        <v>775</v>
      </c>
      <c r="L25" s="1196" t="s">
        <v>775</v>
      </c>
    </row>
    <row r="26" spans="1:12" s="144" customFormat="1" ht="15" customHeight="1">
      <c r="A26" s="155"/>
      <c r="B26" s="155" t="s">
        <v>25</v>
      </c>
      <c r="C26" s="156">
        <f>SUM(C7:C25)</f>
        <v>0</v>
      </c>
      <c r="D26" s="156">
        <f t="shared" ref="D26:H26" si="0">SUM(D7:D25)</f>
        <v>0</v>
      </c>
      <c r="E26" s="157">
        <f t="shared" si="0"/>
        <v>3</v>
      </c>
      <c r="F26" s="157">
        <f t="shared" si="0"/>
        <v>9</v>
      </c>
      <c r="G26" s="157">
        <f t="shared" si="0"/>
        <v>16</v>
      </c>
      <c r="H26" s="157">
        <f t="shared" si="0"/>
        <v>54</v>
      </c>
      <c r="I26" s="157">
        <f>+I10</f>
        <v>0</v>
      </c>
      <c r="J26" s="180">
        <f>+J10</f>
        <v>0</v>
      </c>
      <c r="K26" s="181">
        <f>SUM(K7:K18)</f>
        <v>19</v>
      </c>
      <c r="L26" s="182">
        <f>SUM(L7:L17)</f>
        <v>63</v>
      </c>
    </row>
    <row r="27" spans="1:12" ht="6.75" customHeight="1">
      <c r="G27" s="158"/>
      <c r="H27" s="158"/>
      <c r="I27" s="158"/>
      <c r="J27" s="158"/>
      <c r="K27" s="158"/>
      <c r="L27" s="158"/>
    </row>
    <row r="28" spans="1:12" ht="10.5" customHeight="1">
      <c r="A28" s="1241" t="s">
        <v>763</v>
      </c>
      <c r="B28" s="1241"/>
      <c r="C28" s="1241"/>
      <c r="D28" s="1241"/>
      <c r="E28" s="1241"/>
      <c r="F28" s="1241"/>
      <c r="G28" s="159"/>
      <c r="H28" s="159"/>
      <c r="I28" s="158"/>
      <c r="J28" s="158"/>
      <c r="K28" s="158"/>
      <c r="L28" s="158"/>
    </row>
  </sheetData>
  <mergeCells count="11">
    <mergeCell ref="A28:F28"/>
    <mergeCell ref="A4:A6"/>
    <mergeCell ref="B4:B6"/>
    <mergeCell ref="A1:L1"/>
    <mergeCell ref="A2:L2"/>
    <mergeCell ref="C4:L4"/>
    <mergeCell ref="C5:D5"/>
    <mergeCell ref="E5:F5"/>
    <mergeCell ref="G5:H5"/>
    <mergeCell ref="I5:J5"/>
    <mergeCell ref="K5:L5"/>
  </mergeCells>
  <pageMargins left="0.69930555555555596" right="0.69930555555555596" top="0.75" bottom="0.75" header="0.3" footer="0.3"/>
  <pageSetup paperSize="9" orientation="portrait"/>
  <ignoredErrors>
    <ignoredError sqref="K26:L26" formulaRange="1"/>
  </ignoredError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0000"/>
  </sheetPr>
  <dimension ref="A1:H27"/>
  <sheetViews>
    <sheetView workbookViewId="0">
      <selection activeCell="K22" sqref="K22"/>
    </sheetView>
  </sheetViews>
  <sheetFormatPr defaultColWidth="9" defaultRowHeight="15"/>
  <cols>
    <col min="1" max="1" width="3.85546875" customWidth="1"/>
    <col min="2" max="2" width="19.85546875" customWidth="1"/>
    <col min="3" max="3" width="7.7109375" customWidth="1"/>
    <col min="4" max="6" width="5.7109375" customWidth="1"/>
    <col min="7" max="7" width="6.7109375" customWidth="1"/>
    <col min="8" max="8" width="7.7109375" customWidth="1"/>
  </cols>
  <sheetData>
    <row r="1" spans="1:8" ht="16.5">
      <c r="A1" s="1427" t="s">
        <v>776</v>
      </c>
      <c r="B1" s="1427"/>
      <c r="C1" s="1427"/>
      <c r="D1" s="1427"/>
      <c r="E1" s="1427"/>
      <c r="F1" s="1427"/>
      <c r="G1" s="1427"/>
      <c r="H1" s="1427"/>
    </row>
    <row r="2" spans="1:8" ht="16.5">
      <c r="A2" s="1427" t="s">
        <v>757</v>
      </c>
      <c r="B2" s="1427"/>
      <c r="C2" s="1427"/>
      <c r="D2" s="1427"/>
      <c r="E2" s="1427"/>
      <c r="F2" s="1427"/>
      <c r="G2" s="1427"/>
      <c r="H2" s="1427"/>
    </row>
    <row r="3" spans="1:8" ht="16.5">
      <c r="A3" s="1"/>
      <c r="B3" s="1"/>
      <c r="C3" s="1"/>
      <c r="D3" s="1"/>
      <c r="E3" s="1"/>
      <c r="F3" s="1"/>
      <c r="G3" s="1"/>
      <c r="H3" s="1"/>
    </row>
    <row r="4" spans="1:8" ht="12" customHeight="1">
      <c r="A4" s="1529" t="s">
        <v>0</v>
      </c>
      <c r="B4" s="1529" t="s">
        <v>1</v>
      </c>
      <c r="C4" s="1403" t="s">
        <v>777</v>
      </c>
      <c r="D4" s="1528"/>
      <c r="E4" s="1528"/>
      <c r="F4" s="1528"/>
      <c r="G4" s="1528"/>
      <c r="H4" s="1404"/>
    </row>
    <row r="5" spans="1:8" ht="50.25" customHeight="1">
      <c r="A5" s="1530"/>
      <c r="B5" s="1530"/>
      <c r="C5" s="125" t="s">
        <v>778</v>
      </c>
      <c r="D5" s="125" t="s">
        <v>779</v>
      </c>
      <c r="E5" s="125" t="s">
        <v>780</v>
      </c>
      <c r="F5" s="125" t="s">
        <v>781</v>
      </c>
      <c r="G5" s="125" t="s">
        <v>782</v>
      </c>
      <c r="H5" s="126" t="s">
        <v>783</v>
      </c>
    </row>
    <row r="6" spans="1:8" ht="12" customHeight="1">
      <c r="A6" s="127">
        <v>1</v>
      </c>
      <c r="B6" s="128" t="s">
        <v>6</v>
      </c>
      <c r="C6" s="129">
        <v>0</v>
      </c>
      <c r="D6" s="129">
        <v>0</v>
      </c>
      <c r="E6" s="129">
        <v>0</v>
      </c>
      <c r="F6" s="129">
        <v>0</v>
      </c>
      <c r="G6" s="129">
        <v>0</v>
      </c>
      <c r="H6" s="129">
        <v>0</v>
      </c>
    </row>
    <row r="7" spans="1:8" ht="12" customHeight="1">
      <c r="A7" s="130">
        <v>2</v>
      </c>
      <c r="B7" s="131" t="s">
        <v>36</v>
      </c>
      <c r="C7" s="132">
        <v>0</v>
      </c>
      <c r="D7" s="132">
        <v>0</v>
      </c>
      <c r="E7" s="132">
        <v>0</v>
      </c>
      <c r="F7" s="132">
        <v>0</v>
      </c>
      <c r="G7" s="132">
        <v>0</v>
      </c>
      <c r="H7" s="132">
        <v>0</v>
      </c>
    </row>
    <row r="8" spans="1:8" ht="12" customHeight="1">
      <c r="A8" s="133">
        <v>3</v>
      </c>
      <c r="B8" s="134" t="s">
        <v>37</v>
      </c>
      <c r="C8" s="135">
        <v>0</v>
      </c>
      <c r="D8" s="135">
        <v>0</v>
      </c>
      <c r="E8" s="135">
        <v>0</v>
      </c>
      <c r="F8" s="135">
        <v>0</v>
      </c>
      <c r="G8" s="135">
        <v>0</v>
      </c>
      <c r="H8" s="135">
        <v>0</v>
      </c>
    </row>
    <row r="9" spans="1:8" ht="12" customHeight="1">
      <c r="A9" s="130">
        <v>4</v>
      </c>
      <c r="B9" s="131" t="s">
        <v>9</v>
      </c>
      <c r="C9" s="132">
        <v>0</v>
      </c>
      <c r="D9" s="132">
        <v>0</v>
      </c>
      <c r="E9" s="132">
        <v>0</v>
      </c>
      <c r="F9" s="132">
        <v>0</v>
      </c>
      <c r="G9" s="132">
        <v>0</v>
      </c>
      <c r="H9" s="132">
        <v>0</v>
      </c>
    </row>
    <row r="10" spans="1:8" ht="12" customHeight="1">
      <c r="A10" s="133">
        <v>5</v>
      </c>
      <c r="B10" s="134" t="s">
        <v>10</v>
      </c>
      <c r="C10" s="135">
        <v>0</v>
      </c>
      <c r="D10" s="135">
        <v>0</v>
      </c>
      <c r="E10" s="135">
        <v>0</v>
      </c>
      <c r="F10" s="135">
        <v>0</v>
      </c>
      <c r="G10" s="135">
        <v>0</v>
      </c>
      <c r="H10" s="135">
        <v>0</v>
      </c>
    </row>
    <row r="11" spans="1:8" ht="12" customHeight="1">
      <c r="A11" s="130">
        <v>6</v>
      </c>
      <c r="B11" s="131" t="s">
        <v>11</v>
      </c>
      <c r="C11" s="132">
        <v>0</v>
      </c>
      <c r="D11" s="132">
        <v>0</v>
      </c>
      <c r="E11" s="132">
        <v>0</v>
      </c>
      <c r="F11" s="132">
        <v>0</v>
      </c>
      <c r="G11" s="132">
        <v>0</v>
      </c>
      <c r="H11" s="132">
        <v>0</v>
      </c>
    </row>
    <row r="12" spans="1:8" ht="12" customHeight="1">
      <c r="A12" s="133">
        <v>7</v>
      </c>
      <c r="B12" s="134" t="s">
        <v>12</v>
      </c>
      <c r="C12" s="135">
        <v>0</v>
      </c>
      <c r="D12" s="135">
        <v>0</v>
      </c>
      <c r="E12" s="135">
        <v>0</v>
      </c>
      <c r="F12" s="135">
        <v>0</v>
      </c>
      <c r="G12" s="135">
        <v>0</v>
      </c>
      <c r="H12" s="135">
        <v>0</v>
      </c>
    </row>
    <row r="13" spans="1:8" ht="12" customHeight="1">
      <c r="A13" s="130">
        <v>8</v>
      </c>
      <c r="B13" s="131" t="s">
        <v>13</v>
      </c>
      <c r="C13" s="132">
        <v>0</v>
      </c>
      <c r="D13" s="132">
        <v>0</v>
      </c>
      <c r="E13" s="132">
        <v>0</v>
      </c>
      <c r="F13" s="132">
        <v>0</v>
      </c>
      <c r="G13" s="132">
        <v>0</v>
      </c>
      <c r="H13" s="132">
        <v>0</v>
      </c>
    </row>
    <row r="14" spans="1:8" ht="12" customHeight="1">
      <c r="A14" s="133">
        <v>9</v>
      </c>
      <c r="B14" s="134" t="s">
        <v>14</v>
      </c>
      <c r="C14" s="135">
        <v>0</v>
      </c>
      <c r="D14" s="135">
        <v>0</v>
      </c>
      <c r="E14" s="135">
        <v>0</v>
      </c>
      <c r="F14" s="135">
        <v>0</v>
      </c>
      <c r="G14" s="135">
        <v>0</v>
      </c>
      <c r="H14" s="135">
        <v>0</v>
      </c>
    </row>
    <row r="15" spans="1:8" ht="12" customHeight="1">
      <c r="A15" s="130">
        <v>10</v>
      </c>
      <c r="B15" s="131" t="s">
        <v>15</v>
      </c>
      <c r="C15" s="132">
        <v>0</v>
      </c>
      <c r="D15" s="132">
        <v>0</v>
      </c>
      <c r="E15" s="132">
        <v>0</v>
      </c>
      <c r="F15" s="132">
        <v>0</v>
      </c>
      <c r="G15" s="132">
        <v>0</v>
      </c>
      <c r="H15" s="132">
        <v>0</v>
      </c>
    </row>
    <row r="16" spans="1:8" ht="12" customHeight="1">
      <c r="A16" s="133">
        <v>11</v>
      </c>
      <c r="B16" s="134" t="s">
        <v>16</v>
      </c>
      <c r="C16" s="135">
        <v>0</v>
      </c>
      <c r="D16" s="135">
        <v>0</v>
      </c>
      <c r="E16" s="135">
        <v>0</v>
      </c>
      <c r="F16" s="135">
        <v>0</v>
      </c>
      <c r="G16" s="135">
        <v>0</v>
      </c>
      <c r="H16" s="135">
        <v>0</v>
      </c>
    </row>
    <row r="17" spans="1:8" ht="12" customHeight="1">
      <c r="A17" s="130">
        <v>12</v>
      </c>
      <c r="B17" s="131" t="s">
        <v>17</v>
      </c>
      <c r="C17" s="132">
        <v>0</v>
      </c>
      <c r="D17" s="132">
        <v>0</v>
      </c>
      <c r="E17" s="132">
        <v>0</v>
      </c>
      <c r="F17" s="132">
        <v>0</v>
      </c>
      <c r="G17" s="132">
        <v>0</v>
      </c>
      <c r="H17" s="132">
        <v>0</v>
      </c>
    </row>
    <row r="18" spans="1:8" ht="12" customHeight="1">
      <c r="A18" s="133">
        <v>13</v>
      </c>
      <c r="B18" s="134" t="s">
        <v>18</v>
      </c>
      <c r="C18" s="135">
        <v>0</v>
      </c>
      <c r="D18" s="135">
        <v>0</v>
      </c>
      <c r="E18" s="135">
        <v>0</v>
      </c>
      <c r="F18" s="135">
        <v>0</v>
      </c>
      <c r="G18" s="135">
        <v>0</v>
      </c>
      <c r="H18" s="135">
        <v>0</v>
      </c>
    </row>
    <row r="19" spans="1:8" ht="12" customHeight="1">
      <c r="A19" s="130">
        <v>14</v>
      </c>
      <c r="B19" s="131" t="s">
        <v>19</v>
      </c>
      <c r="C19" s="132">
        <v>0</v>
      </c>
      <c r="D19" s="132">
        <v>0</v>
      </c>
      <c r="E19" s="132">
        <v>0</v>
      </c>
      <c r="F19" s="132">
        <v>0</v>
      </c>
      <c r="G19" s="132">
        <v>0</v>
      </c>
      <c r="H19" s="132">
        <v>0</v>
      </c>
    </row>
    <row r="20" spans="1:8" ht="12" customHeight="1">
      <c r="A20" s="133">
        <v>15</v>
      </c>
      <c r="B20" s="134" t="s">
        <v>20</v>
      </c>
      <c r="C20" s="135">
        <v>0</v>
      </c>
      <c r="D20" s="135">
        <v>0</v>
      </c>
      <c r="E20" s="135">
        <v>0</v>
      </c>
      <c r="F20" s="135">
        <v>0</v>
      </c>
      <c r="G20" s="135">
        <v>0</v>
      </c>
      <c r="H20" s="135">
        <v>0</v>
      </c>
    </row>
    <row r="21" spans="1:8" ht="12" customHeight="1">
      <c r="A21" s="130">
        <v>16</v>
      </c>
      <c r="B21" s="131" t="s">
        <v>21</v>
      </c>
      <c r="C21" s="132">
        <v>0</v>
      </c>
      <c r="D21" s="132">
        <v>0</v>
      </c>
      <c r="E21" s="132">
        <v>0</v>
      </c>
      <c r="F21" s="132">
        <v>0</v>
      </c>
      <c r="G21" s="132">
        <v>0</v>
      </c>
      <c r="H21" s="132">
        <v>0</v>
      </c>
    </row>
    <row r="22" spans="1:8" ht="12" customHeight="1">
      <c r="A22" s="133">
        <v>17</v>
      </c>
      <c r="B22" s="134" t="s">
        <v>22</v>
      </c>
      <c r="C22" s="135">
        <v>0</v>
      </c>
      <c r="D22" s="135">
        <v>0</v>
      </c>
      <c r="E22" s="135">
        <v>0</v>
      </c>
      <c r="F22" s="135">
        <v>0</v>
      </c>
      <c r="G22" s="135">
        <v>0</v>
      </c>
      <c r="H22" s="135">
        <v>0</v>
      </c>
    </row>
    <row r="23" spans="1:8" ht="12" customHeight="1">
      <c r="A23" s="130">
        <v>18</v>
      </c>
      <c r="B23" s="131" t="s">
        <v>23</v>
      </c>
      <c r="C23" s="132">
        <v>0</v>
      </c>
      <c r="D23" s="132">
        <v>0</v>
      </c>
      <c r="E23" s="132">
        <v>0</v>
      </c>
      <c r="F23" s="132">
        <v>0</v>
      </c>
      <c r="G23" s="132">
        <v>0</v>
      </c>
      <c r="H23" s="132">
        <v>0</v>
      </c>
    </row>
    <row r="24" spans="1:8" ht="12" customHeight="1">
      <c r="A24" s="136">
        <v>19</v>
      </c>
      <c r="B24" s="137" t="s">
        <v>24</v>
      </c>
      <c r="C24" s="138">
        <v>0</v>
      </c>
      <c r="D24" s="138">
        <v>0</v>
      </c>
      <c r="E24" s="138">
        <v>0</v>
      </c>
      <c r="F24" s="138">
        <v>0</v>
      </c>
      <c r="G24" s="138">
        <v>0</v>
      </c>
      <c r="H24" s="138">
        <v>0</v>
      </c>
    </row>
    <row r="25" spans="1:8" ht="12" customHeight="1">
      <c r="A25" s="139"/>
      <c r="B25" s="140" t="s">
        <v>25</v>
      </c>
      <c r="C25" s="141">
        <f>SUM(C6:C24)</f>
        <v>0</v>
      </c>
      <c r="D25" s="141">
        <f t="shared" ref="D25:H25" si="0">SUM(D6:D24)</f>
        <v>0</v>
      </c>
      <c r="E25" s="141">
        <f t="shared" ref="E25" si="1">SUM(E6:E24)</f>
        <v>0</v>
      </c>
      <c r="F25" s="141">
        <f t="shared" ref="F25" si="2">SUM(F6:F24)</f>
        <v>0</v>
      </c>
      <c r="G25" s="141">
        <f t="shared" ref="G25" si="3">SUM(G6:G24)</f>
        <v>0</v>
      </c>
      <c r="H25" s="141">
        <f t="shared" si="0"/>
        <v>0</v>
      </c>
    </row>
    <row r="26" spans="1:8" ht="6.75" customHeight="1"/>
    <row r="27" spans="1:8" ht="10.5" customHeight="1">
      <c r="A27" s="1416" t="s">
        <v>784</v>
      </c>
      <c r="B27" s="1416"/>
      <c r="C27" s="1416"/>
      <c r="D27" s="1416"/>
      <c r="E27" s="1416"/>
      <c r="F27" s="1416"/>
      <c r="G27" s="1416"/>
      <c r="H27" s="143"/>
    </row>
  </sheetData>
  <mergeCells count="6">
    <mergeCell ref="A1:H1"/>
    <mergeCell ref="A2:H2"/>
    <mergeCell ref="C4:H4"/>
    <mergeCell ref="A27:G27"/>
    <mergeCell ref="A4:A5"/>
    <mergeCell ref="B4:B5"/>
  </mergeCells>
  <pageMargins left="0.69930555555555596" right="0.69930555555555596" top="0.75" bottom="0.75" header="0.3" footer="0.3"/>
  <pageSetup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FF00"/>
  </sheetPr>
  <dimension ref="A1:G210"/>
  <sheetViews>
    <sheetView workbookViewId="0">
      <selection activeCell="D29" sqref="D29"/>
    </sheetView>
  </sheetViews>
  <sheetFormatPr defaultColWidth="9" defaultRowHeight="15"/>
  <cols>
    <col min="1" max="1" width="4.85546875" customWidth="1"/>
    <col min="2" max="2" width="25.7109375" customWidth="1"/>
    <col min="3" max="4" width="11.7109375" customWidth="1"/>
    <col min="5" max="5" width="8.7109375" customWidth="1"/>
    <col min="7" max="7" width="13.5703125"/>
    <col min="8" max="8" width="12.85546875"/>
  </cols>
  <sheetData>
    <row r="1" spans="1:7" ht="18.75">
      <c r="A1" s="1513"/>
      <c r="B1" s="1513"/>
      <c r="C1" s="1513"/>
      <c r="D1" s="1513"/>
      <c r="E1" s="1513"/>
    </row>
    <row r="2" spans="1:7" ht="16.5">
      <c r="A2" s="27"/>
      <c r="B2" s="27"/>
      <c r="C2" s="27"/>
      <c r="D2" s="27"/>
      <c r="E2" s="27"/>
    </row>
    <row r="3" spans="1:7" ht="27">
      <c r="A3" s="39" t="s">
        <v>0</v>
      </c>
      <c r="B3" s="39" t="s">
        <v>1</v>
      </c>
      <c r="C3" s="40" t="s">
        <v>785</v>
      </c>
      <c r="D3" s="40" t="s">
        <v>786</v>
      </c>
      <c r="E3" s="40" t="s">
        <v>39</v>
      </c>
    </row>
    <row r="4" spans="1:7" ht="13.5" customHeight="1">
      <c r="A4" s="41">
        <v>1</v>
      </c>
      <c r="B4" s="42" t="s">
        <v>6</v>
      </c>
      <c r="C4" s="110">
        <v>166745</v>
      </c>
      <c r="D4" s="111">
        <v>166151</v>
      </c>
      <c r="E4" s="112">
        <f t="shared" ref="E4:E23" si="0">D4/C4*100</f>
        <v>99.643767429308198</v>
      </c>
      <c r="G4" s="113"/>
    </row>
    <row r="5" spans="1:7" ht="13.5" customHeight="1">
      <c r="A5" s="46">
        <v>2</v>
      </c>
      <c r="B5" s="47" t="s">
        <v>7</v>
      </c>
      <c r="C5" s="114">
        <v>128168</v>
      </c>
      <c r="D5" s="115">
        <v>127527</v>
      </c>
      <c r="E5" s="116">
        <f t="shared" si="0"/>
        <v>99.499875163847406</v>
      </c>
      <c r="G5" s="113"/>
    </row>
    <row r="6" spans="1:7" ht="13.5" customHeight="1">
      <c r="A6" s="51">
        <v>3</v>
      </c>
      <c r="B6" s="117" t="s">
        <v>8</v>
      </c>
      <c r="C6" s="110">
        <v>76106</v>
      </c>
      <c r="D6" s="111">
        <v>75925</v>
      </c>
      <c r="E6" s="118">
        <f t="shared" si="0"/>
        <v>99.762173810212104</v>
      </c>
      <c r="G6" s="113"/>
    </row>
    <row r="7" spans="1:7" ht="13.5" customHeight="1">
      <c r="A7" s="46">
        <v>4</v>
      </c>
      <c r="B7" s="47" t="s">
        <v>9</v>
      </c>
      <c r="C7" s="114">
        <v>125841</v>
      </c>
      <c r="D7" s="115">
        <v>125395</v>
      </c>
      <c r="E7" s="116">
        <f t="shared" si="0"/>
        <v>99.645584507433995</v>
      </c>
      <c r="G7" s="113"/>
    </row>
    <row r="8" spans="1:7" ht="13.5" customHeight="1">
      <c r="A8" s="51">
        <v>5</v>
      </c>
      <c r="B8" s="52" t="s">
        <v>10</v>
      </c>
      <c r="C8" s="110">
        <v>141780</v>
      </c>
      <c r="D8" s="111">
        <v>141318</v>
      </c>
      <c r="E8" s="118">
        <f t="shared" si="0"/>
        <v>99.674143038510394</v>
      </c>
      <c r="G8" s="113"/>
    </row>
    <row r="9" spans="1:7" ht="13.5" customHeight="1">
      <c r="A9" s="46">
        <v>6</v>
      </c>
      <c r="B9" s="119" t="s">
        <v>11</v>
      </c>
      <c r="C9" s="114">
        <v>164558</v>
      </c>
      <c r="D9" s="115">
        <v>163777</v>
      </c>
      <c r="E9" s="116">
        <f t="shared" si="0"/>
        <v>99.525395301352702</v>
      </c>
      <c r="G9" s="113"/>
    </row>
    <row r="10" spans="1:7" ht="13.5" customHeight="1">
      <c r="A10" s="51">
        <v>7</v>
      </c>
      <c r="B10" s="52" t="s">
        <v>12</v>
      </c>
      <c r="C10" s="110">
        <v>134361</v>
      </c>
      <c r="D10" s="111">
        <v>133121</v>
      </c>
      <c r="E10" s="118">
        <f t="shared" si="0"/>
        <v>99.077113150393302</v>
      </c>
      <c r="G10" s="113"/>
    </row>
    <row r="11" spans="1:7" ht="13.5" customHeight="1">
      <c r="A11" s="46">
        <v>8</v>
      </c>
      <c r="B11" s="47" t="s">
        <v>13</v>
      </c>
      <c r="C11" s="114">
        <v>94144</v>
      </c>
      <c r="D11" s="115">
        <v>93419</v>
      </c>
      <c r="E11" s="116">
        <f t="shared" si="0"/>
        <v>99.229903127124402</v>
      </c>
      <c r="G11" s="113"/>
    </row>
    <row r="12" spans="1:7" ht="13.5" customHeight="1">
      <c r="A12" s="51">
        <v>9</v>
      </c>
      <c r="B12" s="117" t="s">
        <v>14</v>
      </c>
      <c r="C12" s="110">
        <v>27739</v>
      </c>
      <c r="D12" s="111">
        <v>27429</v>
      </c>
      <c r="E12" s="118">
        <f t="shared" si="0"/>
        <v>98.882439886081002</v>
      </c>
      <c r="G12" s="113"/>
    </row>
    <row r="13" spans="1:7" ht="13.5" customHeight="1">
      <c r="A13" s="46">
        <v>10</v>
      </c>
      <c r="B13" s="47" t="s">
        <v>15</v>
      </c>
      <c r="C13" s="114">
        <v>75938</v>
      </c>
      <c r="D13" s="115">
        <v>75500</v>
      </c>
      <c r="E13" s="116">
        <f t="shared" si="0"/>
        <v>99.423213674313303</v>
      </c>
      <c r="G13" s="113"/>
    </row>
    <row r="14" spans="1:7" ht="13.5" customHeight="1">
      <c r="A14" s="51">
        <v>11</v>
      </c>
      <c r="B14" s="52" t="s">
        <v>16</v>
      </c>
      <c r="C14" s="110">
        <v>55157</v>
      </c>
      <c r="D14" s="111">
        <v>54780</v>
      </c>
      <c r="E14" s="118">
        <f t="shared" si="0"/>
        <v>99.316496546222595</v>
      </c>
      <c r="G14" s="113"/>
    </row>
    <row r="15" spans="1:7" ht="13.5" customHeight="1">
      <c r="A15" s="46">
        <v>12</v>
      </c>
      <c r="B15" s="119" t="s">
        <v>17</v>
      </c>
      <c r="C15" s="114">
        <v>133482</v>
      </c>
      <c r="D15" s="115">
        <v>133008</v>
      </c>
      <c r="E15" s="116">
        <f t="shared" si="0"/>
        <v>99.644895941025794</v>
      </c>
      <c r="G15" s="113"/>
    </row>
    <row r="16" spans="1:7" ht="13.5" customHeight="1">
      <c r="A16" s="51">
        <v>13</v>
      </c>
      <c r="B16" s="52" t="s">
        <v>18</v>
      </c>
      <c r="C16" s="110">
        <v>294936</v>
      </c>
      <c r="D16" s="111">
        <v>293456</v>
      </c>
      <c r="E16" s="118">
        <f t="shared" si="0"/>
        <v>99.498196218840704</v>
      </c>
      <c r="G16" s="113"/>
    </row>
    <row r="17" spans="1:7" ht="13.5" customHeight="1">
      <c r="A17" s="46">
        <v>14</v>
      </c>
      <c r="B17" s="47" t="s">
        <v>19</v>
      </c>
      <c r="C17" s="114">
        <v>25366</v>
      </c>
      <c r="D17" s="115">
        <v>25270</v>
      </c>
      <c r="E17" s="116">
        <f t="shared" si="0"/>
        <v>99.621540644957804</v>
      </c>
      <c r="G17" s="113"/>
    </row>
    <row r="18" spans="1:7" ht="13.5" customHeight="1">
      <c r="A18" s="51">
        <v>15</v>
      </c>
      <c r="B18" s="117" t="s">
        <v>20</v>
      </c>
      <c r="C18" s="110">
        <v>22007</v>
      </c>
      <c r="D18" s="111">
        <v>21935</v>
      </c>
      <c r="E18" s="118">
        <f t="shared" si="0"/>
        <v>99.672831371836196</v>
      </c>
      <c r="G18" s="113"/>
    </row>
    <row r="19" spans="1:7" ht="13.5" customHeight="1">
      <c r="A19" s="46">
        <v>16</v>
      </c>
      <c r="B19" s="47" t="s">
        <v>21</v>
      </c>
      <c r="C19" s="114">
        <v>19102</v>
      </c>
      <c r="D19" s="115">
        <v>19052</v>
      </c>
      <c r="E19" s="116">
        <f t="shared" si="0"/>
        <v>99.738247303947205</v>
      </c>
      <c r="G19" s="113"/>
    </row>
    <row r="20" spans="1:7" ht="13.5" customHeight="1">
      <c r="A20" s="51">
        <v>17</v>
      </c>
      <c r="B20" s="52" t="s">
        <v>22</v>
      </c>
      <c r="C20" s="110">
        <v>42150</v>
      </c>
      <c r="D20" s="111">
        <v>42018</v>
      </c>
      <c r="E20" s="118">
        <f t="shared" si="0"/>
        <v>99.686832740213504</v>
      </c>
      <c r="G20" s="113"/>
    </row>
    <row r="21" spans="1:7" ht="13.5" customHeight="1">
      <c r="A21" s="46">
        <v>18</v>
      </c>
      <c r="B21" s="47" t="s">
        <v>23</v>
      </c>
      <c r="C21" s="114">
        <v>45706</v>
      </c>
      <c r="D21" s="115">
        <v>45506</v>
      </c>
      <c r="E21" s="116">
        <f t="shared" si="0"/>
        <v>99.562420688749796</v>
      </c>
      <c r="G21" s="113"/>
    </row>
    <row r="22" spans="1:7" ht="13.5" customHeight="1">
      <c r="A22" s="54">
        <v>19</v>
      </c>
      <c r="B22" s="55" t="s">
        <v>24</v>
      </c>
      <c r="C22" s="120">
        <v>31540</v>
      </c>
      <c r="D22" s="120">
        <v>31452</v>
      </c>
      <c r="E22" s="121">
        <f t="shared" si="0"/>
        <v>99.720989220038007</v>
      </c>
      <c r="G22" s="113"/>
    </row>
    <row r="23" spans="1:7" ht="13.5" customHeight="1">
      <c r="A23" s="59"/>
      <c r="B23" s="93" t="s">
        <v>25</v>
      </c>
      <c r="C23" s="122">
        <f>SUM(C4:C22)</f>
        <v>1804826</v>
      </c>
      <c r="D23" s="122">
        <f>SUM(D4:D22)</f>
        <v>1796039</v>
      </c>
      <c r="E23" s="123">
        <f t="shared" si="0"/>
        <v>99.513138662674393</v>
      </c>
      <c r="G23" s="124"/>
    </row>
    <row r="24" spans="1:7" ht="6.95" customHeight="1">
      <c r="A24" s="107"/>
      <c r="B24" s="107"/>
      <c r="C24" s="107"/>
      <c r="D24" s="107"/>
      <c r="E24" s="107"/>
    </row>
    <row r="25" spans="1:7" ht="9.75" customHeight="1">
      <c r="A25" s="1240" t="s">
        <v>98</v>
      </c>
      <c r="B25" s="1241"/>
      <c r="C25" s="1241"/>
      <c r="D25" s="1241"/>
      <c r="E25" s="107"/>
    </row>
    <row r="26" spans="1:7" ht="16.5">
      <c r="A26" s="1"/>
      <c r="B26" s="1"/>
      <c r="C26" s="1"/>
      <c r="D26" s="1"/>
      <c r="E26" s="1"/>
    </row>
    <row r="27" spans="1:7" ht="16.5">
      <c r="A27" s="1"/>
      <c r="B27" s="1"/>
      <c r="C27" s="1"/>
      <c r="D27" s="1"/>
      <c r="E27" s="1"/>
    </row>
    <row r="28" spans="1:7" ht="16.5">
      <c r="A28" s="1"/>
      <c r="B28" s="1"/>
      <c r="C28" s="1"/>
      <c r="D28" s="1"/>
      <c r="E28" s="1"/>
    </row>
    <row r="29" spans="1:7" ht="16.5">
      <c r="A29" s="1"/>
      <c r="B29" s="1"/>
      <c r="C29" s="1"/>
      <c r="D29" s="1"/>
      <c r="E29" s="1"/>
    </row>
    <row r="30" spans="1:7" ht="16.5">
      <c r="A30" s="1"/>
      <c r="B30" s="1"/>
      <c r="C30" s="1"/>
      <c r="D30" s="1"/>
      <c r="E30" s="1"/>
    </row>
    <row r="31" spans="1:7" ht="16.5">
      <c r="A31" s="1"/>
      <c r="B31" s="1"/>
      <c r="C31" s="1"/>
      <c r="D31" s="1"/>
      <c r="E31" s="1"/>
    </row>
    <row r="32" spans="1:7" ht="16.5">
      <c r="A32" s="1"/>
      <c r="B32" s="1"/>
      <c r="C32" s="1"/>
      <c r="D32" s="1"/>
      <c r="E32" s="1"/>
    </row>
    <row r="33" spans="1:5" ht="16.5">
      <c r="A33" s="1"/>
      <c r="B33" s="1"/>
      <c r="C33" s="1"/>
      <c r="D33" s="1"/>
      <c r="E33" s="1"/>
    </row>
    <row r="34" spans="1:5" ht="16.5">
      <c r="A34" s="1"/>
      <c r="B34" s="1"/>
      <c r="C34" s="1"/>
      <c r="D34" s="1"/>
      <c r="E34" s="1"/>
    </row>
    <row r="35" spans="1:5" ht="16.5">
      <c r="A35" s="1"/>
      <c r="B35" s="1"/>
      <c r="C35" s="1"/>
      <c r="D35" s="1"/>
      <c r="E35" s="1"/>
    </row>
    <row r="36" spans="1:5" ht="16.5">
      <c r="A36" s="1"/>
      <c r="B36" s="1"/>
      <c r="C36" s="1"/>
      <c r="D36" s="1"/>
      <c r="E36" s="1"/>
    </row>
    <row r="37" spans="1:5" ht="16.5">
      <c r="A37" s="1"/>
      <c r="B37" s="1"/>
      <c r="C37" s="1"/>
      <c r="D37" s="1"/>
      <c r="E37" s="1"/>
    </row>
    <row r="38" spans="1:5" ht="16.5">
      <c r="A38" s="1"/>
      <c r="B38" s="1"/>
      <c r="C38" s="1"/>
      <c r="D38" s="1"/>
      <c r="E38" s="1"/>
    </row>
    <row r="39" spans="1:5" ht="16.5">
      <c r="A39" s="1"/>
      <c r="B39" s="1"/>
      <c r="C39" s="1"/>
      <c r="D39" s="1"/>
      <c r="E39" s="1"/>
    </row>
    <row r="40" spans="1:5" ht="16.5">
      <c r="A40" s="1"/>
      <c r="B40" s="1"/>
      <c r="C40" s="1"/>
      <c r="D40" s="1"/>
      <c r="E40" s="1"/>
    </row>
    <row r="41" spans="1:5" ht="16.5">
      <c r="A41" s="1"/>
      <c r="B41" s="1"/>
      <c r="C41" s="1"/>
      <c r="D41" s="1"/>
      <c r="E41" s="1"/>
    </row>
    <row r="42" spans="1:5" ht="16.5">
      <c r="A42" s="1"/>
      <c r="B42" s="1"/>
      <c r="C42" s="1"/>
      <c r="D42" s="1"/>
      <c r="E42" s="1"/>
    </row>
    <row r="43" spans="1:5" ht="16.5">
      <c r="A43" s="1"/>
      <c r="B43" s="1"/>
      <c r="C43" s="1"/>
      <c r="D43" s="1"/>
      <c r="E43" s="1"/>
    </row>
    <row r="44" spans="1:5" ht="16.5">
      <c r="A44" s="1"/>
      <c r="B44" s="1"/>
      <c r="C44" s="1"/>
      <c r="D44" s="1"/>
      <c r="E44" s="1"/>
    </row>
    <row r="45" spans="1:5" ht="16.5">
      <c r="A45" s="1"/>
      <c r="B45" s="1"/>
      <c r="C45" s="1"/>
      <c r="D45" s="1"/>
      <c r="E45" s="1"/>
    </row>
    <row r="46" spans="1:5" ht="16.5">
      <c r="A46" s="1"/>
      <c r="B46" s="1"/>
      <c r="C46" s="1"/>
      <c r="D46" s="1"/>
      <c r="E46" s="1"/>
    </row>
    <row r="47" spans="1:5" ht="16.5">
      <c r="A47" s="1"/>
      <c r="B47" s="1"/>
      <c r="C47" s="1"/>
      <c r="D47" s="1"/>
      <c r="E47" s="1"/>
    </row>
    <row r="48" spans="1:5" ht="16.5">
      <c r="A48" s="1"/>
      <c r="B48" s="1"/>
      <c r="C48" s="1"/>
      <c r="D48" s="1"/>
      <c r="E48" s="1"/>
    </row>
    <row r="49" spans="1:5" ht="16.5">
      <c r="A49" s="1"/>
      <c r="B49" s="1"/>
      <c r="C49" s="1"/>
      <c r="D49" s="1"/>
      <c r="E49" s="1"/>
    </row>
    <row r="50" spans="1:5" ht="16.5">
      <c r="A50" s="1"/>
      <c r="B50" s="1"/>
      <c r="C50" s="1"/>
      <c r="D50" s="1"/>
      <c r="E50" s="1"/>
    </row>
    <row r="51" spans="1:5" ht="16.5">
      <c r="A51" s="1"/>
      <c r="B51" s="1"/>
      <c r="C51" s="1"/>
      <c r="D51" s="1"/>
      <c r="E51" s="1"/>
    </row>
    <row r="52" spans="1:5" ht="16.5">
      <c r="A52" s="1"/>
      <c r="B52" s="1"/>
      <c r="C52" s="1"/>
      <c r="D52" s="1"/>
      <c r="E52" s="1"/>
    </row>
    <row r="53" spans="1:5" ht="16.5">
      <c r="A53" s="1"/>
      <c r="B53" s="1"/>
      <c r="C53" s="1"/>
      <c r="D53" s="1"/>
      <c r="E53" s="1"/>
    </row>
    <row r="54" spans="1:5" ht="16.5">
      <c r="A54" s="1"/>
      <c r="B54" s="1"/>
      <c r="C54" s="1"/>
      <c r="D54" s="1"/>
      <c r="E54" s="1"/>
    </row>
    <row r="55" spans="1:5" ht="16.5">
      <c r="A55" s="1"/>
      <c r="B55" s="1"/>
      <c r="C55" s="1"/>
      <c r="D55" s="1"/>
      <c r="E55" s="1"/>
    </row>
    <row r="56" spans="1:5" ht="16.5">
      <c r="A56" s="1"/>
      <c r="B56" s="1"/>
      <c r="C56" s="1"/>
      <c r="D56" s="1"/>
      <c r="E56" s="1"/>
    </row>
    <row r="57" spans="1:5" ht="16.5">
      <c r="A57" s="1"/>
      <c r="B57" s="1"/>
      <c r="C57" s="1"/>
      <c r="D57" s="1"/>
      <c r="E57" s="1"/>
    </row>
    <row r="58" spans="1:5" ht="16.5">
      <c r="A58" s="1"/>
      <c r="B58" s="1"/>
      <c r="C58" s="1"/>
      <c r="D58" s="1"/>
      <c r="E58" s="1"/>
    </row>
    <row r="59" spans="1:5" ht="16.5">
      <c r="A59" s="1"/>
      <c r="B59" s="1"/>
      <c r="C59" s="1"/>
      <c r="D59" s="1"/>
      <c r="E59" s="1"/>
    </row>
    <row r="60" spans="1:5" ht="16.5">
      <c r="A60" s="1"/>
      <c r="B60" s="1"/>
      <c r="C60" s="1"/>
      <c r="D60" s="1"/>
      <c r="E60" s="1"/>
    </row>
    <row r="61" spans="1:5" ht="16.5">
      <c r="A61" s="1"/>
      <c r="B61" s="1"/>
      <c r="C61" s="1"/>
      <c r="D61" s="1"/>
      <c r="E61" s="1"/>
    </row>
    <row r="62" spans="1:5" ht="16.5">
      <c r="A62" s="1"/>
      <c r="B62" s="1"/>
      <c r="C62" s="1"/>
      <c r="D62" s="1"/>
      <c r="E62" s="1"/>
    </row>
    <row r="63" spans="1:5" ht="16.5">
      <c r="A63" s="1"/>
      <c r="B63" s="1"/>
      <c r="C63" s="1"/>
      <c r="D63" s="1"/>
      <c r="E63" s="1"/>
    </row>
    <row r="64" spans="1:5" ht="16.5">
      <c r="A64" s="1"/>
      <c r="B64" s="1"/>
      <c r="C64" s="1"/>
      <c r="D64" s="1"/>
      <c r="E64" s="1"/>
    </row>
    <row r="65" spans="1:5" ht="16.5">
      <c r="A65" s="1"/>
      <c r="B65" s="1"/>
      <c r="C65" s="1"/>
      <c r="D65" s="1"/>
      <c r="E65" s="1"/>
    </row>
    <row r="66" spans="1:5" ht="16.5">
      <c r="A66" s="1"/>
      <c r="B66" s="1"/>
      <c r="C66" s="1"/>
      <c r="D66" s="1"/>
      <c r="E66" s="1"/>
    </row>
    <row r="67" spans="1:5" ht="16.5">
      <c r="A67" s="1"/>
      <c r="B67" s="1"/>
      <c r="C67" s="1"/>
      <c r="D67" s="1"/>
      <c r="E67" s="1"/>
    </row>
    <row r="68" spans="1:5" ht="16.5">
      <c r="A68" s="1"/>
      <c r="B68" s="1"/>
      <c r="C68" s="1"/>
      <c r="D68" s="1"/>
      <c r="E68" s="1"/>
    </row>
    <row r="69" spans="1:5" ht="16.5">
      <c r="A69" s="1"/>
      <c r="B69" s="1"/>
      <c r="C69" s="1"/>
      <c r="D69" s="1"/>
      <c r="E69" s="1"/>
    </row>
    <row r="70" spans="1:5" ht="16.5">
      <c r="A70" s="1"/>
      <c r="B70" s="1"/>
      <c r="C70" s="1"/>
      <c r="D70" s="1"/>
      <c r="E70" s="1"/>
    </row>
    <row r="71" spans="1:5" ht="16.5">
      <c r="A71" s="1"/>
      <c r="B71" s="1"/>
      <c r="C71" s="1"/>
      <c r="D71" s="1"/>
      <c r="E71" s="1"/>
    </row>
    <row r="72" spans="1:5" ht="16.5">
      <c r="A72" s="1"/>
      <c r="B72" s="1"/>
      <c r="C72" s="1"/>
      <c r="D72" s="1"/>
      <c r="E72" s="1"/>
    </row>
    <row r="73" spans="1:5" ht="16.5">
      <c r="A73" s="1"/>
      <c r="B73" s="1"/>
      <c r="C73" s="1"/>
      <c r="D73" s="1"/>
      <c r="E73" s="1"/>
    </row>
    <row r="74" spans="1:5" ht="16.5">
      <c r="A74" s="1"/>
      <c r="B74" s="1"/>
      <c r="C74" s="1"/>
      <c r="D74" s="1"/>
      <c r="E74" s="1"/>
    </row>
    <row r="75" spans="1:5" ht="16.5">
      <c r="A75" s="1"/>
      <c r="B75" s="1"/>
      <c r="C75" s="1"/>
      <c r="D75" s="1"/>
      <c r="E75" s="1"/>
    </row>
    <row r="76" spans="1:5" ht="16.5">
      <c r="A76" s="1"/>
      <c r="B76" s="1"/>
      <c r="C76" s="1"/>
      <c r="D76" s="1"/>
      <c r="E76" s="1"/>
    </row>
    <row r="77" spans="1:5" ht="16.5">
      <c r="A77" s="1"/>
      <c r="B77" s="1"/>
      <c r="C77" s="1"/>
      <c r="D77" s="1"/>
      <c r="E77" s="1"/>
    </row>
    <row r="78" spans="1:5" ht="16.5">
      <c r="A78" s="1"/>
      <c r="B78" s="1"/>
      <c r="C78" s="1"/>
      <c r="D78" s="1"/>
      <c r="E78" s="1"/>
    </row>
    <row r="79" spans="1:5" ht="16.5">
      <c r="A79" s="1"/>
      <c r="B79" s="1"/>
      <c r="C79" s="1"/>
      <c r="D79" s="1"/>
      <c r="E79" s="1"/>
    </row>
    <row r="80" spans="1:5" ht="16.5">
      <c r="A80" s="1"/>
      <c r="B80" s="1"/>
      <c r="C80" s="1"/>
      <c r="D80" s="1"/>
      <c r="E80" s="1"/>
    </row>
    <row r="81" spans="1:5" ht="16.5">
      <c r="A81" s="1"/>
      <c r="B81" s="1"/>
      <c r="C81" s="1"/>
      <c r="D81" s="1"/>
      <c r="E81" s="1"/>
    </row>
    <row r="82" spans="1:5" ht="16.5">
      <c r="A82" s="1"/>
      <c r="B82" s="1"/>
      <c r="C82" s="1"/>
      <c r="D82" s="1"/>
      <c r="E82" s="1"/>
    </row>
    <row r="83" spans="1:5" ht="16.5">
      <c r="A83" s="1"/>
      <c r="B83" s="1"/>
      <c r="C83" s="1"/>
      <c r="D83" s="1"/>
      <c r="E83" s="1"/>
    </row>
    <row r="84" spans="1:5" ht="16.5">
      <c r="A84" s="1"/>
      <c r="B84" s="1"/>
      <c r="C84" s="1"/>
      <c r="D84" s="1"/>
      <c r="E84" s="1"/>
    </row>
    <row r="85" spans="1:5" ht="16.5">
      <c r="A85" s="1"/>
      <c r="B85" s="1"/>
      <c r="C85" s="1"/>
      <c r="D85" s="1"/>
      <c r="E85" s="1"/>
    </row>
    <row r="86" spans="1:5" ht="16.5">
      <c r="A86" s="1"/>
      <c r="B86" s="1"/>
      <c r="C86" s="1"/>
      <c r="D86" s="1"/>
      <c r="E86" s="1"/>
    </row>
    <row r="87" spans="1:5" ht="16.5">
      <c r="A87" s="1"/>
      <c r="B87" s="1"/>
      <c r="C87" s="1"/>
      <c r="D87" s="1"/>
      <c r="E87" s="1"/>
    </row>
    <row r="88" spans="1:5" ht="16.5">
      <c r="A88" s="1"/>
      <c r="B88" s="1"/>
      <c r="C88" s="1"/>
      <c r="D88" s="1"/>
      <c r="E88" s="1"/>
    </row>
    <row r="89" spans="1:5" ht="16.5">
      <c r="A89" s="1"/>
      <c r="B89" s="1"/>
      <c r="C89" s="1"/>
      <c r="D89" s="1"/>
      <c r="E89" s="1"/>
    </row>
    <row r="90" spans="1:5" ht="16.5">
      <c r="A90" s="1"/>
      <c r="B90" s="1"/>
      <c r="C90" s="1"/>
      <c r="D90" s="1"/>
      <c r="E90" s="1"/>
    </row>
    <row r="91" spans="1:5" ht="16.5">
      <c r="A91" s="1"/>
      <c r="B91" s="1"/>
      <c r="C91" s="1"/>
      <c r="D91" s="1"/>
      <c r="E91" s="1"/>
    </row>
    <row r="92" spans="1:5" ht="16.5">
      <c r="A92" s="1"/>
      <c r="B92" s="1"/>
      <c r="C92" s="1"/>
      <c r="D92" s="1"/>
      <c r="E92" s="1"/>
    </row>
    <row r="93" spans="1:5" ht="16.5">
      <c r="A93" s="1"/>
      <c r="B93" s="1"/>
      <c r="C93" s="1"/>
      <c r="D93" s="1"/>
      <c r="E93" s="1"/>
    </row>
    <row r="94" spans="1:5" ht="16.5">
      <c r="A94" s="1"/>
      <c r="B94" s="1"/>
      <c r="C94" s="1"/>
      <c r="D94" s="1"/>
      <c r="E94" s="1"/>
    </row>
    <row r="95" spans="1:5" ht="16.5">
      <c r="A95" s="1"/>
      <c r="B95" s="1"/>
      <c r="C95" s="1"/>
      <c r="D95" s="1"/>
      <c r="E95" s="1"/>
    </row>
    <row r="96" spans="1:5" ht="16.5">
      <c r="A96" s="1"/>
      <c r="B96" s="1"/>
      <c r="C96" s="1"/>
      <c r="D96" s="1"/>
      <c r="E96" s="1"/>
    </row>
    <row r="97" spans="1:5" ht="16.5">
      <c r="A97" s="1"/>
      <c r="B97" s="1"/>
      <c r="C97" s="1"/>
      <c r="D97" s="1"/>
      <c r="E97" s="1"/>
    </row>
    <row r="98" spans="1:5" ht="16.5">
      <c r="A98" s="1"/>
      <c r="B98" s="1"/>
      <c r="C98" s="1"/>
      <c r="D98" s="1"/>
      <c r="E98" s="1"/>
    </row>
    <row r="99" spans="1:5" ht="16.5">
      <c r="A99" s="1"/>
      <c r="B99" s="1"/>
      <c r="C99" s="1"/>
      <c r="D99" s="1"/>
      <c r="E99" s="1"/>
    </row>
    <row r="100" spans="1:5" ht="16.5">
      <c r="A100" s="1"/>
      <c r="B100" s="1"/>
      <c r="C100" s="1"/>
      <c r="D100" s="1"/>
      <c r="E100" s="1"/>
    </row>
    <row r="101" spans="1:5" ht="16.5">
      <c r="A101" s="1"/>
      <c r="B101" s="1"/>
      <c r="C101" s="1"/>
      <c r="D101" s="1"/>
      <c r="E101" s="1"/>
    </row>
    <row r="102" spans="1:5" ht="16.5">
      <c r="A102" s="1"/>
      <c r="B102" s="1"/>
      <c r="C102" s="1"/>
      <c r="D102" s="1"/>
      <c r="E102" s="1"/>
    </row>
    <row r="103" spans="1:5" ht="16.5">
      <c r="A103" s="1"/>
      <c r="B103" s="1"/>
      <c r="C103" s="1"/>
      <c r="D103" s="1"/>
      <c r="E103" s="1"/>
    </row>
    <row r="104" spans="1:5" ht="16.5">
      <c r="A104" s="1"/>
      <c r="B104" s="1"/>
      <c r="C104" s="1"/>
      <c r="D104" s="1"/>
      <c r="E104" s="1"/>
    </row>
    <row r="105" spans="1:5" ht="16.5">
      <c r="A105" s="1"/>
      <c r="B105" s="1"/>
      <c r="C105" s="1"/>
      <c r="D105" s="1"/>
      <c r="E105" s="1"/>
    </row>
    <row r="106" spans="1:5" ht="16.5">
      <c r="A106" s="1"/>
      <c r="B106" s="1"/>
      <c r="C106" s="1"/>
      <c r="D106" s="1"/>
      <c r="E106" s="1"/>
    </row>
    <row r="107" spans="1:5" ht="16.5">
      <c r="A107" s="1"/>
      <c r="B107" s="1"/>
      <c r="C107" s="1"/>
      <c r="D107" s="1"/>
      <c r="E107" s="1"/>
    </row>
    <row r="108" spans="1:5" ht="16.5">
      <c r="A108" s="1"/>
      <c r="B108" s="1"/>
      <c r="C108" s="1"/>
      <c r="D108" s="1"/>
      <c r="E108" s="1"/>
    </row>
    <row r="109" spans="1:5" ht="16.5">
      <c r="A109" s="1"/>
      <c r="B109" s="1"/>
      <c r="C109" s="1"/>
      <c r="D109" s="1"/>
      <c r="E109" s="1"/>
    </row>
    <row r="110" spans="1:5" ht="16.5">
      <c r="A110" s="1"/>
      <c r="B110" s="1"/>
      <c r="C110" s="1"/>
      <c r="D110" s="1"/>
      <c r="E110" s="1"/>
    </row>
    <row r="111" spans="1:5" ht="16.5">
      <c r="A111" s="1"/>
      <c r="B111" s="1"/>
      <c r="C111" s="1"/>
      <c r="D111" s="1"/>
      <c r="E111" s="1"/>
    </row>
    <row r="112" spans="1:5" ht="16.5">
      <c r="A112" s="1"/>
      <c r="B112" s="1"/>
      <c r="C112" s="1"/>
      <c r="D112" s="1"/>
      <c r="E112" s="1"/>
    </row>
    <row r="113" spans="1:5" ht="16.5">
      <c r="A113" s="1"/>
      <c r="B113" s="1"/>
      <c r="C113" s="1"/>
      <c r="D113" s="1"/>
      <c r="E113" s="1"/>
    </row>
    <row r="114" spans="1:5" ht="16.5">
      <c r="A114" s="1"/>
      <c r="B114" s="1"/>
      <c r="C114" s="1"/>
      <c r="D114" s="1"/>
      <c r="E114" s="1"/>
    </row>
    <row r="115" spans="1:5" ht="16.5">
      <c r="A115" s="1"/>
      <c r="B115" s="1"/>
      <c r="C115" s="1"/>
      <c r="D115" s="1"/>
      <c r="E115" s="1"/>
    </row>
    <row r="116" spans="1:5" ht="16.5">
      <c r="A116" s="1"/>
      <c r="B116" s="1"/>
      <c r="C116" s="1"/>
      <c r="D116" s="1"/>
      <c r="E116" s="1"/>
    </row>
    <row r="117" spans="1:5" ht="16.5">
      <c r="A117" s="1"/>
      <c r="B117" s="1"/>
      <c r="C117" s="1"/>
      <c r="D117" s="1"/>
      <c r="E117" s="1"/>
    </row>
    <row r="118" spans="1:5" ht="16.5">
      <c r="A118" s="1"/>
      <c r="B118" s="1"/>
      <c r="C118" s="1"/>
      <c r="D118" s="1"/>
      <c r="E118" s="1"/>
    </row>
    <row r="119" spans="1:5" ht="16.5">
      <c r="A119" s="1"/>
      <c r="B119" s="1"/>
      <c r="C119" s="1"/>
      <c r="D119" s="1"/>
      <c r="E119" s="1"/>
    </row>
    <row r="120" spans="1:5" ht="16.5">
      <c r="A120" s="1"/>
      <c r="B120" s="1"/>
      <c r="C120" s="1"/>
      <c r="D120" s="1"/>
      <c r="E120" s="1"/>
    </row>
    <row r="121" spans="1:5" ht="16.5">
      <c r="A121" s="1"/>
      <c r="B121" s="1"/>
      <c r="C121" s="1"/>
      <c r="D121" s="1"/>
      <c r="E121" s="1"/>
    </row>
    <row r="122" spans="1:5" ht="16.5">
      <c r="A122" s="1"/>
      <c r="B122" s="1"/>
      <c r="C122" s="1"/>
      <c r="D122" s="1"/>
      <c r="E122" s="1"/>
    </row>
    <row r="123" spans="1:5" ht="16.5">
      <c r="A123" s="1"/>
      <c r="B123" s="1"/>
      <c r="C123" s="1"/>
      <c r="D123" s="1"/>
      <c r="E123" s="1"/>
    </row>
    <row r="124" spans="1:5" ht="16.5">
      <c r="A124" s="1"/>
      <c r="B124" s="1"/>
      <c r="C124" s="1"/>
      <c r="D124" s="1"/>
      <c r="E124" s="1"/>
    </row>
    <row r="125" spans="1:5" ht="16.5">
      <c r="A125" s="1"/>
      <c r="B125" s="1"/>
      <c r="C125" s="1"/>
      <c r="D125" s="1"/>
      <c r="E125" s="1"/>
    </row>
    <row r="126" spans="1:5" ht="16.5">
      <c r="A126" s="1"/>
      <c r="B126" s="1"/>
      <c r="C126" s="1"/>
      <c r="D126" s="1"/>
      <c r="E126" s="1"/>
    </row>
    <row r="127" spans="1:5" ht="16.5">
      <c r="A127" s="1"/>
      <c r="B127" s="1"/>
      <c r="C127" s="1"/>
      <c r="D127" s="1"/>
      <c r="E127" s="1"/>
    </row>
    <row r="128" spans="1:5" ht="16.5">
      <c r="A128" s="1"/>
      <c r="B128" s="1"/>
      <c r="C128" s="1"/>
      <c r="D128" s="1"/>
      <c r="E128" s="1"/>
    </row>
    <row r="129" spans="1:5" ht="16.5">
      <c r="A129" s="1"/>
      <c r="B129" s="1"/>
      <c r="C129" s="1"/>
      <c r="D129" s="1"/>
      <c r="E129" s="1"/>
    </row>
    <row r="130" spans="1:5" ht="16.5">
      <c r="A130" s="1"/>
      <c r="B130" s="1"/>
      <c r="C130" s="1"/>
      <c r="D130" s="1"/>
      <c r="E130" s="1"/>
    </row>
    <row r="131" spans="1:5" ht="16.5">
      <c r="A131" s="1"/>
      <c r="B131" s="1"/>
      <c r="C131" s="1"/>
      <c r="D131" s="1"/>
      <c r="E131" s="1"/>
    </row>
    <row r="132" spans="1:5" ht="16.5">
      <c r="A132" s="1"/>
      <c r="B132" s="1"/>
      <c r="C132" s="1"/>
      <c r="D132" s="1"/>
      <c r="E132" s="1"/>
    </row>
    <row r="133" spans="1:5" ht="16.5">
      <c r="A133" s="1"/>
      <c r="B133" s="1"/>
      <c r="C133" s="1"/>
      <c r="D133" s="1"/>
      <c r="E133" s="1"/>
    </row>
    <row r="134" spans="1:5" ht="16.5">
      <c r="A134" s="1"/>
      <c r="B134" s="1"/>
      <c r="C134" s="1"/>
      <c r="D134" s="1"/>
      <c r="E134" s="1"/>
    </row>
    <row r="135" spans="1:5" ht="16.5">
      <c r="A135" s="1"/>
      <c r="B135" s="1"/>
      <c r="C135" s="1"/>
      <c r="D135" s="1"/>
      <c r="E135" s="1"/>
    </row>
    <row r="136" spans="1:5" ht="16.5">
      <c r="A136" s="1"/>
      <c r="B136" s="1"/>
      <c r="C136" s="1"/>
      <c r="D136" s="1"/>
      <c r="E136" s="1"/>
    </row>
    <row r="137" spans="1:5" ht="16.5">
      <c r="A137" s="1"/>
      <c r="B137" s="1"/>
      <c r="C137" s="1"/>
      <c r="D137" s="1"/>
      <c r="E137" s="1"/>
    </row>
    <row r="138" spans="1:5" ht="16.5">
      <c r="A138" s="1"/>
      <c r="B138" s="1"/>
      <c r="C138" s="1"/>
      <c r="D138" s="1"/>
      <c r="E138" s="1"/>
    </row>
    <row r="139" spans="1:5" ht="16.5">
      <c r="A139" s="1"/>
      <c r="B139" s="1"/>
      <c r="C139" s="1"/>
      <c r="D139" s="1"/>
      <c r="E139" s="1"/>
    </row>
    <row r="140" spans="1:5" ht="16.5">
      <c r="A140" s="1"/>
      <c r="B140" s="1"/>
      <c r="C140" s="1"/>
      <c r="D140" s="1"/>
      <c r="E140" s="1"/>
    </row>
    <row r="141" spans="1:5" ht="16.5">
      <c r="A141" s="1"/>
      <c r="B141" s="1"/>
      <c r="C141" s="1"/>
      <c r="D141" s="1"/>
      <c r="E141" s="1"/>
    </row>
    <row r="142" spans="1:5" ht="16.5">
      <c r="A142" s="1"/>
      <c r="B142" s="1"/>
      <c r="C142" s="1"/>
      <c r="D142" s="1"/>
      <c r="E142" s="1"/>
    </row>
    <row r="143" spans="1:5" ht="16.5">
      <c r="A143" s="1"/>
      <c r="B143" s="1"/>
      <c r="C143" s="1"/>
      <c r="D143" s="1"/>
      <c r="E143" s="1"/>
    </row>
    <row r="144" spans="1:5" ht="16.5">
      <c r="A144" s="1"/>
      <c r="B144" s="1"/>
      <c r="C144" s="1"/>
      <c r="D144" s="1"/>
      <c r="E144" s="1"/>
    </row>
    <row r="145" spans="1:5" ht="16.5">
      <c r="A145" s="1"/>
      <c r="B145" s="1"/>
      <c r="C145" s="1"/>
      <c r="D145" s="1"/>
      <c r="E145" s="1"/>
    </row>
    <row r="146" spans="1:5" ht="16.5">
      <c r="A146" s="1"/>
      <c r="B146" s="1"/>
      <c r="C146" s="1"/>
      <c r="D146" s="1"/>
      <c r="E146" s="1"/>
    </row>
    <row r="147" spans="1:5" ht="16.5">
      <c r="A147" s="1"/>
      <c r="B147" s="1"/>
      <c r="C147" s="1"/>
      <c r="D147" s="1"/>
      <c r="E147" s="1"/>
    </row>
    <row r="148" spans="1:5" ht="16.5">
      <c r="A148" s="1"/>
      <c r="B148" s="1"/>
      <c r="C148" s="1"/>
      <c r="D148" s="1"/>
      <c r="E148" s="1"/>
    </row>
    <row r="149" spans="1:5" ht="16.5">
      <c r="A149" s="1"/>
      <c r="B149" s="1"/>
      <c r="C149" s="1"/>
      <c r="D149" s="1"/>
      <c r="E149" s="1"/>
    </row>
    <row r="150" spans="1:5" ht="16.5">
      <c r="A150" s="1"/>
      <c r="B150" s="1"/>
      <c r="C150" s="1"/>
      <c r="D150" s="1"/>
      <c r="E150" s="1"/>
    </row>
    <row r="151" spans="1:5" ht="16.5">
      <c r="A151" s="1"/>
      <c r="B151" s="1"/>
      <c r="C151" s="1"/>
      <c r="D151" s="1"/>
      <c r="E151" s="1"/>
    </row>
    <row r="152" spans="1:5" ht="16.5">
      <c r="A152" s="1"/>
      <c r="B152" s="1"/>
      <c r="C152" s="1"/>
      <c r="D152" s="1"/>
      <c r="E152" s="1"/>
    </row>
    <row r="153" spans="1:5" ht="16.5">
      <c r="A153" s="1"/>
      <c r="B153" s="1"/>
      <c r="C153" s="1"/>
      <c r="D153" s="1"/>
      <c r="E153" s="1"/>
    </row>
    <row r="154" spans="1:5" ht="16.5">
      <c r="A154" s="1"/>
      <c r="B154" s="1"/>
      <c r="C154" s="1"/>
      <c r="D154" s="1"/>
      <c r="E154" s="1"/>
    </row>
    <row r="155" spans="1:5" ht="16.5">
      <c r="A155" s="1"/>
      <c r="B155" s="1"/>
      <c r="C155" s="1"/>
      <c r="D155" s="1"/>
      <c r="E155" s="1"/>
    </row>
    <row r="156" spans="1:5" ht="16.5">
      <c r="A156" s="1"/>
      <c r="B156" s="1"/>
      <c r="C156" s="1"/>
      <c r="D156" s="1"/>
      <c r="E156" s="1"/>
    </row>
    <row r="157" spans="1:5" ht="16.5">
      <c r="A157" s="1"/>
      <c r="B157" s="1"/>
      <c r="C157" s="1"/>
      <c r="D157" s="1"/>
      <c r="E157" s="1"/>
    </row>
    <row r="158" spans="1:5" ht="16.5">
      <c r="A158" s="1"/>
      <c r="B158" s="1"/>
      <c r="C158" s="1"/>
      <c r="D158" s="1"/>
      <c r="E158" s="1"/>
    </row>
    <row r="159" spans="1:5" ht="16.5">
      <c r="A159" s="1"/>
      <c r="B159" s="1"/>
      <c r="C159" s="1"/>
      <c r="D159" s="1"/>
      <c r="E159" s="1"/>
    </row>
    <row r="160" spans="1:5" ht="16.5">
      <c r="A160" s="1"/>
      <c r="B160" s="1"/>
      <c r="C160" s="1"/>
      <c r="D160" s="1"/>
      <c r="E160" s="1"/>
    </row>
    <row r="161" spans="1:5" ht="16.5">
      <c r="A161" s="1"/>
      <c r="B161" s="1"/>
      <c r="C161" s="1"/>
      <c r="D161" s="1"/>
      <c r="E161" s="1"/>
    </row>
    <row r="162" spans="1:5" ht="16.5">
      <c r="A162" s="1"/>
      <c r="B162" s="1"/>
      <c r="C162" s="1"/>
      <c r="D162" s="1"/>
      <c r="E162" s="1"/>
    </row>
    <row r="163" spans="1:5" ht="16.5">
      <c r="A163" s="1"/>
      <c r="B163" s="1"/>
      <c r="C163" s="1"/>
      <c r="D163" s="1"/>
      <c r="E163" s="1"/>
    </row>
    <row r="164" spans="1:5" ht="16.5">
      <c r="A164" s="1"/>
      <c r="B164" s="1"/>
      <c r="C164" s="1"/>
      <c r="D164" s="1"/>
      <c r="E164" s="1"/>
    </row>
    <row r="165" spans="1:5" ht="16.5">
      <c r="A165" s="1"/>
      <c r="B165" s="1"/>
      <c r="C165" s="1"/>
      <c r="D165" s="1"/>
      <c r="E165" s="1"/>
    </row>
    <row r="166" spans="1:5" ht="16.5">
      <c r="A166" s="1"/>
      <c r="B166" s="1"/>
      <c r="C166" s="1"/>
      <c r="D166" s="1"/>
      <c r="E166" s="1"/>
    </row>
    <row r="167" spans="1:5" ht="16.5">
      <c r="A167" s="1"/>
      <c r="B167" s="1"/>
      <c r="C167" s="1"/>
      <c r="D167" s="1"/>
      <c r="E167" s="1"/>
    </row>
    <row r="168" spans="1:5" ht="16.5">
      <c r="A168" s="1"/>
      <c r="B168" s="1"/>
      <c r="C168" s="1"/>
      <c r="D168" s="1"/>
      <c r="E168" s="1"/>
    </row>
    <row r="169" spans="1:5" ht="16.5">
      <c r="A169" s="1"/>
      <c r="B169" s="1"/>
      <c r="C169" s="1"/>
      <c r="D169" s="1"/>
      <c r="E169" s="1"/>
    </row>
    <row r="170" spans="1:5" ht="16.5">
      <c r="A170" s="1"/>
      <c r="B170" s="1"/>
      <c r="C170" s="1"/>
      <c r="D170" s="1"/>
      <c r="E170" s="1"/>
    </row>
    <row r="171" spans="1:5" ht="16.5">
      <c r="A171" s="1"/>
      <c r="B171" s="1"/>
      <c r="C171" s="1"/>
      <c r="D171" s="1"/>
      <c r="E171" s="1"/>
    </row>
    <row r="172" spans="1:5" ht="16.5">
      <c r="A172" s="1"/>
      <c r="B172" s="1"/>
      <c r="C172" s="1"/>
      <c r="D172" s="1"/>
      <c r="E172" s="1"/>
    </row>
    <row r="173" spans="1:5" ht="16.5">
      <c r="A173" s="1"/>
      <c r="B173" s="1"/>
      <c r="C173" s="1"/>
      <c r="D173" s="1"/>
      <c r="E173" s="1"/>
    </row>
    <row r="174" spans="1:5" ht="16.5">
      <c r="A174" s="1"/>
      <c r="B174" s="1"/>
      <c r="C174" s="1"/>
      <c r="D174" s="1"/>
      <c r="E174" s="1"/>
    </row>
    <row r="175" spans="1:5" ht="16.5">
      <c r="A175" s="1"/>
      <c r="B175" s="1"/>
      <c r="C175" s="1"/>
      <c r="D175" s="1"/>
      <c r="E175" s="1"/>
    </row>
    <row r="176" spans="1:5" ht="16.5">
      <c r="A176" s="1"/>
      <c r="B176" s="1"/>
      <c r="C176" s="1"/>
      <c r="D176" s="1"/>
      <c r="E176" s="1"/>
    </row>
    <row r="177" spans="1:5" ht="16.5">
      <c r="A177" s="1"/>
      <c r="B177" s="1"/>
      <c r="C177" s="1"/>
      <c r="D177" s="1"/>
      <c r="E177" s="1"/>
    </row>
    <row r="178" spans="1:5" ht="16.5">
      <c r="A178" s="1"/>
      <c r="B178" s="1"/>
      <c r="C178" s="1"/>
      <c r="D178" s="1"/>
      <c r="E178" s="1"/>
    </row>
    <row r="179" spans="1:5" ht="16.5">
      <c r="A179" s="1"/>
      <c r="B179" s="1"/>
      <c r="C179" s="1"/>
      <c r="D179" s="1"/>
      <c r="E179" s="1"/>
    </row>
    <row r="180" spans="1:5" ht="16.5">
      <c r="A180" s="1"/>
      <c r="B180" s="1"/>
      <c r="C180" s="1"/>
      <c r="D180" s="1"/>
      <c r="E180" s="1"/>
    </row>
    <row r="181" spans="1:5" ht="16.5">
      <c r="A181" s="1"/>
      <c r="B181" s="1"/>
      <c r="C181" s="1"/>
      <c r="D181" s="1"/>
      <c r="E181" s="1"/>
    </row>
    <row r="182" spans="1:5" ht="16.5">
      <c r="A182" s="1"/>
      <c r="B182" s="1"/>
      <c r="C182" s="1"/>
      <c r="D182" s="1"/>
      <c r="E182" s="1"/>
    </row>
    <row r="183" spans="1:5" ht="16.5">
      <c r="A183" s="1"/>
      <c r="B183" s="1"/>
      <c r="C183" s="1"/>
      <c r="D183" s="1"/>
      <c r="E183" s="1"/>
    </row>
    <row r="184" spans="1:5" ht="16.5">
      <c r="A184" s="1"/>
      <c r="B184" s="1"/>
      <c r="C184" s="1"/>
      <c r="D184" s="1"/>
      <c r="E184" s="1"/>
    </row>
    <row r="185" spans="1:5" ht="16.5">
      <c r="A185" s="1"/>
      <c r="B185" s="1"/>
      <c r="C185" s="1"/>
      <c r="D185" s="1"/>
      <c r="E185" s="1"/>
    </row>
    <row r="186" spans="1:5" ht="16.5">
      <c r="A186" s="1"/>
      <c r="B186" s="1"/>
      <c r="C186" s="1"/>
      <c r="D186" s="1"/>
      <c r="E186" s="1"/>
    </row>
    <row r="187" spans="1:5" ht="16.5">
      <c r="A187" s="1"/>
      <c r="B187" s="1"/>
      <c r="C187" s="1"/>
      <c r="D187" s="1"/>
      <c r="E187" s="1"/>
    </row>
    <row r="188" spans="1:5" ht="16.5">
      <c r="A188" s="1"/>
      <c r="B188" s="1"/>
      <c r="C188" s="1"/>
      <c r="D188" s="1"/>
      <c r="E188" s="1"/>
    </row>
    <row r="189" spans="1:5" ht="16.5">
      <c r="A189" s="1"/>
      <c r="B189" s="1"/>
      <c r="C189" s="1"/>
      <c r="D189" s="1"/>
      <c r="E189" s="1"/>
    </row>
    <row r="190" spans="1:5" ht="16.5">
      <c r="A190" s="1"/>
      <c r="B190" s="1"/>
      <c r="C190" s="1"/>
      <c r="D190" s="1"/>
      <c r="E190" s="1"/>
    </row>
    <row r="191" spans="1:5" ht="16.5">
      <c r="A191" s="1"/>
      <c r="B191" s="1"/>
      <c r="C191" s="1"/>
      <c r="D191" s="1"/>
      <c r="E191" s="1"/>
    </row>
    <row r="192" spans="1:5" ht="16.5">
      <c r="A192" s="1"/>
      <c r="B192" s="1"/>
      <c r="C192" s="1"/>
      <c r="D192" s="1"/>
      <c r="E192" s="1"/>
    </row>
    <row r="193" spans="1:5" ht="16.5">
      <c r="A193" s="1"/>
      <c r="B193" s="1"/>
      <c r="C193" s="1"/>
      <c r="D193" s="1"/>
      <c r="E193" s="1"/>
    </row>
    <row r="194" spans="1:5" ht="16.5">
      <c r="A194" s="1"/>
      <c r="B194" s="1"/>
      <c r="C194" s="1"/>
      <c r="D194" s="1"/>
      <c r="E194" s="1"/>
    </row>
    <row r="195" spans="1:5" ht="16.5">
      <c r="A195" s="1"/>
      <c r="B195" s="1"/>
      <c r="C195" s="1"/>
      <c r="D195" s="1"/>
      <c r="E195" s="1"/>
    </row>
    <row r="196" spans="1:5" ht="16.5">
      <c r="A196" s="1"/>
      <c r="B196" s="1"/>
      <c r="C196" s="1"/>
      <c r="D196" s="1"/>
      <c r="E196" s="1"/>
    </row>
    <row r="197" spans="1:5" ht="16.5">
      <c r="A197" s="1"/>
      <c r="B197" s="1"/>
      <c r="C197" s="1"/>
      <c r="D197" s="1"/>
      <c r="E197" s="1"/>
    </row>
    <row r="198" spans="1:5" ht="16.5">
      <c r="A198" s="1"/>
      <c r="B198" s="1"/>
      <c r="C198" s="1"/>
      <c r="D198" s="1"/>
      <c r="E198" s="1"/>
    </row>
    <row r="199" spans="1:5" ht="16.5">
      <c r="A199" s="1"/>
      <c r="B199" s="1"/>
      <c r="C199" s="1"/>
      <c r="D199" s="1"/>
      <c r="E199" s="1"/>
    </row>
    <row r="200" spans="1:5" ht="16.5">
      <c r="A200" s="1"/>
      <c r="B200" s="1"/>
      <c r="C200" s="1"/>
      <c r="D200" s="1"/>
      <c r="E200" s="1"/>
    </row>
    <row r="201" spans="1:5" ht="16.5">
      <c r="A201" s="1"/>
      <c r="B201" s="1"/>
      <c r="C201" s="1"/>
      <c r="D201" s="1"/>
      <c r="E201" s="1"/>
    </row>
    <row r="202" spans="1:5" ht="16.5">
      <c r="A202" s="1"/>
      <c r="B202" s="1"/>
      <c r="C202" s="1"/>
      <c r="D202" s="1"/>
      <c r="E202" s="1"/>
    </row>
    <row r="203" spans="1:5" ht="16.5">
      <c r="A203" s="1"/>
      <c r="B203" s="1"/>
      <c r="C203" s="1"/>
      <c r="D203" s="1"/>
      <c r="E203" s="1"/>
    </row>
    <row r="204" spans="1:5" ht="16.5">
      <c r="A204" s="1"/>
      <c r="B204" s="1"/>
      <c r="C204" s="1"/>
      <c r="D204" s="1"/>
      <c r="E204" s="1"/>
    </row>
    <row r="205" spans="1:5" ht="16.5">
      <c r="A205" s="1"/>
      <c r="B205" s="1"/>
      <c r="C205" s="1"/>
      <c r="D205" s="1"/>
      <c r="E205" s="1"/>
    </row>
    <row r="206" spans="1:5" ht="16.5">
      <c r="A206" s="1"/>
      <c r="B206" s="1"/>
      <c r="C206" s="1"/>
      <c r="D206" s="1"/>
      <c r="E206" s="1"/>
    </row>
    <row r="207" spans="1:5" ht="16.5">
      <c r="A207" s="1"/>
      <c r="B207" s="1"/>
      <c r="C207" s="1"/>
      <c r="D207" s="1"/>
      <c r="E207" s="1"/>
    </row>
    <row r="208" spans="1:5" ht="16.5">
      <c r="A208" s="1"/>
      <c r="B208" s="1"/>
      <c r="C208" s="1"/>
      <c r="D208" s="1"/>
      <c r="E208" s="1"/>
    </row>
    <row r="209" spans="1:5" ht="16.5">
      <c r="A209" s="1"/>
      <c r="B209" s="1"/>
      <c r="C209" s="1"/>
      <c r="D209" s="1"/>
      <c r="E209" s="1"/>
    </row>
    <row r="210" spans="1:5" ht="16.5">
      <c r="A210" s="1"/>
      <c r="B210" s="1"/>
      <c r="C210" s="1"/>
      <c r="D210" s="1"/>
      <c r="E210" s="1"/>
    </row>
  </sheetData>
  <mergeCells count="2">
    <mergeCell ref="A1:E1"/>
    <mergeCell ref="A25:D25"/>
  </mergeCells>
  <pageMargins left="0.69930555555555596" right="0.69930555555555596"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70C0"/>
  </sheetPr>
  <dimension ref="A1:F210"/>
  <sheetViews>
    <sheetView workbookViewId="0">
      <selection activeCell="B31" sqref="B31"/>
    </sheetView>
  </sheetViews>
  <sheetFormatPr defaultColWidth="9" defaultRowHeight="15"/>
  <cols>
    <col min="1" max="1" width="4.85546875" customWidth="1"/>
    <col min="2" max="2" width="22.85546875" customWidth="1"/>
    <col min="3" max="4" width="11.7109375" customWidth="1"/>
    <col min="5" max="5" width="6.85546875" customWidth="1"/>
  </cols>
  <sheetData>
    <row r="1" spans="1:6" ht="18.75">
      <c r="A1" s="1513" t="s">
        <v>787</v>
      </c>
      <c r="B1" s="1513"/>
      <c r="C1" s="1513"/>
      <c r="D1" s="1513"/>
      <c r="E1" s="1513"/>
      <c r="F1" s="1"/>
    </row>
    <row r="2" spans="1:6" ht="16.5">
      <c r="A2" s="27"/>
      <c r="B2" s="27"/>
      <c r="C2" s="27"/>
      <c r="D2" s="27"/>
      <c r="E2" s="27"/>
      <c r="F2" s="1"/>
    </row>
    <row r="3" spans="1:6" ht="27">
      <c r="A3" s="39" t="s">
        <v>0</v>
      </c>
      <c r="B3" s="39" t="s">
        <v>1</v>
      </c>
      <c r="C3" s="40" t="s">
        <v>788</v>
      </c>
      <c r="D3" s="40" t="s">
        <v>789</v>
      </c>
      <c r="E3" s="40" t="s">
        <v>39</v>
      </c>
      <c r="F3" s="1"/>
    </row>
    <row r="4" spans="1:6" ht="12.75" customHeight="1">
      <c r="A4" s="41">
        <v>1</v>
      </c>
      <c r="B4" s="42" t="s">
        <v>6</v>
      </c>
      <c r="C4" s="95">
        <v>379727</v>
      </c>
      <c r="D4" s="96">
        <v>378152</v>
      </c>
      <c r="E4" s="97">
        <f t="shared" ref="E4:E23" si="0">D4/C4*100</f>
        <v>99.585228335093404</v>
      </c>
      <c r="F4" s="1"/>
    </row>
    <row r="5" spans="1:6" ht="12.75" customHeight="1">
      <c r="A5" s="46">
        <v>2</v>
      </c>
      <c r="B5" s="47" t="s">
        <v>7</v>
      </c>
      <c r="C5" s="98">
        <v>294222</v>
      </c>
      <c r="D5" s="98">
        <v>290439</v>
      </c>
      <c r="E5" s="99">
        <f t="shared" si="0"/>
        <v>98.714236189000104</v>
      </c>
      <c r="F5" s="1"/>
    </row>
    <row r="6" spans="1:6" ht="12.75" customHeight="1">
      <c r="A6" s="51">
        <v>3</v>
      </c>
      <c r="B6" s="52" t="s">
        <v>8</v>
      </c>
      <c r="C6" s="95">
        <v>176291</v>
      </c>
      <c r="D6" s="100">
        <v>171695</v>
      </c>
      <c r="E6" s="101">
        <f t="shared" si="0"/>
        <v>97.392946888950704</v>
      </c>
      <c r="F6" s="1"/>
    </row>
    <row r="7" spans="1:6" ht="12.75" customHeight="1">
      <c r="A7" s="46">
        <v>4</v>
      </c>
      <c r="B7" s="47" t="s">
        <v>9</v>
      </c>
      <c r="C7" s="98">
        <v>287235</v>
      </c>
      <c r="D7" s="98">
        <v>281706</v>
      </c>
      <c r="E7" s="99">
        <f t="shared" si="0"/>
        <v>98.075095305237895</v>
      </c>
      <c r="F7" s="1"/>
    </row>
    <row r="8" spans="1:6" ht="12.75" customHeight="1">
      <c r="A8" s="51">
        <v>5</v>
      </c>
      <c r="B8" s="52" t="s">
        <v>10</v>
      </c>
      <c r="C8" s="100">
        <v>332257</v>
      </c>
      <c r="D8" s="100">
        <v>323465</v>
      </c>
      <c r="E8" s="101">
        <f t="shared" si="0"/>
        <v>97.353855599731503</v>
      </c>
      <c r="F8" s="1"/>
    </row>
    <row r="9" spans="1:6" ht="12.75" customHeight="1">
      <c r="A9" s="46">
        <v>6</v>
      </c>
      <c r="B9" s="47" t="s">
        <v>11</v>
      </c>
      <c r="C9" s="98">
        <v>390948</v>
      </c>
      <c r="D9" s="98">
        <v>381125</v>
      </c>
      <c r="E9" s="99">
        <f t="shared" si="0"/>
        <v>97.487389627265003</v>
      </c>
      <c r="F9" s="1"/>
    </row>
    <row r="10" spans="1:6" ht="12.75" customHeight="1">
      <c r="A10" s="51">
        <v>7</v>
      </c>
      <c r="B10" s="52" t="s">
        <v>12</v>
      </c>
      <c r="C10" s="100">
        <v>297971</v>
      </c>
      <c r="D10" s="100">
        <v>294612</v>
      </c>
      <c r="E10" s="101">
        <f t="shared" si="0"/>
        <v>98.872709089139505</v>
      </c>
      <c r="F10" s="1"/>
    </row>
    <row r="11" spans="1:6" ht="12.75" customHeight="1">
      <c r="A11" s="46">
        <v>8</v>
      </c>
      <c r="B11" s="47" t="s">
        <v>13</v>
      </c>
      <c r="C11" s="98">
        <v>220428</v>
      </c>
      <c r="D11" s="98">
        <v>215754</v>
      </c>
      <c r="E11" s="99">
        <f t="shared" si="0"/>
        <v>97.879579726713501</v>
      </c>
      <c r="F11" s="1"/>
    </row>
    <row r="12" spans="1:6" ht="12.75" customHeight="1">
      <c r="A12" s="51">
        <v>9</v>
      </c>
      <c r="B12" s="52" t="s">
        <v>14</v>
      </c>
      <c r="C12" s="100">
        <v>67979</v>
      </c>
      <c r="D12" s="100">
        <v>66073</v>
      </c>
      <c r="E12" s="101">
        <f t="shared" si="0"/>
        <v>97.196192941937994</v>
      </c>
      <c r="F12" s="1"/>
    </row>
    <row r="13" spans="1:6" ht="12.75" customHeight="1">
      <c r="A13" s="46">
        <v>10</v>
      </c>
      <c r="B13" s="47" t="s">
        <v>15</v>
      </c>
      <c r="C13" s="98">
        <v>171211</v>
      </c>
      <c r="D13" s="98">
        <v>169194</v>
      </c>
      <c r="E13" s="99">
        <f t="shared" si="0"/>
        <v>98.821921488689398</v>
      </c>
      <c r="F13" s="1"/>
    </row>
    <row r="14" spans="1:6" ht="12.75" customHeight="1">
      <c r="A14" s="51">
        <v>11</v>
      </c>
      <c r="B14" s="52" t="s">
        <v>16</v>
      </c>
      <c r="C14" s="100">
        <v>127161</v>
      </c>
      <c r="D14" s="100">
        <v>125910</v>
      </c>
      <c r="E14" s="101">
        <f t="shared" si="0"/>
        <v>99.016207799561201</v>
      </c>
      <c r="F14" s="1"/>
    </row>
    <row r="15" spans="1:6" ht="12.75" customHeight="1">
      <c r="A15" s="46">
        <v>12</v>
      </c>
      <c r="B15" s="47" t="s">
        <v>17</v>
      </c>
      <c r="C15" s="98">
        <v>308375</v>
      </c>
      <c r="D15" s="98">
        <v>306830</v>
      </c>
      <c r="E15" s="99">
        <f t="shared" si="0"/>
        <v>99.498986623429303</v>
      </c>
      <c r="F15" s="1"/>
    </row>
    <row r="16" spans="1:6" ht="12.75" customHeight="1">
      <c r="A16" s="51">
        <v>13</v>
      </c>
      <c r="B16" s="52" t="s">
        <v>18</v>
      </c>
      <c r="C16" s="100">
        <v>682014</v>
      </c>
      <c r="D16" s="100">
        <v>679303</v>
      </c>
      <c r="E16" s="101">
        <f t="shared" si="0"/>
        <v>99.602500828428703</v>
      </c>
      <c r="F16" s="1"/>
    </row>
    <row r="17" spans="1:6" ht="12.75" customHeight="1">
      <c r="A17" s="46">
        <v>14</v>
      </c>
      <c r="B17" s="47" t="s">
        <v>19</v>
      </c>
      <c r="C17" s="98">
        <v>59456</v>
      </c>
      <c r="D17" s="98">
        <v>59012</v>
      </c>
      <c r="E17" s="99">
        <f t="shared" si="0"/>
        <v>99.253229278794393</v>
      </c>
      <c r="F17" s="1"/>
    </row>
    <row r="18" spans="1:6" ht="12.75" customHeight="1">
      <c r="A18" s="51">
        <v>15</v>
      </c>
      <c r="B18" s="52" t="s">
        <v>20</v>
      </c>
      <c r="C18" s="100">
        <v>50097</v>
      </c>
      <c r="D18" s="100">
        <v>49339</v>
      </c>
      <c r="E18" s="101">
        <f t="shared" si="0"/>
        <v>98.486935345429899</v>
      </c>
      <c r="F18" s="1"/>
    </row>
    <row r="19" spans="1:6" ht="12.75" customHeight="1">
      <c r="A19" s="46">
        <v>16</v>
      </c>
      <c r="B19" s="47" t="s">
        <v>21</v>
      </c>
      <c r="C19" s="98">
        <v>45231</v>
      </c>
      <c r="D19" s="98">
        <v>44840</v>
      </c>
      <c r="E19" s="99">
        <f t="shared" si="0"/>
        <v>99.135548628153302</v>
      </c>
      <c r="F19" s="1"/>
    </row>
    <row r="20" spans="1:6" ht="12.75" customHeight="1">
      <c r="A20" s="51">
        <v>17</v>
      </c>
      <c r="B20" s="52" t="s">
        <v>22</v>
      </c>
      <c r="C20" s="100">
        <v>100293</v>
      </c>
      <c r="D20" s="100">
        <v>99684</v>
      </c>
      <c r="E20" s="101">
        <f t="shared" si="0"/>
        <v>99.392779157069796</v>
      </c>
      <c r="F20" s="1"/>
    </row>
    <row r="21" spans="1:6" ht="12.75" customHeight="1">
      <c r="A21" s="46">
        <v>18</v>
      </c>
      <c r="B21" s="47" t="s">
        <v>23</v>
      </c>
      <c r="C21" s="98">
        <v>106132</v>
      </c>
      <c r="D21" s="98">
        <v>105272</v>
      </c>
      <c r="E21" s="99">
        <f t="shared" si="0"/>
        <v>99.189688312667201</v>
      </c>
      <c r="F21" s="1"/>
    </row>
    <row r="22" spans="1:6" ht="12.75" customHeight="1">
      <c r="A22" s="54">
        <v>19</v>
      </c>
      <c r="B22" s="55" t="s">
        <v>24</v>
      </c>
      <c r="C22" s="102">
        <v>74138</v>
      </c>
      <c r="D22" s="103">
        <v>73175</v>
      </c>
      <c r="E22" s="104">
        <f t="shared" si="0"/>
        <v>98.701070975747896</v>
      </c>
      <c r="F22" s="1"/>
    </row>
    <row r="23" spans="1:6" ht="15" customHeight="1">
      <c r="A23" s="59"/>
      <c r="B23" s="93" t="s">
        <v>32</v>
      </c>
      <c r="C23" s="105">
        <f>SUM(C4:C22)</f>
        <v>4171166</v>
      </c>
      <c r="D23" s="105">
        <f>SUM(D4:D22)</f>
        <v>4115580</v>
      </c>
      <c r="E23" s="106">
        <f t="shared" si="0"/>
        <v>98.667375021756499</v>
      </c>
      <c r="F23" s="1"/>
    </row>
    <row r="24" spans="1:6" ht="7.5" customHeight="1">
      <c r="A24" s="107"/>
      <c r="B24" s="107"/>
      <c r="C24" s="107"/>
      <c r="D24" s="107"/>
      <c r="E24" s="107"/>
      <c r="F24" s="1"/>
    </row>
    <row r="25" spans="1:6" ht="9.75" customHeight="1">
      <c r="A25" s="36" t="s">
        <v>98</v>
      </c>
      <c r="B25" s="108"/>
      <c r="C25" s="108"/>
      <c r="D25" s="109"/>
      <c r="E25" s="107"/>
      <c r="F25" s="1"/>
    </row>
    <row r="26" spans="1:6" ht="16.5">
      <c r="A26" s="1"/>
      <c r="B26" s="1"/>
      <c r="C26" s="1"/>
      <c r="D26" s="1"/>
      <c r="E26" s="1"/>
      <c r="F26" s="1"/>
    </row>
    <row r="27" spans="1:6" ht="16.5">
      <c r="A27" s="1"/>
      <c r="B27" s="1"/>
      <c r="C27" s="1"/>
      <c r="D27" s="1"/>
      <c r="E27" s="1"/>
      <c r="F27" s="1"/>
    </row>
    <row r="28" spans="1:6" ht="16.5">
      <c r="A28" s="1"/>
      <c r="B28" s="1"/>
      <c r="C28" s="1"/>
      <c r="D28" s="1"/>
      <c r="E28" s="1"/>
      <c r="F28" s="1"/>
    </row>
    <row r="29" spans="1:6" ht="16.5">
      <c r="A29" s="1"/>
      <c r="B29" s="1"/>
      <c r="C29" s="1"/>
      <c r="D29" s="1"/>
      <c r="E29" s="1"/>
      <c r="F29" s="1"/>
    </row>
    <row r="30" spans="1:6" ht="16.5">
      <c r="A30" s="1"/>
      <c r="B30" s="1"/>
      <c r="C30" s="1"/>
      <c r="D30" s="1"/>
      <c r="E30" s="1"/>
      <c r="F30" s="1"/>
    </row>
    <row r="31" spans="1:6" ht="16.5">
      <c r="A31" s="1"/>
      <c r="B31" s="1"/>
      <c r="C31" s="1"/>
      <c r="D31" s="1"/>
      <c r="E31" s="1"/>
      <c r="F31" s="1"/>
    </row>
    <row r="32" spans="1:6" ht="16.5">
      <c r="A32" s="1"/>
      <c r="B32" s="1"/>
      <c r="C32" s="1"/>
      <c r="D32" s="1"/>
      <c r="E32" s="1"/>
      <c r="F32" s="1"/>
    </row>
    <row r="33" spans="1:6" ht="16.5">
      <c r="A33" s="1"/>
      <c r="B33" s="1"/>
      <c r="C33" s="1"/>
      <c r="D33" s="1"/>
      <c r="E33" s="1"/>
      <c r="F33" s="1"/>
    </row>
    <row r="34" spans="1:6" ht="16.5">
      <c r="A34" s="1"/>
      <c r="B34" s="1"/>
      <c r="C34" s="1"/>
      <c r="D34" s="1"/>
      <c r="E34" s="1"/>
      <c r="F34" s="1"/>
    </row>
    <row r="35" spans="1:6" ht="16.5">
      <c r="A35" s="1"/>
      <c r="B35" s="1"/>
      <c r="C35" s="1"/>
      <c r="D35" s="1"/>
      <c r="E35" s="1"/>
      <c r="F35" s="1"/>
    </row>
    <row r="36" spans="1:6" ht="16.5">
      <c r="A36" s="1"/>
      <c r="B36" s="1"/>
      <c r="C36" s="1"/>
      <c r="D36" s="1"/>
      <c r="E36" s="1"/>
      <c r="F36" s="1"/>
    </row>
    <row r="37" spans="1:6" ht="16.5">
      <c r="A37" s="1"/>
      <c r="B37" s="1"/>
      <c r="C37" s="1"/>
      <c r="D37" s="1"/>
      <c r="E37" s="1"/>
      <c r="F37" s="1"/>
    </row>
    <row r="38" spans="1:6" ht="16.5">
      <c r="A38" s="1"/>
      <c r="B38" s="1"/>
      <c r="C38" s="1"/>
      <c r="D38" s="1"/>
      <c r="E38" s="1"/>
      <c r="F38" s="1"/>
    </row>
    <row r="39" spans="1:6" ht="16.5">
      <c r="A39" s="1"/>
      <c r="B39" s="1"/>
      <c r="C39" s="1"/>
      <c r="D39" s="1"/>
      <c r="E39" s="1"/>
      <c r="F39" s="1"/>
    </row>
    <row r="40" spans="1:6" ht="16.5">
      <c r="A40" s="1"/>
      <c r="B40" s="1"/>
      <c r="C40" s="1"/>
      <c r="D40" s="1"/>
      <c r="E40" s="1"/>
      <c r="F40" s="1"/>
    </row>
    <row r="41" spans="1:6" ht="16.5">
      <c r="A41" s="1"/>
      <c r="B41" s="1"/>
      <c r="C41" s="1"/>
      <c r="D41" s="1"/>
      <c r="E41" s="1"/>
      <c r="F41" s="1"/>
    </row>
    <row r="42" spans="1:6" ht="16.5">
      <c r="A42" s="1"/>
      <c r="B42" s="1"/>
      <c r="C42" s="1"/>
      <c r="D42" s="1"/>
      <c r="E42" s="1"/>
      <c r="F42" s="1"/>
    </row>
    <row r="43" spans="1:6" ht="16.5">
      <c r="A43" s="1"/>
      <c r="B43" s="1"/>
      <c r="C43" s="1"/>
      <c r="D43" s="1"/>
      <c r="E43" s="1"/>
      <c r="F43" s="1"/>
    </row>
    <row r="44" spans="1:6" ht="16.5">
      <c r="A44" s="1"/>
      <c r="B44" s="1"/>
      <c r="C44" s="1"/>
      <c r="D44" s="1"/>
      <c r="E44" s="1"/>
      <c r="F44" s="1"/>
    </row>
    <row r="45" spans="1:6" ht="16.5">
      <c r="A45" s="1"/>
      <c r="B45" s="1"/>
      <c r="C45" s="1"/>
      <c r="D45" s="1"/>
      <c r="E45" s="1"/>
      <c r="F45" s="1"/>
    </row>
    <row r="46" spans="1:6" ht="16.5">
      <c r="A46" s="1"/>
      <c r="B46" s="1"/>
      <c r="C46" s="1"/>
      <c r="D46" s="1"/>
      <c r="E46" s="1"/>
      <c r="F46" s="1"/>
    </row>
    <row r="47" spans="1:6" ht="16.5">
      <c r="A47" s="1"/>
      <c r="B47" s="1"/>
      <c r="C47" s="1"/>
      <c r="D47" s="1"/>
      <c r="E47" s="1"/>
      <c r="F47" s="1"/>
    </row>
    <row r="48" spans="1:6" ht="16.5">
      <c r="A48" s="1"/>
      <c r="B48" s="1"/>
      <c r="C48" s="1"/>
      <c r="D48" s="1"/>
      <c r="E48" s="1"/>
      <c r="F48" s="1"/>
    </row>
    <row r="49" spans="1:6" ht="16.5">
      <c r="A49" s="1"/>
      <c r="B49" s="1"/>
      <c r="C49" s="1"/>
      <c r="D49" s="1"/>
      <c r="E49" s="1"/>
      <c r="F49" s="1"/>
    </row>
    <row r="50" spans="1:6" ht="16.5">
      <c r="A50" s="1"/>
      <c r="B50" s="1"/>
      <c r="C50" s="1"/>
      <c r="D50" s="1"/>
      <c r="E50" s="1"/>
      <c r="F50" s="1"/>
    </row>
    <row r="51" spans="1:6" ht="16.5">
      <c r="A51" s="1"/>
      <c r="B51" s="1"/>
      <c r="C51" s="1"/>
      <c r="D51" s="1"/>
      <c r="E51" s="1"/>
      <c r="F51" s="1"/>
    </row>
    <row r="52" spans="1:6" ht="16.5">
      <c r="A52" s="1"/>
      <c r="B52" s="1"/>
      <c r="C52" s="1"/>
      <c r="D52" s="1"/>
      <c r="E52" s="1"/>
      <c r="F52" s="1"/>
    </row>
    <row r="53" spans="1:6" ht="16.5">
      <c r="A53" s="1"/>
      <c r="B53" s="1"/>
      <c r="C53" s="1"/>
      <c r="D53" s="1"/>
      <c r="E53" s="1"/>
      <c r="F53" s="1"/>
    </row>
    <row r="54" spans="1:6" ht="16.5">
      <c r="A54" s="1"/>
      <c r="B54" s="1"/>
      <c r="C54" s="1"/>
      <c r="D54" s="1"/>
      <c r="E54" s="1"/>
      <c r="F54" s="1"/>
    </row>
    <row r="55" spans="1:6" ht="16.5">
      <c r="A55" s="1"/>
      <c r="B55" s="1"/>
      <c r="C55" s="1"/>
      <c r="D55" s="1"/>
      <c r="E55" s="1"/>
      <c r="F55" s="1"/>
    </row>
    <row r="56" spans="1:6" ht="16.5">
      <c r="A56" s="1"/>
      <c r="B56" s="1"/>
      <c r="C56" s="1"/>
      <c r="D56" s="1"/>
      <c r="E56" s="1"/>
      <c r="F56" s="1"/>
    </row>
    <row r="57" spans="1:6" ht="16.5">
      <c r="A57" s="1"/>
      <c r="B57" s="1"/>
      <c r="C57" s="1"/>
      <c r="D57" s="1"/>
      <c r="E57" s="1"/>
      <c r="F57" s="1"/>
    </row>
    <row r="58" spans="1:6" ht="16.5">
      <c r="A58" s="1"/>
      <c r="B58" s="1"/>
      <c r="C58" s="1"/>
      <c r="D58" s="1"/>
      <c r="E58" s="1"/>
      <c r="F58" s="1"/>
    </row>
    <row r="59" spans="1:6" ht="16.5">
      <c r="A59" s="1"/>
      <c r="B59" s="1"/>
      <c r="C59" s="1"/>
      <c r="D59" s="1"/>
      <c r="E59" s="1"/>
      <c r="F59" s="1"/>
    </row>
    <row r="60" spans="1:6" ht="16.5">
      <c r="A60" s="1"/>
      <c r="B60" s="1"/>
      <c r="C60" s="1"/>
      <c r="D60" s="1"/>
      <c r="E60" s="1"/>
      <c r="F60" s="1"/>
    </row>
    <row r="61" spans="1:6" ht="16.5">
      <c r="A61" s="1"/>
      <c r="B61" s="1"/>
      <c r="C61" s="1"/>
      <c r="D61" s="1"/>
      <c r="E61" s="1"/>
      <c r="F61" s="1"/>
    </row>
    <row r="62" spans="1:6" ht="16.5">
      <c r="A62" s="1"/>
      <c r="B62" s="1"/>
      <c r="C62" s="1"/>
      <c r="D62" s="1"/>
      <c r="E62" s="1"/>
      <c r="F62" s="1"/>
    </row>
    <row r="63" spans="1:6" ht="16.5">
      <c r="A63" s="1"/>
      <c r="B63" s="1"/>
      <c r="C63" s="1"/>
      <c r="D63" s="1"/>
      <c r="E63" s="1"/>
      <c r="F63" s="1"/>
    </row>
    <row r="64" spans="1:6" ht="16.5">
      <c r="A64" s="1"/>
      <c r="B64" s="1"/>
      <c r="C64" s="1"/>
      <c r="D64" s="1"/>
      <c r="E64" s="1"/>
      <c r="F64" s="1"/>
    </row>
    <row r="65" spans="1:6" ht="16.5">
      <c r="A65" s="1"/>
      <c r="B65" s="1"/>
      <c r="C65" s="1"/>
      <c r="D65" s="1"/>
      <c r="E65" s="1"/>
      <c r="F65" s="1"/>
    </row>
    <row r="66" spans="1:6" ht="16.5">
      <c r="A66" s="1"/>
      <c r="B66" s="1"/>
      <c r="C66" s="1"/>
      <c r="D66" s="1"/>
      <c r="E66" s="1"/>
      <c r="F66" s="1"/>
    </row>
    <row r="67" spans="1:6" ht="16.5">
      <c r="A67" s="1"/>
      <c r="B67" s="1"/>
      <c r="C67" s="1"/>
      <c r="D67" s="1"/>
      <c r="E67" s="1"/>
      <c r="F67" s="1"/>
    </row>
    <row r="68" spans="1:6" ht="16.5">
      <c r="A68" s="1"/>
      <c r="B68" s="1"/>
      <c r="C68" s="1"/>
      <c r="D68" s="1"/>
      <c r="E68" s="1"/>
      <c r="F68" s="1"/>
    </row>
    <row r="69" spans="1:6" ht="16.5">
      <c r="A69" s="1"/>
      <c r="B69" s="1"/>
      <c r="C69" s="1"/>
      <c r="D69" s="1"/>
      <c r="E69" s="1"/>
      <c r="F69" s="1"/>
    </row>
    <row r="70" spans="1:6" ht="16.5">
      <c r="A70" s="1"/>
      <c r="B70" s="1"/>
      <c r="C70" s="1"/>
      <c r="D70" s="1"/>
      <c r="E70" s="1"/>
      <c r="F70" s="1"/>
    </row>
    <row r="71" spans="1:6" ht="16.5">
      <c r="A71" s="1"/>
      <c r="B71" s="1"/>
      <c r="C71" s="1"/>
      <c r="D71" s="1"/>
      <c r="E71" s="1"/>
      <c r="F71" s="1"/>
    </row>
    <row r="72" spans="1:6" ht="16.5">
      <c r="A72" s="1"/>
      <c r="B72" s="1"/>
      <c r="C72" s="1"/>
      <c r="D72" s="1"/>
      <c r="E72" s="1"/>
      <c r="F72" s="1"/>
    </row>
    <row r="73" spans="1:6" ht="16.5">
      <c r="A73" s="1"/>
      <c r="B73" s="1"/>
      <c r="C73" s="1"/>
      <c r="D73" s="1"/>
      <c r="E73" s="1"/>
      <c r="F73" s="1"/>
    </row>
    <row r="74" spans="1:6" ht="16.5">
      <c r="A74" s="1"/>
      <c r="B74" s="1"/>
      <c r="C74" s="1"/>
      <c r="D74" s="1"/>
      <c r="E74" s="1"/>
      <c r="F74" s="1"/>
    </row>
    <row r="75" spans="1:6" ht="16.5">
      <c r="A75" s="1"/>
      <c r="B75" s="1"/>
      <c r="C75" s="1"/>
      <c r="D75" s="1"/>
      <c r="E75" s="1"/>
      <c r="F75" s="1"/>
    </row>
    <row r="76" spans="1:6" ht="16.5">
      <c r="A76" s="1"/>
      <c r="B76" s="1"/>
      <c r="C76" s="1"/>
      <c r="D76" s="1"/>
      <c r="E76" s="1"/>
      <c r="F76" s="1"/>
    </row>
    <row r="77" spans="1:6" ht="16.5">
      <c r="A77" s="1"/>
      <c r="B77" s="1"/>
      <c r="C77" s="1"/>
      <c r="D77" s="1"/>
      <c r="E77" s="1"/>
      <c r="F77" s="1"/>
    </row>
    <row r="78" spans="1:6" ht="16.5">
      <c r="A78" s="1"/>
      <c r="B78" s="1"/>
      <c r="C78" s="1"/>
      <c r="D78" s="1"/>
      <c r="E78" s="1"/>
      <c r="F78" s="1"/>
    </row>
    <row r="79" spans="1:6" ht="16.5">
      <c r="A79" s="1"/>
      <c r="B79" s="1"/>
      <c r="C79" s="1"/>
      <c r="D79" s="1"/>
      <c r="E79" s="1"/>
      <c r="F79" s="1"/>
    </row>
    <row r="80" spans="1:6" ht="16.5">
      <c r="A80" s="1"/>
      <c r="B80" s="1"/>
      <c r="C80" s="1"/>
      <c r="D80" s="1"/>
      <c r="E80" s="1"/>
      <c r="F80" s="1"/>
    </row>
    <row r="81" spans="1:6" ht="16.5">
      <c r="A81" s="1"/>
      <c r="B81" s="1"/>
      <c r="C81" s="1"/>
      <c r="D81" s="1"/>
      <c r="E81" s="1"/>
      <c r="F81" s="1"/>
    </row>
    <row r="82" spans="1:6" ht="16.5">
      <c r="A82" s="1"/>
      <c r="B82" s="1"/>
      <c r="C82" s="1"/>
      <c r="D82" s="1"/>
      <c r="E82" s="1"/>
      <c r="F82" s="1"/>
    </row>
    <row r="83" spans="1:6" ht="16.5">
      <c r="A83" s="1"/>
      <c r="B83" s="1"/>
      <c r="C83" s="1"/>
      <c r="D83" s="1"/>
      <c r="E83" s="1"/>
      <c r="F83" s="1"/>
    </row>
    <row r="84" spans="1:6" ht="16.5">
      <c r="A84" s="1"/>
      <c r="B84" s="1"/>
      <c r="C84" s="1"/>
      <c r="D84" s="1"/>
      <c r="E84" s="1"/>
      <c r="F84" s="1"/>
    </row>
    <row r="85" spans="1:6" ht="16.5">
      <c r="A85" s="1"/>
      <c r="B85" s="1"/>
      <c r="C85" s="1"/>
      <c r="D85" s="1"/>
      <c r="E85" s="1"/>
      <c r="F85" s="1"/>
    </row>
    <row r="86" spans="1:6" ht="16.5">
      <c r="A86" s="1"/>
      <c r="B86" s="1"/>
      <c r="C86" s="1"/>
      <c r="D86" s="1"/>
      <c r="E86" s="1"/>
      <c r="F86" s="1"/>
    </row>
    <row r="87" spans="1:6" ht="16.5">
      <c r="A87" s="1"/>
      <c r="B87" s="1"/>
      <c r="C87" s="1"/>
      <c r="D87" s="1"/>
      <c r="E87" s="1"/>
      <c r="F87" s="1"/>
    </row>
    <row r="88" spans="1:6" ht="16.5">
      <c r="A88" s="1"/>
      <c r="B88" s="1"/>
      <c r="C88" s="1"/>
      <c r="D88" s="1"/>
      <c r="E88" s="1"/>
      <c r="F88" s="1"/>
    </row>
    <row r="89" spans="1:6" ht="16.5">
      <c r="A89" s="1"/>
      <c r="B89" s="1"/>
      <c r="C89" s="1"/>
      <c r="D89" s="1"/>
      <c r="E89" s="1"/>
      <c r="F89" s="1"/>
    </row>
    <row r="90" spans="1:6" ht="16.5">
      <c r="A90" s="1"/>
      <c r="B90" s="1"/>
      <c r="C90" s="1"/>
      <c r="D90" s="1"/>
      <c r="E90" s="1"/>
      <c r="F90" s="1"/>
    </row>
    <row r="91" spans="1:6" ht="16.5">
      <c r="A91" s="1"/>
      <c r="B91" s="1"/>
      <c r="C91" s="1"/>
      <c r="D91" s="1"/>
      <c r="E91" s="1"/>
      <c r="F91" s="1"/>
    </row>
    <row r="92" spans="1:6" ht="16.5">
      <c r="A92" s="1"/>
      <c r="B92" s="1"/>
      <c r="C92" s="1"/>
      <c r="D92" s="1"/>
      <c r="E92" s="1"/>
      <c r="F92" s="1"/>
    </row>
    <row r="93" spans="1:6" ht="16.5">
      <c r="A93" s="1"/>
      <c r="B93" s="1"/>
      <c r="C93" s="1"/>
      <c r="D93" s="1"/>
      <c r="E93" s="1"/>
      <c r="F93" s="1"/>
    </row>
    <row r="94" spans="1:6" ht="16.5">
      <c r="A94" s="1"/>
      <c r="B94" s="1"/>
      <c r="C94" s="1"/>
      <c r="D94" s="1"/>
      <c r="E94" s="1"/>
      <c r="F94" s="1"/>
    </row>
    <row r="95" spans="1:6" ht="16.5">
      <c r="A95" s="1"/>
      <c r="B95" s="1"/>
      <c r="C95" s="1"/>
      <c r="D95" s="1"/>
      <c r="E95" s="1"/>
      <c r="F95" s="1"/>
    </row>
    <row r="96" spans="1:6" ht="16.5">
      <c r="A96" s="1"/>
      <c r="B96" s="1"/>
      <c r="C96" s="1"/>
      <c r="D96" s="1"/>
      <c r="E96" s="1"/>
      <c r="F96" s="1"/>
    </row>
    <row r="97" spans="1:6" ht="16.5">
      <c r="A97" s="1"/>
      <c r="B97" s="1"/>
      <c r="C97" s="1"/>
      <c r="D97" s="1"/>
      <c r="E97" s="1"/>
      <c r="F97" s="1"/>
    </row>
    <row r="98" spans="1:6" ht="16.5">
      <c r="A98" s="1"/>
      <c r="B98" s="1"/>
      <c r="C98" s="1"/>
      <c r="D98" s="1"/>
      <c r="E98" s="1"/>
      <c r="F98" s="1"/>
    </row>
    <row r="99" spans="1:6" ht="16.5">
      <c r="A99" s="1"/>
      <c r="B99" s="1"/>
      <c r="C99" s="1"/>
      <c r="D99" s="1"/>
      <c r="E99" s="1"/>
      <c r="F99" s="1"/>
    </row>
    <row r="100" spans="1:6" ht="16.5">
      <c r="A100" s="1"/>
      <c r="B100" s="1"/>
      <c r="C100" s="1"/>
      <c r="D100" s="1"/>
      <c r="E100" s="1"/>
      <c r="F100" s="1"/>
    </row>
    <row r="101" spans="1:6" ht="16.5">
      <c r="A101" s="1"/>
      <c r="B101" s="1"/>
      <c r="C101" s="1"/>
      <c r="D101" s="1"/>
      <c r="E101" s="1"/>
      <c r="F101" s="1"/>
    </row>
    <row r="102" spans="1:6" ht="16.5">
      <c r="A102" s="1"/>
      <c r="B102" s="1"/>
      <c r="C102" s="1"/>
      <c r="D102" s="1"/>
      <c r="E102" s="1"/>
      <c r="F102" s="1"/>
    </row>
    <row r="103" spans="1:6" ht="16.5">
      <c r="A103" s="1"/>
      <c r="B103" s="1"/>
      <c r="C103" s="1"/>
      <c r="D103" s="1"/>
      <c r="E103" s="1"/>
      <c r="F103" s="1"/>
    </row>
    <row r="104" spans="1:6" ht="16.5">
      <c r="A104" s="1"/>
      <c r="B104" s="1"/>
      <c r="C104" s="1"/>
      <c r="D104" s="1"/>
      <c r="E104" s="1"/>
      <c r="F104" s="1"/>
    </row>
    <row r="105" spans="1:6" ht="16.5">
      <c r="A105" s="1"/>
      <c r="B105" s="1"/>
      <c r="C105" s="1"/>
      <c r="D105" s="1"/>
      <c r="E105" s="1"/>
      <c r="F105" s="1"/>
    </row>
    <row r="106" spans="1:6" ht="16.5">
      <c r="A106" s="1"/>
      <c r="B106" s="1"/>
      <c r="C106" s="1"/>
      <c r="D106" s="1"/>
      <c r="E106" s="1"/>
      <c r="F106" s="1"/>
    </row>
    <row r="107" spans="1:6" ht="16.5">
      <c r="A107" s="1"/>
      <c r="B107" s="1"/>
      <c r="C107" s="1"/>
      <c r="D107" s="1"/>
      <c r="E107" s="1"/>
      <c r="F107" s="1"/>
    </row>
    <row r="108" spans="1:6" ht="16.5">
      <c r="A108" s="1"/>
      <c r="B108" s="1"/>
      <c r="C108" s="1"/>
      <c r="D108" s="1"/>
      <c r="E108" s="1"/>
      <c r="F108" s="1"/>
    </row>
    <row r="109" spans="1:6" ht="16.5">
      <c r="A109" s="1"/>
      <c r="B109" s="1"/>
      <c r="C109" s="1"/>
      <c r="D109" s="1"/>
      <c r="E109" s="1"/>
      <c r="F109" s="1"/>
    </row>
    <row r="110" spans="1:6" ht="16.5">
      <c r="A110" s="1"/>
      <c r="B110" s="1"/>
      <c r="C110" s="1"/>
      <c r="D110" s="1"/>
      <c r="E110" s="1"/>
      <c r="F110" s="1"/>
    </row>
    <row r="111" spans="1:6" ht="16.5">
      <c r="A111" s="1"/>
      <c r="B111" s="1"/>
      <c r="C111" s="1"/>
      <c r="D111" s="1"/>
      <c r="E111" s="1"/>
      <c r="F111" s="1"/>
    </row>
    <row r="112" spans="1:6" ht="16.5">
      <c r="A112" s="1"/>
      <c r="B112" s="1"/>
      <c r="C112" s="1"/>
      <c r="D112" s="1"/>
      <c r="E112" s="1"/>
      <c r="F112" s="1"/>
    </row>
    <row r="113" spans="1:6" ht="16.5">
      <c r="A113" s="1"/>
      <c r="B113" s="1"/>
      <c r="C113" s="1"/>
      <c r="D113" s="1"/>
      <c r="E113" s="1"/>
      <c r="F113" s="1"/>
    </row>
    <row r="114" spans="1:6" ht="16.5">
      <c r="A114" s="1"/>
      <c r="B114" s="1"/>
      <c r="C114" s="1"/>
      <c r="D114" s="1"/>
      <c r="E114" s="1"/>
      <c r="F114" s="1"/>
    </row>
    <row r="115" spans="1:6" ht="16.5">
      <c r="A115" s="1"/>
      <c r="B115" s="1"/>
      <c r="C115" s="1"/>
      <c r="D115" s="1"/>
      <c r="E115" s="1"/>
      <c r="F115" s="1"/>
    </row>
    <row r="116" spans="1:6" ht="16.5">
      <c r="A116" s="1"/>
      <c r="B116" s="1"/>
      <c r="C116" s="1"/>
      <c r="D116" s="1"/>
      <c r="E116" s="1"/>
      <c r="F116" s="1"/>
    </row>
    <row r="117" spans="1:6" ht="16.5">
      <c r="A117" s="1"/>
      <c r="B117" s="1"/>
      <c r="C117" s="1"/>
      <c r="D117" s="1"/>
      <c r="E117" s="1"/>
      <c r="F117" s="1"/>
    </row>
    <row r="118" spans="1:6" ht="16.5">
      <c r="A118" s="1"/>
      <c r="B118" s="1"/>
      <c r="C118" s="1"/>
      <c r="D118" s="1"/>
      <c r="E118" s="1"/>
      <c r="F118" s="1"/>
    </row>
    <row r="119" spans="1:6" ht="16.5">
      <c r="A119" s="1"/>
      <c r="B119" s="1"/>
      <c r="C119" s="1"/>
      <c r="D119" s="1"/>
      <c r="E119" s="1"/>
      <c r="F119" s="1"/>
    </row>
    <row r="120" spans="1:6" ht="16.5">
      <c r="A120" s="1"/>
      <c r="B120" s="1"/>
      <c r="C120" s="1"/>
      <c r="D120" s="1"/>
      <c r="E120" s="1"/>
      <c r="F120" s="1"/>
    </row>
    <row r="121" spans="1:6" ht="16.5">
      <c r="A121" s="1"/>
      <c r="B121" s="1"/>
      <c r="C121" s="1"/>
      <c r="D121" s="1"/>
      <c r="E121" s="1"/>
      <c r="F121" s="1"/>
    </row>
    <row r="122" spans="1:6" ht="16.5">
      <c r="A122" s="1"/>
      <c r="B122" s="1"/>
      <c r="C122" s="1"/>
      <c r="D122" s="1"/>
      <c r="E122" s="1"/>
      <c r="F122" s="1"/>
    </row>
    <row r="123" spans="1:6" ht="16.5">
      <c r="A123" s="1"/>
      <c r="B123" s="1"/>
      <c r="C123" s="1"/>
      <c r="D123" s="1"/>
      <c r="E123" s="1"/>
      <c r="F123" s="1"/>
    </row>
    <row r="124" spans="1:6" ht="16.5">
      <c r="A124" s="1"/>
      <c r="B124" s="1"/>
      <c r="C124" s="1"/>
      <c r="D124" s="1"/>
      <c r="E124" s="1"/>
      <c r="F124" s="1"/>
    </row>
    <row r="125" spans="1:6" ht="16.5">
      <c r="A125" s="1"/>
      <c r="B125" s="1"/>
      <c r="C125" s="1"/>
      <c r="D125" s="1"/>
      <c r="E125" s="1"/>
      <c r="F125" s="1"/>
    </row>
    <row r="126" spans="1:6" ht="16.5">
      <c r="A126" s="1"/>
      <c r="B126" s="1"/>
      <c r="C126" s="1"/>
      <c r="D126" s="1"/>
      <c r="E126" s="1"/>
      <c r="F126" s="1"/>
    </row>
    <row r="127" spans="1:6" ht="16.5">
      <c r="A127" s="1"/>
      <c r="B127" s="1"/>
      <c r="C127" s="1"/>
      <c r="D127" s="1"/>
      <c r="E127" s="1"/>
      <c r="F127" s="1"/>
    </row>
    <row r="128" spans="1:6" ht="16.5">
      <c r="A128" s="1"/>
      <c r="B128" s="1"/>
      <c r="C128" s="1"/>
      <c r="D128" s="1"/>
      <c r="E128" s="1"/>
      <c r="F128" s="1"/>
    </row>
    <row r="129" spans="1:6" ht="16.5">
      <c r="A129" s="1"/>
      <c r="B129" s="1"/>
      <c r="C129" s="1"/>
      <c r="D129" s="1"/>
      <c r="E129" s="1"/>
      <c r="F129" s="1"/>
    </row>
    <row r="130" spans="1:6" ht="16.5">
      <c r="A130" s="1"/>
      <c r="B130" s="1"/>
      <c r="C130" s="1"/>
      <c r="D130" s="1"/>
      <c r="E130" s="1"/>
      <c r="F130" s="1"/>
    </row>
    <row r="131" spans="1:6" ht="16.5">
      <c r="A131" s="1"/>
      <c r="B131" s="1"/>
      <c r="C131" s="1"/>
      <c r="D131" s="1"/>
      <c r="E131" s="1"/>
      <c r="F131" s="1"/>
    </row>
    <row r="132" spans="1:6" ht="16.5">
      <c r="A132" s="1"/>
      <c r="B132" s="1"/>
      <c r="C132" s="1"/>
      <c r="D132" s="1"/>
      <c r="E132" s="1"/>
      <c r="F132" s="1"/>
    </row>
    <row r="133" spans="1:6" ht="16.5">
      <c r="A133" s="1"/>
      <c r="B133" s="1"/>
      <c r="C133" s="1"/>
      <c r="D133" s="1"/>
      <c r="E133" s="1"/>
      <c r="F133" s="1"/>
    </row>
    <row r="134" spans="1:6" ht="16.5">
      <c r="A134" s="1"/>
      <c r="B134" s="1"/>
      <c r="C134" s="1"/>
      <c r="D134" s="1"/>
      <c r="E134" s="1"/>
      <c r="F134" s="1"/>
    </row>
    <row r="135" spans="1:6" ht="16.5">
      <c r="A135" s="1"/>
      <c r="B135" s="1"/>
      <c r="C135" s="1"/>
      <c r="D135" s="1"/>
      <c r="E135" s="1"/>
      <c r="F135" s="1"/>
    </row>
    <row r="136" spans="1:6" ht="16.5">
      <c r="A136" s="1"/>
      <c r="B136" s="1"/>
      <c r="C136" s="1"/>
      <c r="D136" s="1"/>
      <c r="E136" s="1"/>
      <c r="F136" s="1"/>
    </row>
    <row r="137" spans="1:6" ht="16.5">
      <c r="A137" s="1"/>
      <c r="B137" s="1"/>
      <c r="C137" s="1"/>
      <c r="D137" s="1"/>
      <c r="E137" s="1"/>
      <c r="F137" s="1"/>
    </row>
    <row r="138" spans="1:6" ht="16.5">
      <c r="A138" s="1"/>
      <c r="B138" s="1"/>
      <c r="C138" s="1"/>
      <c r="D138" s="1"/>
      <c r="E138" s="1"/>
      <c r="F138" s="1"/>
    </row>
    <row r="139" spans="1:6" ht="16.5">
      <c r="A139" s="1"/>
      <c r="B139" s="1"/>
      <c r="C139" s="1"/>
      <c r="D139" s="1"/>
      <c r="E139" s="1"/>
      <c r="F139" s="1"/>
    </row>
    <row r="140" spans="1:6" ht="16.5">
      <c r="A140" s="1"/>
      <c r="B140" s="1"/>
      <c r="C140" s="1"/>
      <c r="D140" s="1"/>
      <c r="E140" s="1"/>
      <c r="F140" s="1"/>
    </row>
    <row r="141" spans="1:6" ht="16.5">
      <c r="A141" s="1"/>
      <c r="B141" s="1"/>
      <c r="C141" s="1"/>
      <c r="D141" s="1"/>
      <c r="E141" s="1"/>
      <c r="F141" s="1"/>
    </row>
    <row r="142" spans="1:6" ht="16.5">
      <c r="A142" s="1"/>
      <c r="B142" s="1"/>
      <c r="C142" s="1"/>
      <c r="D142" s="1"/>
      <c r="E142" s="1"/>
      <c r="F142" s="1"/>
    </row>
    <row r="143" spans="1:6" ht="16.5">
      <c r="A143" s="1"/>
      <c r="B143" s="1"/>
      <c r="C143" s="1"/>
      <c r="D143" s="1"/>
      <c r="E143" s="1"/>
      <c r="F143" s="1"/>
    </row>
    <row r="144" spans="1:6" ht="16.5">
      <c r="A144" s="1"/>
      <c r="B144" s="1"/>
      <c r="C144" s="1"/>
      <c r="D144" s="1"/>
      <c r="E144" s="1"/>
      <c r="F144" s="1"/>
    </row>
    <row r="145" spans="1:6" ht="16.5">
      <c r="A145" s="1"/>
      <c r="B145" s="1"/>
      <c r="C145" s="1"/>
      <c r="D145" s="1"/>
      <c r="E145" s="1"/>
      <c r="F145" s="1"/>
    </row>
    <row r="146" spans="1:6" ht="16.5">
      <c r="A146" s="1"/>
      <c r="B146" s="1"/>
      <c r="C146" s="1"/>
      <c r="D146" s="1"/>
      <c r="E146" s="1"/>
      <c r="F146" s="1"/>
    </row>
    <row r="147" spans="1:6" ht="16.5">
      <c r="A147" s="1"/>
      <c r="B147" s="1"/>
      <c r="C147" s="1"/>
      <c r="D147" s="1"/>
      <c r="E147" s="1"/>
      <c r="F147" s="1"/>
    </row>
    <row r="148" spans="1:6" ht="16.5">
      <c r="A148" s="1"/>
      <c r="B148" s="1"/>
      <c r="C148" s="1"/>
      <c r="D148" s="1"/>
      <c r="E148" s="1"/>
      <c r="F148" s="1"/>
    </row>
    <row r="149" spans="1:6" ht="16.5">
      <c r="A149" s="1"/>
      <c r="B149" s="1"/>
      <c r="C149" s="1"/>
      <c r="D149" s="1"/>
      <c r="E149" s="1"/>
      <c r="F149" s="1"/>
    </row>
    <row r="150" spans="1:6" ht="16.5">
      <c r="A150" s="1"/>
      <c r="B150" s="1"/>
      <c r="C150" s="1"/>
      <c r="D150" s="1"/>
      <c r="E150" s="1"/>
      <c r="F150" s="1"/>
    </row>
    <row r="151" spans="1:6" ht="16.5">
      <c r="A151" s="1"/>
      <c r="B151" s="1"/>
      <c r="C151" s="1"/>
      <c r="D151" s="1"/>
      <c r="E151" s="1"/>
      <c r="F151" s="1"/>
    </row>
    <row r="152" spans="1:6" ht="16.5">
      <c r="A152" s="1"/>
      <c r="B152" s="1"/>
      <c r="C152" s="1"/>
      <c r="D152" s="1"/>
      <c r="E152" s="1"/>
      <c r="F152" s="1"/>
    </row>
    <row r="153" spans="1:6" ht="16.5">
      <c r="A153" s="1"/>
      <c r="B153" s="1"/>
      <c r="C153" s="1"/>
      <c r="D153" s="1"/>
      <c r="E153" s="1"/>
      <c r="F153" s="1"/>
    </row>
    <row r="154" spans="1:6" ht="16.5">
      <c r="A154" s="1"/>
      <c r="B154" s="1"/>
      <c r="C154" s="1"/>
      <c r="D154" s="1"/>
      <c r="E154" s="1"/>
      <c r="F154" s="1"/>
    </row>
    <row r="155" spans="1:6" ht="16.5">
      <c r="A155" s="1"/>
      <c r="B155" s="1"/>
      <c r="C155" s="1"/>
      <c r="D155" s="1"/>
      <c r="E155" s="1"/>
      <c r="F155" s="1"/>
    </row>
    <row r="156" spans="1:6" ht="16.5">
      <c r="A156" s="1"/>
      <c r="B156" s="1"/>
      <c r="C156" s="1"/>
      <c r="D156" s="1"/>
      <c r="E156" s="1"/>
      <c r="F156" s="1"/>
    </row>
    <row r="157" spans="1:6" ht="16.5">
      <c r="A157" s="1"/>
      <c r="B157" s="1"/>
      <c r="C157" s="1"/>
      <c r="D157" s="1"/>
      <c r="E157" s="1"/>
      <c r="F157" s="1"/>
    </row>
    <row r="158" spans="1:6" ht="16.5">
      <c r="A158" s="1"/>
      <c r="B158" s="1"/>
      <c r="C158" s="1"/>
      <c r="D158" s="1"/>
      <c r="E158" s="1"/>
      <c r="F158" s="1"/>
    </row>
    <row r="159" spans="1:6" ht="16.5">
      <c r="A159" s="1"/>
      <c r="B159" s="1"/>
      <c r="C159" s="1"/>
      <c r="D159" s="1"/>
      <c r="E159" s="1"/>
      <c r="F159" s="1"/>
    </row>
    <row r="160" spans="1:6" ht="16.5">
      <c r="A160" s="1"/>
      <c r="B160" s="1"/>
      <c r="C160" s="1"/>
      <c r="D160" s="1"/>
      <c r="E160" s="1"/>
      <c r="F160" s="1"/>
    </row>
    <row r="161" spans="1:6" ht="16.5">
      <c r="A161" s="1"/>
      <c r="B161" s="1"/>
      <c r="C161" s="1"/>
      <c r="D161" s="1"/>
      <c r="E161" s="1"/>
      <c r="F161" s="1"/>
    </row>
    <row r="162" spans="1:6" ht="16.5">
      <c r="A162" s="1"/>
      <c r="B162" s="1"/>
      <c r="C162" s="1"/>
      <c r="D162" s="1"/>
      <c r="E162" s="1"/>
      <c r="F162" s="1"/>
    </row>
    <row r="163" spans="1:6" ht="16.5">
      <c r="A163" s="1"/>
      <c r="B163" s="1"/>
      <c r="C163" s="1"/>
      <c r="D163" s="1"/>
      <c r="E163" s="1"/>
      <c r="F163" s="1"/>
    </row>
    <row r="164" spans="1:6" ht="16.5">
      <c r="A164" s="1"/>
      <c r="B164" s="1"/>
      <c r="C164" s="1"/>
      <c r="D164" s="1"/>
      <c r="E164" s="1"/>
      <c r="F164" s="1"/>
    </row>
    <row r="165" spans="1:6" ht="16.5">
      <c r="A165" s="1"/>
      <c r="B165" s="1"/>
      <c r="C165" s="1"/>
      <c r="D165" s="1"/>
      <c r="E165" s="1"/>
      <c r="F165" s="1"/>
    </row>
    <row r="166" spans="1:6" ht="16.5">
      <c r="A166" s="1"/>
      <c r="B166" s="1"/>
      <c r="C166" s="1"/>
      <c r="D166" s="1"/>
      <c r="E166" s="1"/>
      <c r="F166" s="1"/>
    </row>
    <row r="167" spans="1:6" ht="16.5">
      <c r="A167" s="1"/>
      <c r="B167" s="1"/>
      <c r="C167" s="1"/>
      <c r="D167" s="1"/>
      <c r="E167" s="1"/>
      <c r="F167" s="1"/>
    </row>
    <row r="168" spans="1:6" ht="16.5">
      <c r="A168" s="1"/>
      <c r="B168" s="1"/>
      <c r="C168" s="1"/>
      <c r="D168" s="1"/>
      <c r="E168" s="1"/>
      <c r="F168" s="1"/>
    </row>
    <row r="169" spans="1:6" ht="16.5">
      <c r="A169" s="1"/>
      <c r="B169" s="1"/>
      <c r="C169" s="1"/>
      <c r="D169" s="1"/>
      <c r="E169" s="1"/>
      <c r="F169" s="1"/>
    </row>
    <row r="170" spans="1:6" ht="16.5">
      <c r="A170" s="1"/>
      <c r="B170" s="1"/>
      <c r="C170" s="1"/>
      <c r="D170" s="1"/>
      <c r="E170" s="1"/>
      <c r="F170" s="1"/>
    </row>
    <row r="171" spans="1:6" ht="16.5">
      <c r="A171" s="1"/>
      <c r="B171" s="1"/>
      <c r="C171" s="1"/>
      <c r="D171" s="1"/>
      <c r="E171" s="1"/>
      <c r="F171" s="1"/>
    </row>
    <row r="172" spans="1:6" ht="16.5">
      <c r="A172" s="1"/>
      <c r="B172" s="1"/>
      <c r="C172" s="1"/>
      <c r="D172" s="1"/>
      <c r="E172" s="1"/>
      <c r="F172" s="1"/>
    </row>
    <row r="173" spans="1:6" ht="16.5">
      <c r="A173" s="1"/>
      <c r="B173" s="1"/>
      <c r="C173" s="1"/>
      <c r="D173" s="1"/>
      <c r="E173" s="1"/>
      <c r="F173" s="1"/>
    </row>
    <row r="174" spans="1:6" ht="16.5">
      <c r="A174" s="1"/>
      <c r="B174" s="1"/>
      <c r="C174" s="1"/>
      <c r="D174" s="1"/>
      <c r="E174" s="1"/>
      <c r="F174" s="1"/>
    </row>
    <row r="175" spans="1:6" ht="16.5">
      <c r="A175" s="1"/>
      <c r="B175" s="1"/>
      <c r="C175" s="1"/>
      <c r="D175" s="1"/>
      <c r="E175" s="1"/>
      <c r="F175" s="1"/>
    </row>
    <row r="176" spans="1:6" ht="16.5">
      <c r="A176" s="1"/>
      <c r="B176" s="1"/>
      <c r="C176" s="1"/>
      <c r="D176" s="1"/>
      <c r="E176" s="1"/>
      <c r="F176" s="1"/>
    </row>
    <row r="177" spans="1:6" ht="16.5">
      <c r="A177" s="1"/>
      <c r="B177" s="1"/>
      <c r="C177" s="1"/>
      <c r="D177" s="1"/>
      <c r="E177" s="1"/>
      <c r="F177" s="1"/>
    </row>
    <row r="178" spans="1:6" ht="16.5">
      <c r="A178" s="1"/>
      <c r="B178" s="1"/>
      <c r="C178" s="1"/>
      <c r="D178" s="1"/>
      <c r="E178" s="1"/>
      <c r="F178" s="1"/>
    </row>
    <row r="179" spans="1:6" ht="16.5">
      <c r="A179" s="1"/>
      <c r="B179" s="1"/>
      <c r="C179" s="1"/>
      <c r="D179" s="1"/>
      <c r="E179" s="1"/>
      <c r="F179" s="1"/>
    </row>
    <row r="180" spans="1:6" ht="16.5">
      <c r="A180" s="1"/>
      <c r="B180" s="1"/>
      <c r="C180" s="1"/>
      <c r="D180" s="1"/>
      <c r="E180" s="1"/>
      <c r="F180" s="1"/>
    </row>
    <row r="181" spans="1:6" ht="16.5">
      <c r="A181" s="1"/>
      <c r="B181" s="1"/>
      <c r="C181" s="1"/>
      <c r="D181" s="1"/>
      <c r="E181" s="1"/>
      <c r="F181" s="1"/>
    </row>
    <row r="182" spans="1:6" ht="16.5">
      <c r="A182" s="1"/>
      <c r="B182" s="1"/>
      <c r="C182" s="1"/>
      <c r="D182" s="1"/>
      <c r="E182" s="1"/>
      <c r="F182" s="1"/>
    </row>
    <row r="183" spans="1:6" ht="16.5">
      <c r="A183" s="1"/>
      <c r="B183" s="1"/>
      <c r="C183" s="1"/>
      <c r="D183" s="1"/>
      <c r="E183" s="1"/>
      <c r="F183" s="1"/>
    </row>
    <row r="184" spans="1:6" ht="16.5">
      <c r="A184" s="1"/>
      <c r="B184" s="1"/>
      <c r="C184" s="1"/>
      <c r="D184" s="1"/>
      <c r="E184" s="1"/>
      <c r="F184" s="1"/>
    </row>
    <row r="185" spans="1:6" ht="16.5">
      <c r="A185" s="1"/>
      <c r="B185" s="1"/>
      <c r="C185" s="1"/>
      <c r="D185" s="1"/>
      <c r="E185" s="1"/>
      <c r="F185" s="1"/>
    </row>
    <row r="186" spans="1:6" ht="16.5">
      <c r="A186" s="1"/>
      <c r="B186" s="1"/>
      <c r="C186" s="1"/>
      <c r="D186" s="1"/>
      <c r="E186" s="1"/>
      <c r="F186" s="1"/>
    </row>
    <row r="187" spans="1:6" ht="16.5">
      <c r="A187" s="1"/>
      <c r="B187" s="1"/>
      <c r="C187" s="1"/>
      <c r="D187" s="1"/>
      <c r="E187" s="1"/>
      <c r="F187" s="1"/>
    </row>
    <row r="188" spans="1:6" ht="16.5">
      <c r="A188" s="1"/>
      <c r="B188" s="1"/>
      <c r="C188" s="1"/>
      <c r="D188" s="1"/>
      <c r="E188" s="1"/>
      <c r="F188" s="1"/>
    </row>
    <row r="189" spans="1:6" ht="16.5">
      <c r="A189" s="1"/>
      <c r="B189" s="1"/>
      <c r="C189" s="1"/>
      <c r="D189" s="1"/>
      <c r="E189" s="1"/>
      <c r="F189" s="1"/>
    </row>
    <row r="190" spans="1:6" ht="16.5">
      <c r="A190" s="1"/>
      <c r="B190" s="1"/>
      <c r="C190" s="1"/>
      <c r="D190" s="1"/>
      <c r="E190" s="1"/>
      <c r="F190" s="1"/>
    </row>
    <row r="191" spans="1:6" ht="16.5">
      <c r="A191" s="1"/>
      <c r="B191" s="1"/>
      <c r="C191" s="1"/>
      <c r="D191" s="1"/>
      <c r="E191" s="1"/>
      <c r="F191" s="1"/>
    </row>
    <row r="192" spans="1:6" ht="16.5">
      <c r="A192" s="1"/>
      <c r="B192" s="1"/>
      <c r="C192" s="1"/>
      <c r="D192" s="1"/>
      <c r="E192" s="1"/>
      <c r="F192" s="1"/>
    </row>
    <row r="193" spans="1:6" ht="16.5">
      <c r="A193" s="1"/>
      <c r="B193" s="1"/>
      <c r="C193" s="1"/>
      <c r="D193" s="1"/>
      <c r="E193" s="1"/>
      <c r="F193" s="1"/>
    </row>
    <row r="194" spans="1:6" ht="16.5">
      <c r="A194" s="1"/>
      <c r="B194" s="1"/>
      <c r="C194" s="1"/>
      <c r="D194" s="1"/>
      <c r="E194" s="1"/>
      <c r="F194" s="1"/>
    </row>
    <row r="195" spans="1:6" ht="16.5">
      <c r="A195" s="1"/>
      <c r="B195" s="1"/>
      <c r="C195" s="1"/>
      <c r="D195" s="1"/>
      <c r="E195" s="1"/>
      <c r="F195" s="1"/>
    </row>
    <row r="196" spans="1:6" ht="16.5">
      <c r="A196" s="1"/>
      <c r="B196" s="1"/>
      <c r="C196" s="1"/>
      <c r="D196" s="1"/>
      <c r="E196" s="1"/>
      <c r="F196" s="1"/>
    </row>
    <row r="197" spans="1:6" ht="16.5">
      <c r="A197" s="1"/>
      <c r="B197" s="1"/>
      <c r="C197" s="1"/>
      <c r="D197" s="1"/>
      <c r="E197" s="1"/>
      <c r="F197" s="1"/>
    </row>
    <row r="198" spans="1:6" ht="16.5">
      <c r="A198" s="1"/>
      <c r="B198" s="1"/>
      <c r="C198" s="1"/>
      <c r="D198" s="1"/>
      <c r="E198" s="1"/>
      <c r="F198" s="1"/>
    </row>
    <row r="199" spans="1:6" ht="16.5">
      <c r="A199" s="1"/>
      <c r="B199" s="1"/>
      <c r="C199" s="1"/>
      <c r="D199" s="1"/>
      <c r="E199" s="1"/>
      <c r="F199" s="1"/>
    </row>
    <row r="200" spans="1:6" ht="16.5">
      <c r="A200" s="1"/>
      <c r="B200" s="1"/>
      <c r="C200" s="1"/>
      <c r="D200" s="1"/>
      <c r="E200" s="1"/>
      <c r="F200" s="1"/>
    </row>
    <row r="201" spans="1:6" ht="16.5">
      <c r="A201" s="1"/>
      <c r="B201" s="1"/>
      <c r="C201" s="1"/>
      <c r="D201" s="1"/>
      <c r="E201" s="1"/>
      <c r="F201" s="1"/>
    </row>
    <row r="202" spans="1:6" ht="16.5">
      <c r="A202" s="1"/>
      <c r="B202" s="1"/>
      <c r="C202" s="1"/>
      <c r="D202" s="1"/>
      <c r="E202" s="1"/>
      <c r="F202" s="1"/>
    </row>
    <row r="203" spans="1:6" ht="16.5">
      <c r="A203" s="1"/>
      <c r="B203" s="1"/>
      <c r="C203" s="1"/>
      <c r="D203" s="1"/>
      <c r="E203" s="1"/>
      <c r="F203" s="1"/>
    </row>
    <row r="204" spans="1:6" ht="16.5">
      <c r="A204" s="1"/>
      <c r="B204" s="1"/>
      <c r="C204" s="1"/>
      <c r="D204" s="1"/>
      <c r="E204" s="1"/>
      <c r="F204" s="1"/>
    </row>
    <row r="205" spans="1:6" ht="16.5">
      <c r="A205" s="1"/>
      <c r="B205" s="1"/>
      <c r="C205" s="1"/>
      <c r="D205" s="1"/>
      <c r="E205" s="1"/>
      <c r="F205" s="1"/>
    </row>
    <row r="206" spans="1:6" ht="16.5">
      <c r="A206" s="1"/>
      <c r="B206" s="1"/>
      <c r="C206" s="1"/>
      <c r="D206" s="1"/>
      <c r="E206" s="1"/>
      <c r="F206" s="1"/>
    </row>
    <row r="207" spans="1:6" ht="16.5">
      <c r="A207" s="1"/>
      <c r="B207" s="1"/>
      <c r="C207" s="1"/>
      <c r="D207" s="1"/>
      <c r="E207" s="1"/>
      <c r="F207" s="1"/>
    </row>
    <row r="208" spans="1:6" ht="16.5">
      <c r="A208" s="1"/>
      <c r="B208" s="1"/>
      <c r="C208" s="1"/>
      <c r="D208" s="1"/>
      <c r="E208" s="1"/>
      <c r="F208" s="1"/>
    </row>
    <row r="209" spans="1:6" ht="16.5">
      <c r="A209" s="1"/>
      <c r="B209" s="1"/>
      <c r="C209" s="1"/>
      <c r="D209" s="1"/>
      <c r="E209" s="1"/>
      <c r="F209" s="1"/>
    </row>
    <row r="210" spans="1:6" ht="16.5">
      <c r="A210" s="1"/>
      <c r="B210" s="1"/>
      <c r="C210" s="1"/>
      <c r="D210" s="1"/>
      <c r="E210" s="1"/>
      <c r="F210" s="1"/>
    </row>
  </sheetData>
  <mergeCells count="1">
    <mergeCell ref="A1:E1"/>
  </mergeCells>
  <pageMargins left="0.69930555555555596" right="0.69930555555555596"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70C0"/>
  </sheetPr>
  <dimension ref="A1:M38"/>
  <sheetViews>
    <sheetView workbookViewId="0">
      <selection activeCell="D29" sqref="D29"/>
    </sheetView>
  </sheetViews>
  <sheetFormatPr defaultColWidth="9" defaultRowHeight="15"/>
  <cols>
    <col min="1" max="1" width="4.85546875" customWidth="1"/>
    <col min="2" max="2" width="22.28515625" customWidth="1"/>
    <col min="3" max="4" width="11.7109375" customWidth="1"/>
    <col min="5" max="5" width="6.7109375" customWidth="1"/>
    <col min="7" max="7" width="9.85546875" customWidth="1"/>
    <col min="9" max="9" width="9.5703125"/>
  </cols>
  <sheetData>
    <row r="1" spans="1:13" ht="16.5">
      <c r="A1" s="1"/>
      <c r="B1" s="1"/>
      <c r="C1" s="1"/>
      <c r="D1" s="1"/>
      <c r="E1" s="1"/>
      <c r="F1" s="1"/>
      <c r="G1" s="1"/>
      <c r="H1" s="1"/>
      <c r="I1" s="1"/>
      <c r="J1" s="1"/>
    </row>
    <row r="2" spans="1:13" ht="53.25" customHeight="1">
      <c r="A2" s="39" t="s">
        <v>0</v>
      </c>
      <c r="B2" s="39" t="s">
        <v>1</v>
      </c>
      <c r="C2" s="40" t="s">
        <v>172</v>
      </c>
      <c r="D2" s="40" t="s">
        <v>790</v>
      </c>
      <c r="E2" s="40" t="s">
        <v>39</v>
      </c>
      <c r="F2" s="1"/>
      <c r="G2" s="1"/>
      <c r="H2" s="1"/>
      <c r="I2" s="1"/>
      <c r="J2" s="1"/>
    </row>
    <row r="3" spans="1:13" ht="12.75" customHeight="1">
      <c r="A3" s="41">
        <v>1</v>
      </c>
      <c r="B3" s="42" t="s">
        <v>6</v>
      </c>
      <c r="C3" s="82">
        <f>'1. Rekap JK'!E4</f>
        <v>533786</v>
      </c>
      <c r="D3" s="83">
        <v>293143</v>
      </c>
      <c r="E3" s="69">
        <f>D3/C3*100</f>
        <v>54.917701101190403</v>
      </c>
      <c r="F3" s="1"/>
      <c r="G3" s="65"/>
      <c r="H3" s="1"/>
      <c r="I3" s="1"/>
      <c r="J3" s="1"/>
    </row>
    <row r="4" spans="1:13" ht="12.75" customHeight="1">
      <c r="A4" s="46">
        <v>2</v>
      </c>
      <c r="B4" s="47" t="s">
        <v>7</v>
      </c>
      <c r="C4" s="92">
        <f>'1. Rekap JK'!E5</f>
        <v>413075</v>
      </c>
      <c r="D4" s="85">
        <v>219376</v>
      </c>
      <c r="E4" s="73">
        <f t="shared" ref="E4:E22" si="0">D4/C4*100</f>
        <v>53.108031229195703</v>
      </c>
      <c r="F4" s="1"/>
      <c r="G4" s="65"/>
      <c r="H4" s="1"/>
      <c r="I4" s="1"/>
      <c r="J4" s="1"/>
    </row>
    <row r="5" spans="1:13" ht="12.75" customHeight="1">
      <c r="A5" s="51">
        <v>3</v>
      </c>
      <c r="B5" s="52" t="s">
        <v>8</v>
      </c>
      <c r="C5" s="82">
        <f>'1. Rekap JK'!E6</f>
        <v>247323</v>
      </c>
      <c r="D5" s="87">
        <v>130835</v>
      </c>
      <c r="E5" s="69">
        <f t="shared" si="0"/>
        <v>52.900458105392502</v>
      </c>
      <c r="F5" s="1"/>
      <c r="G5" s="65"/>
      <c r="H5" s="1"/>
      <c r="I5" s="1"/>
      <c r="J5" s="1"/>
    </row>
    <row r="6" spans="1:13" ht="12.75" customHeight="1">
      <c r="A6" s="46">
        <v>4</v>
      </c>
      <c r="B6" s="47" t="s">
        <v>9</v>
      </c>
      <c r="C6" s="92">
        <f>'1. Rekap JK'!E7</f>
        <v>382674</v>
      </c>
      <c r="D6" s="85">
        <v>233489</v>
      </c>
      <c r="E6" s="73">
        <f t="shared" si="0"/>
        <v>61.015119919304702</v>
      </c>
      <c r="F6" s="1"/>
      <c r="G6" s="65"/>
      <c r="H6" s="1"/>
      <c r="I6" s="1"/>
      <c r="J6" s="1"/>
    </row>
    <row r="7" spans="1:13" ht="12.75" customHeight="1">
      <c r="A7" s="51">
        <v>5</v>
      </c>
      <c r="B7" s="52" t="s">
        <v>10</v>
      </c>
      <c r="C7" s="82">
        <f>'1. Rekap JK'!E8</f>
        <v>458310</v>
      </c>
      <c r="D7" s="87">
        <v>260043</v>
      </c>
      <c r="E7" s="69">
        <f t="shared" si="0"/>
        <v>56.739543104012597</v>
      </c>
      <c r="F7" s="1"/>
      <c r="G7" s="65"/>
      <c r="H7" s="1"/>
      <c r="I7" s="1"/>
      <c r="J7" s="1"/>
    </row>
    <row r="8" spans="1:13" ht="12.75" customHeight="1">
      <c r="A8" s="46">
        <v>6</v>
      </c>
      <c r="B8" s="47" t="s">
        <v>11</v>
      </c>
      <c r="C8" s="92">
        <f>'1. Rekap JK'!E9</f>
        <v>533254</v>
      </c>
      <c r="D8" s="85">
        <v>287650</v>
      </c>
      <c r="E8" s="73">
        <f t="shared" si="0"/>
        <v>53.942398931841097</v>
      </c>
      <c r="F8" s="1"/>
      <c r="G8" s="65"/>
      <c r="H8" s="1"/>
      <c r="I8" s="1"/>
      <c r="J8" s="1"/>
    </row>
    <row r="9" spans="1:13" ht="12.75" customHeight="1">
      <c r="A9" s="51">
        <v>7</v>
      </c>
      <c r="B9" s="52" t="s">
        <v>12</v>
      </c>
      <c r="C9" s="82">
        <f>'1. Rekap JK'!E10</f>
        <v>402788</v>
      </c>
      <c r="D9" s="87">
        <v>204292</v>
      </c>
      <c r="E9" s="69">
        <f t="shared" si="0"/>
        <v>50.719485188237996</v>
      </c>
      <c r="F9" s="1"/>
      <c r="G9" s="65"/>
      <c r="H9" s="1"/>
      <c r="I9" s="1"/>
      <c r="J9" s="1"/>
    </row>
    <row r="10" spans="1:13" ht="12.75" customHeight="1">
      <c r="A10" s="46">
        <v>8</v>
      </c>
      <c r="B10" s="47" t="s">
        <v>13</v>
      </c>
      <c r="C10" s="92">
        <f>'1. Rekap JK'!E11</f>
        <v>313837</v>
      </c>
      <c r="D10" s="85">
        <v>161809</v>
      </c>
      <c r="E10" s="73">
        <f t="shared" si="0"/>
        <v>51.558292999232101</v>
      </c>
      <c r="F10" s="1"/>
      <c r="G10" s="65"/>
      <c r="H10" s="1"/>
      <c r="I10" s="1"/>
      <c r="J10" s="1"/>
    </row>
    <row r="11" spans="1:13" ht="12.75" customHeight="1">
      <c r="A11" s="51">
        <v>9</v>
      </c>
      <c r="B11" s="52" t="s">
        <v>14</v>
      </c>
      <c r="C11" s="82">
        <f>'1. Rekap JK'!E12</f>
        <v>97837</v>
      </c>
      <c r="D11" s="87">
        <v>56412</v>
      </c>
      <c r="E11" s="69">
        <f t="shared" si="0"/>
        <v>57.659167799503301</v>
      </c>
      <c r="F11" s="1"/>
      <c r="G11" s="65"/>
      <c r="H11" s="1"/>
      <c r="I11" s="1"/>
      <c r="J11" s="1"/>
    </row>
    <row r="12" spans="1:13" ht="12.75" customHeight="1">
      <c r="A12" s="46">
        <v>10</v>
      </c>
      <c r="B12" s="47" t="s">
        <v>15</v>
      </c>
      <c r="C12" s="92">
        <f>'1. Rekap JK'!E13</f>
        <v>242192</v>
      </c>
      <c r="D12" s="85">
        <v>114008</v>
      </c>
      <c r="E12" s="73">
        <f t="shared" si="0"/>
        <v>47.073396313668503</v>
      </c>
      <c r="F12" s="1"/>
      <c r="G12" s="65"/>
      <c r="H12" s="1"/>
      <c r="I12" s="1"/>
      <c r="J12" s="1"/>
    </row>
    <row r="13" spans="1:13" ht="12.75" customHeight="1">
      <c r="A13" s="51">
        <v>11</v>
      </c>
      <c r="B13" s="52" t="s">
        <v>16</v>
      </c>
      <c r="C13" s="82">
        <f>'1. Rekap JK'!E14</f>
        <v>181525</v>
      </c>
      <c r="D13" s="87">
        <v>97001</v>
      </c>
      <c r="E13" s="69">
        <f t="shared" si="0"/>
        <v>53.4367167056879</v>
      </c>
      <c r="F13" s="1"/>
      <c r="G13" s="65"/>
      <c r="H13" s="1"/>
      <c r="I13" s="1"/>
      <c r="J13" s="1"/>
      <c r="M13" s="91"/>
    </row>
    <row r="14" spans="1:13" ht="12.75" customHeight="1">
      <c r="A14" s="46">
        <v>12</v>
      </c>
      <c r="B14" s="47" t="s">
        <v>17</v>
      </c>
      <c r="C14" s="92">
        <f>'1. Rekap JK'!E15</f>
        <v>454053</v>
      </c>
      <c r="D14" s="85">
        <v>246608</v>
      </c>
      <c r="E14" s="73">
        <f t="shared" si="0"/>
        <v>54.3126022733029</v>
      </c>
      <c r="F14" s="1"/>
      <c r="G14" s="65"/>
      <c r="H14" s="1"/>
      <c r="I14" s="1"/>
      <c r="J14" s="1"/>
    </row>
    <row r="15" spans="1:13" ht="12.75" customHeight="1">
      <c r="A15" s="51">
        <v>13</v>
      </c>
      <c r="B15" s="52" t="s">
        <v>18</v>
      </c>
      <c r="C15" s="82">
        <f>'1. Rekap JK'!E16</f>
        <v>946982</v>
      </c>
      <c r="D15" s="87">
        <v>519400</v>
      </c>
      <c r="E15" s="69">
        <f t="shared" si="0"/>
        <v>54.847927415727</v>
      </c>
      <c r="F15" s="1"/>
      <c r="G15" s="65"/>
      <c r="H15" s="1"/>
      <c r="I15" s="1"/>
      <c r="J15" s="1"/>
      <c r="M15" s="91"/>
    </row>
    <row r="16" spans="1:13" ht="12.75" customHeight="1">
      <c r="A16" s="46">
        <v>14</v>
      </c>
      <c r="B16" s="47" t="s">
        <v>19</v>
      </c>
      <c r="C16" s="92">
        <f>'1. Rekap JK'!E17</f>
        <v>85553</v>
      </c>
      <c r="D16" s="85">
        <v>56863</v>
      </c>
      <c r="E16" s="73">
        <f t="shared" si="0"/>
        <v>66.465232078360799</v>
      </c>
      <c r="F16" s="1"/>
      <c r="G16" s="65"/>
      <c r="H16" s="1"/>
      <c r="I16" s="1"/>
      <c r="J16" s="1"/>
    </row>
    <row r="17" spans="1:10" ht="12.75" customHeight="1">
      <c r="A17" s="51">
        <v>15</v>
      </c>
      <c r="B17" s="52" t="s">
        <v>20</v>
      </c>
      <c r="C17" s="82">
        <f>'1. Rekap JK'!E18</f>
        <v>68559</v>
      </c>
      <c r="D17" s="87">
        <v>49041</v>
      </c>
      <c r="E17" s="69">
        <f t="shared" si="0"/>
        <v>71.531090010064304</v>
      </c>
      <c r="F17" s="1"/>
      <c r="G17" s="65"/>
      <c r="H17" s="1"/>
      <c r="I17" s="1"/>
      <c r="J17" s="1"/>
    </row>
    <row r="18" spans="1:10" ht="12.75" customHeight="1">
      <c r="A18" s="46">
        <v>16</v>
      </c>
      <c r="B18" s="47" t="s">
        <v>21</v>
      </c>
      <c r="C18" s="92">
        <f>'1. Rekap JK'!E19</f>
        <v>63895</v>
      </c>
      <c r="D18" s="85">
        <v>58536</v>
      </c>
      <c r="E18" s="73">
        <f t="shared" si="0"/>
        <v>91.612802253697495</v>
      </c>
      <c r="F18" s="1"/>
      <c r="G18" s="65"/>
      <c r="H18" s="1"/>
      <c r="I18" s="1"/>
      <c r="J18" s="1"/>
    </row>
    <row r="19" spans="1:10" ht="12.75" customHeight="1">
      <c r="A19" s="51">
        <v>17</v>
      </c>
      <c r="B19" s="52" t="s">
        <v>22</v>
      </c>
      <c r="C19" s="82">
        <f>'1. Rekap JK'!E20</f>
        <v>141804</v>
      </c>
      <c r="D19" s="87">
        <v>97061</v>
      </c>
      <c r="E19" s="69">
        <f t="shared" si="0"/>
        <v>68.447293447293404</v>
      </c>
      <c r="F19" s="1"/>
      <c r="G19" s="65"/>
      <c r="H19" s="1"/>
      <c r="I19" s="1"/>
      <c r="J19" s="1"/>
    </row>
    <row r="20" spans="1:10" ht="12.75" customHeight="1">
      <c r="A20" s="46">
        <v>18</v>
      </c>
      <c r="B20" s="47" t="s">
        <v>23</v>
      </c>
      <c r="C20" s="92">
        <f>'1. Rekap JK'!E21</f>
        <v>149077</v>
      </c>
      <c r="D20" s="85">
        <v>84084</v>
      </c>
      <c r="E20" s="73">
        <f t="shared" si="0"/>
        <v>56.403066871482501</v>
      </c>
      <c r="F20" s="1"/>
      <c r="G20" s="65"/>
      <c r="H20" s="1"/>
      <c r="I20" s="1"/>
      <c r="J20" s="1"/>
    </row>
    <row r="21" spans="1:10" ht="12.75" customHeight="1">
      <c r="A21" s="54">
        <v>19</v>
      </c>
      <c r="B21" s="55" t="s">
        <v>24</v>
      </c>
      <c r="C21" s="88">
        <f>'1. Rekap JK'!E22</f>
        <v>103835</v>
      </c>
      <c r="D21" s="89">
        <v>63830</v>
      </c>
      <c r="E21" s="78">
        <f t="shared" si="0"/>
        <v>61.472528530842197</v>
      </c>
      <c r="F21" s="1"/>
      <c r="G21" s="65"/>
      <c r="H21" s="1"/>
      <c r="I21" s="1"/>
      <c r="J21" s="1"/>
    </row>
    <row r="22" spans="1:10" ht="12.75" customHeight="1">
      <c r="A22" s="59"/>
      <c r="B22" s="93" t="s">
        <v>25</v>
      </c>
      <c r="C22" s="62">
        <f>SUM(C3:C21)</f>
        <v>5820359</v>
      </c>
      <c r="D22" s="62">
        <f>SUM(D3:D21)</f>
        <v>3233481</v>
      </c>
      <c r="E22" s="79">
        <f t="shared" si="0"/>
        <v>55.554665957890201</v>
      </c>
      <c r="F22" s="1"/>
      <c r="G22" s="94"/>
      <c r="H22" s="1"/>
      <c r="I22" s="1"/>
      <c r="J22" s="1"/>
    </row>
    <row r="23" spans="1:10" ht="6.75" customHeight="1">
      <c r="A23" s="80"/>
      <c r="B23" s="80"/>
      <c r="C23" s="80"/>
      <c r="D23" s="80"/>
      <c r="E23" s="80"/>
      <c r="F23" s="1"/>
      <c r="G23" s="1"/>
      <c r="H23" s="1"/>
      <c r="I23" s="1"/>
      <c r="J23" s="1"/>
    </row>
    <row r="24" spans="1:10" ht="9.75" customHeight="1">
      <c r="A24" s="1240" t="s">
        <v>98</v>
      </c>
      <c r="B24" s="1241"/>
      <c r="C24" s="1241"/>
      <c r="D24" s="1241"/>
      <c r="E24" s="80"/>
      <c r="F24" s="1"/>
      <c r="G24" s="1"/>
      <c r="H24" s="1"/>
      <c r="I24" s="1"/>
      <c r="J24" s="1"/>
    </row>
    <row r="25" spans="1:10" ht="16.5">
      <c r="A25" s="1"/>
      <c r="B25" s="1"/>
      <c r="C25" s="1"/>
      <c r="D25" s="1"/>
      <c r="E25" s="1"/>
      <c r="F25" s="1"/>
      <c r="G25" s="1"/>
      <c r="H25" s="1"/>
      <c r="I25" s="1"/>
      <c r="J25" s="1"/>
    </row>
    <row r="26" spans="1:10" ht="16.5">
      <c r="A26" s="1"/>
      <c r="B26" s="1"/>
      <c r="C26" s="1"/>
      <c r="D26" s="1"/>
      <c r="E26" s="1"/>
      <c r="F26" s="1"/>
      <c r="G26" s="1"/>
      <c r="H26" s="1"/>
      <c r="I26" s="1"/>
      <c r="J26" s="1"/>
    </row>
    <row r="27" spans="1:10" ht="16.5">
      <c r="A27" s="1"/>
      <c r="B27" s="1"/>
      <c r="C27" s="1"/>
      <c r="D27" s="1"/>
      <c r="E27" s="1"/>
      <c r="F27" s="1"/>
      <c r="G27" s="1"/>
      <c r="H27" s="1"/>
      <c r="I27" s="1"/>
      <c r="J27" s="1"/>
    </row>
    <row r="28" spans="1:10" ht="16.5">
      <c r="A28" s="1"/>
      <c r="B28" s="1"/>
      <c r="C28" s="1"/>
      <c r="D28" s="1"/>
      <c r="E28" s="1"/>
      <c r="F28" s="1"/>
      <c r="G28" s="1"/>
      <c r="H28" s="1"/>
      <c r="I28" s="1"/>
      <c r="J28" s="1"/>
    </row>
    <row r="29" spans="1:10" ht="16.5">
      <c r="A29" s="1"/>
      <c r="B29" s="1"/>
      <c r="C29" s="1"/>
      <c r="D29" s="1"/>
      <c r="E29" s="1"/>
      <c r="F29" s="1"/>
      <c r="G29" s="1"/>
      <c r="H29" s="1"/>
      <c r="I29" s="1"/>
      <c r="J29" s="1"/>
    </row>
    <row r="30" spans="1:10" ht="16.5">
      <c r="A30" s="1"/>
      <c r="B30" s="1"/>
      <c r="C30" s="1"/>
      <c r="D30" s="1"/>
      <c r="E30" s="1"/>
      <c r="F30" s="1"/>
      <c r="G30" s="1"/>
      <c r="H30" s="1"/>
      <c r="I30" s="1"/>
      <c r="J30" s="1"/>
    </row>
    <row r="31" spans="1:10" ht="16.5">
      <c r="A31" s="1"/>
      <c r="B31" s="1"/>
      <c r="C31" s="1"/>
      <c r="D31" s="1"/>
      <c r="E31" s="1"/>
      <c r="F31" s="1"/>
      <c r="G31" s="1"/>
      <c r="H31" s="1"/>
      <c r="I31" s="1"/>
      <c r="J31" s="1"/>
    </row>
    <row r="32" spans="1:10" ht="16.5">
      <c r="A32" s="1"/>
      <c r="B32" s="1"/>
      <c r="C32" s="1"/>
      <c r="D32" s="1"/>
      <c r="E32" s="1"/>
      <c r="F32" s="1"/>
      <c r="G32" s="1"/>
      <c r="H32" s="1"/>
      <c r="I32" s="1"/>
      <c r="J32" s="1"/>
    </row>
    <row r="33" spans="1:10" ht="16.5">
      <c r="A33" s="1"/>
      <c r="B33" s="1"/>
      <c r="C33" s="1"/>
      <c r="D33" s="1"/>
      <c r="E33" s="1"/>
      <c r="F33" s="1"/>
      <c r="G33" s="1"/>
      <c r="H33" s="1"/>
      <c r="I33" s="1"/>
      <c r="J33" s="1"/>
    </row>
    <row r="34" spans="1:10" ht="16.5">
      <c r="A34" s="1"/>
      <c r="B34" s="1"/>
      <c r="C34" s="1"/>
      <c r="D34" s="1"/>
      <c r="E34" s="1"/>
      <c r="F34" s="1"/>
      <c r="G34" s="1"/>
      <c r="H34" s="1"/>
      <c r="I34" s="1"/>
      <c r="J34" s="1"/>
    </row>
    <row r="35" spans="1:10" ht="16.5">
      <c r="A35" s="1"/>
      <c r="B35" s="1"/>
      <c r="C35" s="1"/>
      <c r="D35" s="1"/>
      <c r="E35" s="1"/>
      <c r="F35" s="1"/>
      <c r="G35" s="1"/>
      <c r="H35" s="1"/>
      <c r="I35" s="1"/>
      <c r="J35" s="1"/>
    </row>
    <row r="36" spans="1:10" ht="16.5">
      <c r="A36" s="1"/>
      <c r="B36" s="1"/>
      <c r="C36" s="1"/>
      <c r="D36" s="1"/>
      <c r="E36" s="1"/>
      <c r="F36" s="1"/>
      <c r="G36" s="1"/>
      <c r="H36" s="1"/>
      <c r="I36" s="1"/>
      <c r="J36" s="1"/>
    </row>
    <row r="37" spans="1:10" ht="16.5">
      <c r="A37" s="1"/>
      <c r="B37" s="1"/>
      <c r="C37" s="1"/>
      <c r="D37" s="1"/>
      <c r="E37" s="1"/>
      <c r="F37" s="1"/>
      <c r="G37" s="1"/>
      <c r="H37" s="1"/>
      <c r="I37" s="1"/>
      <c r="J37" s="1"/>
    </row>
    <row r="38" spans="1:10" ht="16.5">
      <c r="A38" s="1"/>
      <c r="B38" s="1"/>
      <c r="C38" s="1"/>
      <c r="D38" s="1"/>
      <c r="E38" s="1"/>
      <c r="F38" s="1"/>
      <c r="G38" s="1"/>
      <c r="H38" s="1"/>
      <c r="I38" s="1"/>
      <c r="J38" s="1"/>
    </row>
  </sheetData>
  <mergeCells count="1">
    <mergeCell ref="A24:D24"/>
  </mergeCells>
  <pageMargins left="0.69930555555555596" right="0.69930555555555596" top="0.75" bottom="0.75" header="0.3" footer="0.3"/>
  <pageSetup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0070C0"/>
  </sheetPr>
  <dimension ref="A1:K39"/>
  <sheetViews>
    <sheetView workbookViewId="0">
      <selection activeCell="I24" sqref="I24"/>
    </sheetView>
  </sheetViews>
  <sheetFormatPr defaultColWidth="9" defaultRowHeight="15"/>
  <cols>
    <col min="1" max="1" width="4.85546875" customWidth="1"/>
    <col min="2" max="2" width="22.42578125" customWidth="1"/>
    <col min="3" max="4" width="11.7109375" customWidth="1"/>
    <col min="5" max="5" width="6.7109375" customWidth="1"/>
    <col min="7" max="7" width="9.85546875" customWidth="1"/>
  </cols>
  <sheetData>
    <row r="1" spans="1:11" ht="18.75">
      <c r="A1" s="1531" t="s">
        <v>791</v>
      </c>
      <c r="B1" s="1531"/>
      <c r="C1" s="1531"/>
      <c r="D1" s="1531"/>
      <c r="E1" s="1531"/>
      <c r="F1" s="1"/>
      <c r="G1" s="1"/>
      <c r="H1" s="1"/>
      <c r="I1" s="1"/>
      <c r="J1" s="1"/>
    </row>
    <row r="2" spans="1:11" ht="16.5">
      <c r="A2" s="1"/>
      <c r="B2" s="1"/>
      <c r="C2" s="1"/>
      <c r="D2" s="1"/>
      <c r="E2" s="1"/>
      <c r="F2" s="1"/>
      <c r="G2" s="1"/>
      <c r="H2" s="1"/>
      <c r="I2" s="1"/>
      <c r="J2" s="1"/>
    </row>
    <row r="3" spans="1:11" ht="53.25" customHeight="1">
      <c r="A3" s="39" t="s">
        <v>0</v>
      </c>
      <c r="B3" s="39" t="s">
        <v>1</v>
      </c>
      <c r="C3" s="40" t="s">
        <v>792</v>
      </c>
      <c r="D3" s="40" t="s">
        <v>790</v>
      </c>
      <c r="E3" s="40" t="s">
        <v>39</v>
      </c>
      <c r="F3" s="1"/>
      <c r="G3" s="1"/>
      <c r="H3" s="1"/>
      <c r="I3" s="1"/>
      <c r="J3" s="1"/>
    </row>
    <row r="4" spans="1:11" ht="12.75" customHeight="1">
      <c r="A4" s="41">
        <v>1</v>
      </c>
      <c r="B4" s="42" t="s">
        <v>6</v>
      </c>
      <c r="C4" s="82">
        <v>157582</v>
      </c>
      <c r="D4" s="83">
        <v>156615</v>
      </c>
      <c r="E4" s="69">
        <f t="shared" ref="E4:E23" si="0">D4/C4*100</f>
        <v>99.386351233008895</v>
      </c>
      <c r="F4" s="1"/>
      <c r="G4" s="65"/>
      <c r="H4" s="1"/>
      <c r="I4" s="1"/>
      <c r="J4" s="1"/>
    </row>
    <row r="5" spans="1:11" ht="12.75" customHeight="1">
      <c r="A5" s="46">
        <v>2</v>
      </c>
      <c r="B5" s="47" t="s">
        <v>7</v>
      </c>
      <c r="C5" s="84">
        <v>124034</v>
      </c>
      <c r="D5" s="85">
        <v>122349</v>
      </c>
      <c r="E5" s="73">
        <f t="shared" si="0"/>
        <v>98.641501523775702</v>
      </c>
      <c r="F5" s="1"/>
      <c r="G5" s="65"/>
      <c r="H5" s="1"/>
      <c r="I5" s="1"/>
      <c r="J5" s="1"/>
    </row>
    <row r="6" spans="1:11" ht="12.75" customHeight="1">
      <c r="A6" s="51">
        <v>3</v>
      </c>
      <c r="B6" s="52" t="s">
        <v>8</v>
      </c>
      <c r="C6" s="86">
        <v>75863</v>
      </c>
      <c r="D6" s="87">
        <v>75205</v>
      </c>
      <c r="E6" s="69">
        <f t="shared" si="0"/>
        <v>99.132647008423106</v>
      </c>
      <c r="F6" s="1"/>
      <c r="G6" s="65"/>
      <c r="H6" s="1"/>
      <c r="I6" s="1"/>
      <c r="J6" s="1"/>
    </row>
    <row r="7" spans="1:11" ht="12.75" customHeight="1">
      <c r="A7" s="46">
        <v>4</v>
      </c>
      <c r="B7" s="47" t="s">
        <v>9</v>
      </c>
      <c r="C7" s="84">
        <v>102111</v>
      </c>
      <c r="D7" s="85">
        <v>101740</v>
      </c>
      <c r="E7" s="73">
        <f t="shared" si="0"/>
        <v>99.636669898443898</v>
      </c>
      <c r="F7" s="1"/>
      <c r="G7" s="65"/>
      <c r="H7" s="1"/>
      <c r="I7" s="1"/>
      <c r="J7" s="1"/>
    </row>
    <row r="8" spans="1:11" ht="12.75" customHeight="1">
      <c r="A8" s="51">
        <v>5</v>
      </c>
      <c r="B8" s="52" t="s">
        <v>10</v>
      </c>
      <c r="C8" s="86">
        <v>134703</v>
      </c>
      <c r="D8" s="87">
        <v>132476</v>
      </c>
      <c r="E8" s="69">
        <f t="shared" si="0"/>
        <v>98.3467331833738</v>
      </c>
      <c r="F8" s="1"/>
      <c r="G8" s="65"/>
      <c r="H8" s="1"/>
      <c r="I8" s="1"/>
      <c r="J8" s="1"/>
    </row>
    <row r="9" spans="1:11" ht="12.75" customHeight="1">
      <c r="A9" s="46">
        <v>6</v>
      </c>
      <c r="B9" s="47" t="s">
        <v>11</v>
      </c>
      <c r="C9" s="84">
        <v>151806</v>
      </c>
      <c r="D9" s="85">
        <v>149001</v>
      </c>
      <c r="E9" s="73">
        <f t="shared" si="0"/>
        <v>98.152246946760997</v>
      </c>
      <c r="F9" s="1"/>
      <c r="G9" s="65"/>
      <c r="H9" s="1"/>
      <c r="I9" s="1"/>
      <c r="J9" s="1"/>
    </row>
    <row r="10" spans="1:11" ht="12.75" customHeight="1">
      <c r="A10" s="51">
        <v>7</v>
      </c>
      <c r="B10" s="52" t="s">
        <v>12</v>
      </c>
      <c r="C10" s="86">
        <v>111227</v>
      </c>
      <c r="D10" s="87">
        <v>107049</v>
      </c>
      <c r="E10" s="69">
        <f t="shared" si="0"/>
        <v>96.243717802332199</v>
      </c>
      <c r="F10" s="1"/>
      <c r="G10" s="65"/>
      <c r="H10" s="1"/>
      <c r="I10" s="1"/>
      <c r="J10" s="1"/>
    </row>
    <row r="11" spans="1:11" ht="12.75" customHeight="1">
      <c r="A11" s="46">
        <v>8</v>
      </c>
      <c r="B11" s="47" t="s">
        <v>13</v>
      </c>
      <c r="C11" s="84">
        <v>99391</v>
      </c>
      <c r="D11" s="85">
        <v>96013</v>
      </c>
      <c r="E11" s="73">
        <f t="shared" si="0"/>
        <v>96.601301928746096</v>
      </c>
      <c r="F11" s="1"/>
      <c r="G11" s="65"/>
      <c r="H11" s="1"/>
      <c r="I11" s="1"/>
      <c r="J11" s="1"/>
    </row>
    <row r="12" spans="1:11" ht="12.75" customHeight="1">
      <c r="A12" s="51">
        <v>9</v>
      </c>
      <c r="B12" s="52" t="s">
        <v>14</v>
      </c>
      <c r="C12" s="86">
        <v>32180</v>
      </c>
      <c r="D12" s="87">
        <v>29356</v>
      </c>
      <c r="E12" s="69">
        <f t="shared" si="0"/>
        <v>91.224362958359194</v>
      </c>
      <c r="F12" s="1"/>
      <c r="G12" s="65"/>
      <c r="H12" s="1"/>
      <c r="I12" s="1"/>
      <c r="J12" s="1"/>
    </row>
    <row r="13" spans="1:11" ht="12.75" customHeight="1">
      <c r="A13" s="46">
        <v>10</v>
      </c>
      <c r="B13" s="47" t="s">
        <v>15</v>
      </c>
      <c r="C13" s="84">
        <v>74636</v>
      </c>
      <c r="D13" s="85">
        <v>72517</v>
      </c>
      <c r="E13" s="73">
        <f t="shared" si="0"/>
        <v>97.160887507369097</v>
      </c>
      <c r="F13" s="1"/>
      <c r="G13" s="65"/>
      <c r="H13" s="1"/>
      <c r="I13" s="1"/>
      <c r="J13" s="1"/>
    </row>
    <row r="14" spans="1:11" ht="12.75" customHeight="1">
      <c r="A14" s="51">
        <v>11</v>
      </c>
      <c r="B14" s="52" t="s">
        <v>16</v>
      </c>
      <c r="C14" s="86">
        <v>57469</v>
      </c>
      <c r="D14" s="87">
        <v>57420</v>
      </c>
      <c r="E14" s="69">
        <f t="shared" si="0"/>
        <v>99.914736640623602</v>
      </c>
      <c r="F14" s="1"/>
      <c r="G14" s="65"/>
      <c r="H14" s="1"/>
      <c r="I14" s="1"/>
      <c r="J14" s="1"/>
    </row>
    <row r="15" spans="1:11" ht="12.75" customHeight="1">
      <c r="A15" s="46">
        <v>12</v>
      </c>
      <c r="B15" s="47" t="s">
        <v>17</v>
      </c>
      <c r="C15" s="84">
        <v>149440</v>
      </c>
      <c r="D15" s="85">
        <v>148247</v>
      </c>
      <c r="E15" s="73">
        <f t="shared" si="0"/>
        <v>99.201686295503194</v>
      </c>
      <c r="F15" s="1"/>
      <c r="G15" s="65"/>
      <c r="H15" s="1"/>
      <c r="I15" s="1"/>
      <c r="J15" s="1"/>
      <c r="K15" s="91"/>
    </row>
    <row r="16" spans="1:11" ht="12.75" customHeight="1">
      <c r="A16" s="51">
        <v>13</v>
      </c>
      <c r="B16" s="52" t="s">
        <v>18</v>
      </c>
      <c r="C16" s="86">
        <v>273663</v>
      </c>
      <c r="D16" s="87">
        <v>272411</v>
      </c>
      <c r="E16" s="69">
        <f t="shared" si="0"/>
        <v>99.542503005521397</v>
      </c>
      <c r="F16" s="1"/>
      <c r="G16" s="65"/>
      <c r="H16" s="1"/>
      <c r="I16" s="1"/>
      <c r="J16" s="1"/>
    </row>
    <row r="17" spans="1:11" ht="12.75" customHeight="1">
      <c r="A17" s="46">
        <v>14</v>
      </c>
      <c r="B17" s="47" t="s">
        <v>19</v>
      </c>
      <c r="C17" s="84">
        <v>27578</v>
      </c>
      <c r="D17" s="85">
        <v>27414</v>
      </c>
      <c r="E17" s="73">
        <f t="shared" si="0"/>
        <v>99.405323083617404</v>
      </c>
      <c r="F17" s="1"/>
      <c r="G17" s="65"/>
      <c r="H17" s="1"/>
      <c r="I17" s="1"/>
      <c r="J17" s="1"/>
      <c r="K17" s="91"/>
    </row>
    <row r="18" spans="1:11" ht="12.75" customHeight="1">
      <c r="A18" s="51">
        <v>15</v>
      </c>
      <c r="B18" s="52" t="s">
        <v>20</v>
      </c>
      <c r="C18" s="86">
        <v>19705</v>
      </c>
      <c r="D18" s="87">
        <v>19613</v>
      </c>
      <c r="E18" s="69">
        <f t="shared" si="0"/>
        <v>99.533113422989103</v>
      </c>
      <c r="F18" s="1"/>
      <c r="G18" s="65"/>
      <c r="H18" s="1"/>
      <c r="I18" s="1"/>
      <c r="J18" s="1"/>
    </row>
    <row r="19" spans="1:11" ht="12.75" customHeight="1">
      <c r="A19" s="46">
        <v>16</v>
      </c>
      <c r="B19" s="47" t="s">
        <v>21</v>
      </c>
      <c r="C19" s="84">
        <v>19838</v>
      </c>
      <c r="D19" s="85">
        <v>19821</v>
      </c>
      <c r="E19" s="73">
        <f t="shared" si="0"/>
        <v>99.914305877608598</v>
      </c>
      <c r="F19" s="1"/>
      <c r="G19" s="65"/>
      <c r="H19" s="1"/>
      <c r="I19" s="1"/>
      <c r="J19" s="1"/>
    </row>
    <row r="20" spans="1:11" ht="12.75" customHeight="1">
      <c r="A20" s="51">
        <v>17</v>
      </c>
      <c r="B20" s="52" t="s">
        <v>22</v>
      </c>
      <c r="C20" s="86">
        <v>44125</v>
      </c>
      <c r="D20" s="87">
        <v>43354</v>
      </c>
      <c r="E20" s="69">
        <f t="shared" si="0"/>
        <v>98.252691218130295</v>
      </c>
      <c r="F20" s="1"/>
      <c r="G20" s="65"/>
      <c r="H20" s="1"/>
      <c r="I20" s="1"/>
      <c r="J20" s="1"/>
    </row>
    <row r="21" spans="1:11" ht="12.75" customHeight="1">
      <c r="A21" s="46">
        <v>18</v>
      </c>
      <c r="B21" s="47" t="s">
        <v>23</v>
      </c>
      <c r="C21" s="84">
        <v>45585</v>
      </c>
      <c r="D21" s="85">
        <v>45167</v>
      </c>
      <c r="E21" s="73">
        <f t="shared" si="0"/>
        <v>99.083031699023806</v>
      </c>
      <c r="F21" s="1"/>
      <c r="G21" s="65"/>
      <c r="H21" s="1"/>
      <c r="I21" s="1"/>
      <c r="J21" s="1"/>
    </row>
    <row r="22" spans="1:11" ht="12.75" customHeight="1">
      <c r="A22" s="54">
        <v>19</v>
      </c>
      <c r="B22" s="55" t="s">
        <v>24</v>
      </c>
      <c r="C22" s="88">
        <v>31475</v>
      </c>
      <c r="D22" s="89">
        <v>31125</v>
      </c>
      <c r="E22" s="90">
        <f t="shared" si="0"/>
        <v>98.888006354249399</v>
      </c>
      <c r="F22" s="1"/>
      <c r="G22" s="65"/>
      <c r="H22" s="1"/>
      <c r="I22" s="1"/>
      <c r="J22" s="1"/>
    </row>
    <row r="23" spans="1:11" ht="12.75" customHeight="1">
      <c r="A23" s="59"/>
      <c r="B23" s="60" t="s">
        <v>25</v>
      </c>
      <c r="C23" s="62">
        <f>SUM(C4:C22)</f>
        <v>1732411</v>
      </c>
      <c r="D23" s="62">
        <f>SUM(D4:D22)</f>
        <v>1706893</v>
      </c>
      <c r="E23" s="79">
        <f t="shared" si="0"/>
        <v>98.527023899063195</v>
      </c>
      <c r="F23" s="1"/>
      <c r="G23" s="1"/>
      <c r="H23" s="1"/>
      <c r="I23" s="1"/>
      <c r="J23" s="1"/>
    </row>
    <row r="24" spans="1:11" ht="8.1" customHeight="1">
      <c r="A24" s="80"/>
      <c r="B24" s="80"/>
      <c r="C24" s="80"/>
      <c r="D24" s="80"/>
      <c r="E24" s="80"/>
      <c r="F24" s="1"/>
      <c r="G24" s="1"/>
      <c r="H24" s="1"/>
      <c r="I24" s="1"/>
      <c r="J24" s="1"/>
    </row>
    <row r="25" spans="1:11" ht="9.75" customHeight="1">
      <c r="A25" s="1240" t="s">
        <v>98</v>
      </c>
      <c r="B25" s="1241"/>
      <c r="C25" s="1241"/>
      <c r="D25" s="1241"/>
      <c r="E25" s="80"/>
      <c r="F25" s="1"/>
      <c r="G25" s="1"/>
      <c r="H25" s="1"/>
      <c r="I25" s="1"/>
      <c r="J25" s="1"/>
    </row>
    <row r="26" spans="1:11" ht="16.5">
      <c r="A26" s="1"/>
      <c r="B26" s="1"/>
      <c r="C26" s="1"/>
      <c r="D26" s="1"/>
      <c r="E26" s="1"/>
      <c r="F26" s="1"/>
      <c r="G26" s="1"/>
      <c r="H26" s="1"/>
      <c r="I26" s="1"/>
      <c r="J26" s="1"/>
    </row>
    <row r="27" spans="1:11" ht="16.5">
      <c r="A27" s="1"/>
      <c r="B27" s="1"/>
      <c r="C27" s="1"/>
      <c r="D27" s="1"/>
      <c r="E27" s="1"/>
      <c r="F27" s="1"/>
      <c r="G27" s="1"/>
      <c r="H27" s="1"/>
      <c r="I27" s="1"/>
      <c r="J27" s="1"/>
    </row>
    <row r="28" spans="1:11" ht="16.5">
      <c r="A28" s="1"/>
      <c r="B28" s="1"/>
      <c r="C28" s="1"/>
      <c r="D28" s="1"/>
      <c r="E28" s="1"/>
      <c r="F28" s="1"/>
      <c r="G28" s="1"/>
      <c r="H28" s="1"/>
      <c r="I28" s="1"/>
      <c r="J28" s="1"/>
    </row>
    <row r="29" spans="1:11" ht="16.5">
      <c r="A29" s="1"/>
      <c r="B29" s="1"/>
      <c r="C29" s="1"/>
      <c r="D29" s="1"/>
      <c r="E29" s="1"/>
      <c r="F29" s="1"/>
      <c r="G29" s="1"/>
      <c r="H29" s="1"/>
      <c r="I29" s="1"/>
      <c r="J29" s="1"/>
    </row>
    <row r="30" spans="1:11" ht="16.5">
      <c r="A30" s="1"/>
      <c r="B30" s="1"/>
      <c r="C30" s="1"/>
      <c r="D30" s="1"/>
      <c r="E30" s="1"/>
      <c r="F30" s="1"/>
      <c r="G30" s="1"/>
      <c r="H30" s="1"/>
      <c r="I30" s="1"/>
      <c r="J30" s="1"/>
    </row>
    <row r="31" spans="1:11" ht="16.5">
      <c r="A31" s="1"/>
      <c r="B31" s="1"/>
      <c r="C31" s="1"/>
      <c r="D31" s="1"/>
      <c r="E31" s="1"/>
      <c r="F31" s="1"/>
      <c r="G31" s="1"/>
      <c r="H31" s="1"/>
      <c r="I31" s="1"/>
      <c r="J31" s="1"/>
    </row>
    <row r="32" spans="1:11" ht="16.5">
      <c r="A32" s="1"/>
      <c r="B32" s="1"/>
      <c r="C32" s="1"/>
      <c r="D32" s="1"/>
      <c r="E32" s="1"/>
      <c r="F32" s="1"/>
      <c r="G32" s="1"/>
      <c r="H32" s="1"/>
      <c r="I32" s="1"/>
      <c r="J32" s="1"/>
    </row>
    <row r="33" spans="1:10" ht="16.5">
      <c r="A33" s="1"/>
      <c r="B33" s="1"/>
      <c r="C33" s="1"/>
      <c r="D33" s="1"/>
      <c r="E33" s="1"/>
      <c r="F33" s="1"/>
      <c r="G33" s="1"/>
      <c r="H33" s="1"/>
      <c r="I33" s="1"/>
      <c r="J33" s="1"/>
    </row>
    <row r="34" spans="1:10" ht="16.5">
      <c r="A34" s="1"/>
      <c r="B34" s="1"/>
      <c r="C34" s="1"/>
      <c r="D34" s="1"/>
      <c r="E34" s="1"/>
      <c r="F34" s="1"/>
      <c r="G34" s="1"/>
      <c r="H34" s="1"/>
      <c r="I34" s="1"/>
      <c r="J34" s="1"/>
    </row>
    <row r="35" spans="1:10" ht="16.5">
      <c r="A35" s="1"/>
      <c r="B35" s="1"/>
      <c r="C35" s="1"/>
      <c r="D35" s="1"/>
      <c r="E35" s="1"/>
      <c r="F35" s="1"/>
      <c r="G35" s="1"/>
      <c r="H35" s="1"/>
      <c r="I35" s="1"/>
      <c r="J35" s="1"/>
    </row>
    <row r="36" spans="1:10" ht="16.5">
      <c r="A36" s="1"/>
      <c r="B36" s="1"/>
      <c r="C36" s="1"/>
      <c r="D36" s="1"/>
      <c r="E36" s="1"/>
      <c r="F36" s="1"/>
      <c r="G36" s="1"/>
      <c r="H36" s="1"/>
      <c r="I36" s="1"/>
      <c r="J36" s="1"/>
    </row>
    <row r="37" spans="1:10" ht="16.5">
      <c r="A37" s="1"/>
      <c r="B37" s="1"/>
      <c r="C37" s="1"/>
      <c r="D37" s="1"/>
      <c r="E37" s="1"/>
      <c r="F37" s="1"/>
      <c r="G37" s="1"/>
      <c r="H37" s="1"/>
      <c r="I37" s="1"/>
      <c r="J37" s="1"/>
    </row>
    <row r="38" spans="1:10" ht="16.5">
      <c r="A38" s="1"/>
      <c r="B38" s="1"/>
      <c r="C38" s="1"/>
      <c r="D38" s="1"/>
      <c r="E38" s="1"/>
      <c r="F38" s="1"/>
      <c r="G38" s="1"/>
      <c r="H38" s="1"/>
      <c r="I38" s="1"/>
      <c r="J38" s="1"/>
    </row>
    <row r="39" spans="1:10" ht="16.5">
      <c r="A39" s="1"/>
      <c r="B39" s="1"/>
      <c r="C39" s="1"/>
      <c r="D39" s="1"/>
      <c r="E39" s="1"/>
      <c r="F39" s="1"/>
      <c r="G39" s="1"/>
      <c r="H39" s="1"/>
      <c r="I39" s="1"/>
      <c r="J39" s="1"/>
    </row>
  </sheetData>
  <mergeCells count="2">
    <mergeCell ref="A1:E1"/>
    <mergeCell ref="A25:D25"/>
  </mergeCells>
  <pageMargins left="0.69930555555555596" right="0.69930555555555596"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sheetPr>
  <dimension ref="A1:Z448"/>
  <sheetViews>
    <sheetView workbookViewId="0">
      <selection activeCell="O32" sqref="O32"/>
    </sheetView>
  </sheetViews>
  <sheetFormatPr defaultColWidth="9" defaultRowHeight="15"/>
  <cols>
    <col min="1" max="1" width="29.85546875" customWidth="1"/>
    <col min="2" max="2" width="9.42578125" customWidth="1"/>
    <col min="3" max="3" width="10.85546875" customWidth="1"/>
    <col min="4" max="4" width="29.5703125" customWidth="1"/>
    <col min="5" max="5" width="11.140625" customWidth="1"/>
    <col min="6" max="6" width="9.140625" customWidth="1"/>
    <col min="7" max="7" width="18.7109375" customWidth="1"/>
    <col min="8" max="8" width="9" customWidth="1"/>
    <col min="9" max="9" width="3.5703125" customWidth="1"/>
    <col min="10" max="10" width="2.85546875" customWidth="1"/>
    <col min="11" max="11" width="5.85546875" customWidth="1"/>
    <col min="12" max="12" width="3.85546875" customWidth="1"/>
    <col min="13" max="13" width="21.42578125" customWidth="1"/>
    <col min="14" max="14" width="4.7109375" customWidth="1"/>
    <col min="20" max="20" width="11.140625"/>
    <col min="21" max="22" width="11.7109375"/>
  </cols>
  <sheetData>
    <row r="1" spans="1:20" ht="15" customHeight="1">
      <c r="A1" s="1245" t="s">
        <v>99</v>
      </c>
      <c r="B1" s="1245"/>
      <c r="C1" s="1245"/>
      <c r="D1" s="1245"/>
      <c r="E1" s="240"/>
      <c r="F1" s="1"/>
      <c r="G1" s="1"/>
      <c r="H1" s="1"/>
      <c r="I1" s="1"/>
      <c r="J1" s="1"/>
      <c r="K1" s="1"/>
      <c r="L1" s="1"/>
      <c r="M1" s="1"/>
      <c r="N1" s="1"/>
    </row>
    <row r="2" spans="1:20" ht="15" customHeight="1">
      <c r="A2" s="1245" t="s">
        <v>100</v>
      </c>
      <c r="B2" s="1245"/>
      <c r="C2" s="1245"/>
      <c r="D2" s="1245"/>
      <c r="E2" s="240"/>
      <c r="F2" s="1"/>
      <c r="G2" s="1"/>
      <c r="H2" s="1"/>
      <c r="I2" s="1"/>
      <c r="J2" s="1"/>
      <c r="K2" s="1"/>
      <c r="L2" s="1"/>
      <c r="M2" s="1"/>
      <c r="N2" s="1"/>
    </row>
    <row r="3" spans="1:20" ht="15" customHeight="1">
      <c r="A3" s="1245" t="s">
        <v>101</v>
      </c>
      <c r="B3" s="1245"/>
      <c r="C3" s="1245"/>
      <c r="D3" s="1245"/>
      <c r="E3" s="240"/>
      <c r="F3" s="1"/>
      <c r="G3" s="1"/>
      <c r="H3" s="1"/>
      <c r="I3" s="1"/>
      <c r="J3" s="1"/>
      <c r="K3" s="1"/>
      <c r="L3" s="1"/>
      <c r="M3" s="1"/>
      <c r="N3" s="1"/>
    </row>
    <row r="4" spans="1:20" ht="15" customHeight="1">
      <c r="A4" s="1"/>
      <c r="B4" s="1"/>
      <c r="C4" s="1"/>
      <c r="D4" s="1"/>
      <c r="E4" s="1"/>
      <c r="F4" s="1"/>
      <c r="G4" s="1"/>
      <c r="H4" s="1"/>
      <c r="I4" s="1"/>
      <c r="J4" s="1"/>
      <c r="K4" s="1"/>
      <c r="L4" s="1"/>
      <c r="M4" s="1"/>
      <c r="N4" s="1"/>
    </row>
    <row r="5" spans="1:20" ht="13.5" customHeight="1">
      <c r="A5" s="1252" t="s">
        <v>80</v>
      </c>
      <c r="B5" s="1252" t="s">
        <v>102</v>
      </c>
      <c r="C5" s="1252" t="s">
        <v>103</v>
      </c>
      <c r="D5" s="1252" t="s">
        <v>104</v>
      </c>
      <c r="E5" s="1"/>
      <c r="F5" s="1086" t="s">
        <v>105</v>
      </c>
      <c r="N5" s="1"/>
    </row>
    <row r="6" spans="1:20" ht="13.5" customHeight="1">
      <c r="A6" s="1253"/>
      <c r="B6" s="1253"/>
      <c r="C6" s="1253"/>
      <c r="D6" s="1253"/>
      <c r="E6" s="1"/>
      <c r="F6" s="1086" t="s">
        <v>106</v>
      </c>
      <c r="N6" s="1"/>
    </row>
    <row r="7" spans="1:20" ht="13.5" customHeight="1">
      <c r="A7" s="1182" t="s">
        <v>82</v>
      </c>
      <c r="B7" s="42">
        <f>'5. KU DAN JK'!F5</f>
        <v>401340</v>
      </c>
      <c r="C7" s="42">
        <f>B7</f>
        <v>401340</v>
      </c>
      <c r="D7" s="1004">
        <f>C7/B23*100</f>
        <v>6.8954509507059596</v>
      </c>
      <c r="E7" s="1"/>
      <c r="F7" t="s">
        <v>107</v>
      </c>
      <c r="N7" s="1"/>
    </row>
    <row r="8" spans="1:20" ht="13.5" customHeight="1">
      <c r="A8" s="1183" t="s">
        <v>83</v>
      </c>
      <c r="B8" s="47">
        <f>'5. KU DAN JK'!F6</f>
        <v>502273</v>
      </c>
      <c r="C8" s="47">
        <f t="shared" ref="C8:C22" si="0">C7+B8</f>
        <v>903613</v>
      </c>
      <c r="D8" s="1007">
        <f>C8/B23*100</f>
        <v>15.5250389194206</v>
      </c>
      <c r="E8" s="1"/>
      <c r="F8" t="s">
        <v>108</v>
      </c>
      <c r="N8" s="1"/>
    </row>
    <row r="9" spans="1:20" ht="13.5" customHeight="1">
      <c r="A9" s="1184" t="s">
        <v>84</v>
      </c>
      <c r="B9" s="42">
        <f>'5. KU DAN JK'!F7</f>
        <v>529339</v>
      </c>
      <c r="C9" s="52">
        <f t="shared" si="0"/>
        <v>1432952</v>
      </c>
      <c r="D9" s="1004">
        <f>C9/B23*100</f>
        <v>24.619649750127099</v>
      </c>
      <c r="E9" s="1"/>
      <c r="F9" t="s">
        <v>109</v>
      </c>
      <c r="N9" s="1"/>
    </row>
    <row r="10" spans="1:20" ht="13.5" customHeight="1">
      <c r="A10" s="245" t="s">
        <v>85</v>
      </c>
      <c r="B10" s="47">
        <f>'5. KU DAN JK'!F8</f>
        <v>494856</v>
      </c>
      <c r="C10" s="47">
        <f t="shared" si="0"/>
        <v>1927808</v>
      </c>
      <c r="D10" s="1007">
        <f>C10/B23*100</f>
        <v>33.121805716795102</v>
      </c>
      <c r="E10" s="1"/>
      <c r="F10" t="s">
        <v>110</v>
      </c>
      <c r="N10" s="1"/>
    </row>
    <row r="11" spans="1:20" ht="13.5" customHeight="1">
      <c r="A11" s="186" t="s">
        <v>86</v>
      </c>
      <c r="B11" s="42">
        <f>'5. KU DAN JK'!F9</f>
        <v>521841</v>
      </c>
      <c r="C11" s="1087">
        <f t="shared" si="0"/>
        <v>2449649</v>
      </c>
      <c r="D11" s="1004">
        <f>C11/B23*100</f>
        <v>42.087592878721097</v>
      </c>
      <c r="E11" s="1"/>
      <c r="F11" t="s">
        <v>111</v>
      </c>
      <c r="N11" s="1"/>
    </row>
    <row r="12" spans="1:20" ht="13.5" customHeight="1">
      <c r="A12" s="245" t="s">
        <v>87</v>
      </c>
      <c r="B12" s="1088">
        <f>'5. KU DAN JK'!F10</f>
        <v>466421</v>
      </c>
      <c r="C12" s="1089">
        <f t="shared" si="0"/>
        <v>2916070</v>
      </c>
      <c r="D12" s="1090">
        <f>C12/B23*100</f>
        <v>50.1012050974863</v>
      </c>
      <c r="E12" s="1"/>
      <c r="F12" t="s">
        <v>112</v>
      </c>
      <c r="N12" s="1"/>
    </row>
    <row r="13" spans="1:20" ht="13.5" customHeight="1">
      <c r="A13" s="186" t="s">
        <v>88</v>
      </c>
      <c r="B13" s="42">
        <f>'5. KU DAN JK'!F11</f>
        <v>393682</v>
      </c>
      <c r="C13" s="52">
        <f t="shared" si="0"/>
        <v>3309752</v>
      </c>
      <c r="D13" s="1004">
        <f>C13/B23*100</f>
        <v>56.865083408085297</v>
      </c>
      <c r="E13" s="1"/>
      <c r="F13" t="s">
        <v>113</v>
      </c>
      <c r="N13" s="1"/>
      <c r="T13" s="1109">
        <f>B23/2</f>
        <v>2910179.5</v>
      </c>
    </row>
    <row r="14" spans="1:20" ht="13.5" customHeight="1">
      <c r="A14" s="245" t="s">
        <v>89</v>
      </c>
      <c r="B14" s="47">
        <f>'5. KU DAN JK'!F12</f>
        <v>396000</v>
      </c>
      <c r="C14" s="47">
        <f t="shared" si="0"/>
        <v>3705752</v>
      </c>
      <c r="D14" s="1007">
        <f>C14/B23*100</f>
        <v>63.6687874407747</v>
      </c>
      <c r="E14" s="1"/>
      <c r="F14" t="s">
        <v>114</v>
      </c>
      <c r="N14" s="1"/>
    </row>
    <row r="15" spans="1:20" ht="13.5" customHeight="1">
      <c r="A15" s="186" t="s">
        <v>90</v>
      </c>
      <c r="B15" s="42">
        <f>'5. KU DAN JK'!F13</f>
        <v>410503</v>
      </c>
      <c r="C15" s="52">
        <f t="shared" si="0"/>
        <v>4116255</v>
      </c>
      <c r="D15" s="1004">
        <f>C15/B23*100</f>
        <v>70.721668543125901</v>
      </c>
      <c r="E15" s="1"/>
      <c r="F15" s="1086" t="s">
        <v>115</v>
      </c>
      <c r="N15" s="1"/>
    </row>
    <row r="16" spans="1:20" ht="13.5" customHeight="1">
      <c r="A16" s="245" t="s">
        <v>91</v>
      </c>
      <c r="B16" s="47">
        <f>'5. KU DAN JK'!F14</f>
        <v>374076</v>
      </c>
      <c r="C16" s="47">
        <f t="shared" si="0"/>
        <v>4490331</v>
      </c>
      <c r="D16" s="1007">
        <f>C16/B23*100</f>
        <v>77.1486947798237</v>
      </c>
      <c r="E16" s="1"/>
      <c r="F16" t="s">
        <v>107</v>
      </c>
      <c r="N16" s="1"/>
    </row>
    <row r="17" spans="1:26" ht="13.5" customHeight="1">
      <c r="A17" s="186" t="s">
        <v>92</v>
      </c>
      <c r="B17" s="42">
        <f>'5. KU DAN JK'!F15</f>
        <v>324633</v>
      </c>
      <c r="C17" s="52">
        <f t="shared" si="0"/>
        <v>4814964</v>
      </c>
      <c r="D17" s="1004">
        <f>C17/B23*100</f>
        <v>82.726237333470294</v>
      </c>
      <c r="E17" s="1"/>
      <c r="F17" t="s">
        <v>116</v>
      </c>
      <c r="N17" s="1"/>
    </row>
    <row r="18" spans="1:26" ht="13.5" customHeight="1">
      <c r="A18" s="245" t="s">
        <v>93</v>
      </c>
      <c r="B18" s="47">
        <f>'5. KU DAN JK'!F16</f>
        <v>281366</v>
      </c>
      <c r="C18" s="47">
        <f t="shared" si="0"/>
        <v>5096330</v>
      </c>
      <c r="D18" s="1007">
        <f>C18/B23*100</f>
        <v>87.560406497262406</v>
      </c>
      <c r="E18" s="1"/>
      <c r="N18" s="1"/>
      <c r="U18" s="705">
        <v>912910</v>
      </c>
      <c r="V18" s="705">
        <f>U18/2</f>
        <v>456455</v>
      </c>
      <c r="W18" s="705"/>
      <c r="X18" s="705"/>
      <c r="Y18" s="705"/>
      <c r="Z18" s="705"/>
    </row>
    <row r="19" spans="1:26" ht="13.5" customHeight="1">
      <c r="A19" s="186" t="s">
        <v>94</v>
      </c>
      <c r="B19" s="42">
        <f>'5. KU DAN JK'!F17</f>
        <v>239813</v>
      </c>
      <c r="C19" s="52">
        <f t="shared" si="0"/>
        <v>5336143</v>
      </c>
      <c r="D19" s="1004">
        <f>C19/B23*100</f>
        <v>91.680650626533506</v>
      </c>
      <c r="E19" s="1"/>
      <c r="F19" s="1091" t="s">
        <v>117</v>
      </c>
      <c r="G19" s="1092" t="s">
        <v>118</v>
      </c>
      <c r="H19" s="1091"/>
      <c r="I19" s="1091"/>
      <c r="N19" s="1"/>
      <c r="U19" s="705"/>
      <c r="V19" s="705"/>
      <c r="W19" s="705"/>
      <c r="X19" s="705"/>
      <c r="Y19" s="705"/>
      <c r="Z19" s="705"/>
    </row>
    <row r="20" spans="1:26" ht="13.5" customHeight="1">
      <c r="A20" s="245" t="s">
        <v>95</v>
      </c>
      <c r="B20" s="47">
        <f>'5. KU DAN JK'!F18</f>
        <v>199389</v>
      </c>
      <c r="C20" s="47">
        <f t="shared" si="0"/>
        <v>5535532</v>
      </c>
      <c r="D20" s="1007">
        <f>C20/B23*100</f>
        <v>95.106367150205003</v>
      </c>
      <c r="E20" s="1"/>
      <c r="F20" s="1091" t="s">
        <v>117</v>
      </c>
      <c r="G20" s="1093">
        <f>B23/2</f>
        <v>2910179.5</v>
      </c>
      <c r="H20" s="1091"/>
      <c r="I20" s="1091"/>
      <c r="N20" s="249">
        <f>B23/2</f>
        <v>2910179.5</v>
      </c>
      <c r="U20" s="705" t="s">
        <v>119</v>
      </c>
      <c r="V20" s="705"/>
      <c r="W20" s="705" t="s">
        <v>120</v>
      </c>
      <c r="X20" s="705"/>
      <c r="Y20" s="705"/>
      <c r="Z20" s="705"/>
    </row>
    <row r="21" spans="1:26" ht="13.5" customHeight="1">
      <c r="A21" s="186" t="s">
        <v>96</v>
      </c>
      <c r="B21" s="42">
        <f>'5. KU DAN JK'!F19</f>
        <v>136598</v>
      </c>
      <c r="C21" s="52">
        <f t="shared" si="0"/>
        <v>5672130</v>
      </c>
      <c r="D21" s="1004">
        <f>C21/B23*100</f>
        <v>97.453267057925501</v>
      </c>
      <c r="E21" s="1"/>
      <c r="F21" s="1091" t="s">
        <v>121</v>
      </c>
      <c r="G21" s="1094" t="s">
        <v>122</v>
      </c>
      <c r="H21" s="1091" t="s">
        <v>123</v>
      </c>
      <c r="I21" s="1091"/>
      <c r="N21" s="1">
        <v>2404033</v>
      </c>
      <c r="U21" s="705">
        <v>75105</v>
      </c>
      <c r="V21" s="705"/>
      <c r="W21" s="705"/>
      <c r="X21" s="705"/>
      <c r="Y21" s="705"/>
      <c r="Z21" s="705"/>
    </row>
    <row r="22" spans="1:26" ht="13.5" customHeight="1">
      <c r="A22" s="1070" t="s">
        <v>97</v>
      </c>
      <c r="B22" s="1071">
        <f>'5. KU DAN JK'!F20</f>
        <v>148229</v>
      </c>
      <c r="C22" s="1071">
        <f t="shared" si="0"/>
        <v>5820359</v>
      </c>
      <c r="D22" s="1024">
        <f>C22/B23*100</f>
        <v>100</v>
      </c>
      <c r="E22" s="1"/>
      <c r="F22" s="1091"/>
      <c r="G22" s="1095">
        <f>B12</f>
        <v>466421</v>
      </c>
      <c r="H22" s="1091" t="s">
        <v>124</v>
      </c>
      <c r="I22" s="1091"/>
      <c r="N22" s="1"/>
      <c r="U22" s="1110">
        <f>(V18-386015)/U21*5</f>
        <v>4.6894347912921903</v>
      </c>
      <c r="V22" s="705"/>
      <c r="W22" s="705"/>
      <c r="X22" s="705"/>
      <c r="Y22" s="705"/>
      <c r="Z22" s="705"/>
    </row>
    <row r="23" spans="1:26" ht="13.5" customHeight="1">
      <c r="A23" s="257" t="s">
        <v>125</v>
      </c>
      <c r="B23" s="399">
        <f>SUM(B7:B22)</f>
        <v>5820359</v>
      </c>
      <c r="C23" s="399"/>
      <c r="D23" s="399"/>
      <c r="E23" s="1"/>
      <c r="F23" s="1091" t="s">
        <v>126</v>
      </c>
      <c r="G23" s="1096">
        <f>((G20-C11)/B12)*5</f>
        <v>4.93685425827739</v>
      </c>
      <c r="H23" s="1097">
        <f>25+G23</f>
        <v>29.9368542582774</v>
      </c>
      <c r="I23" s="1091" t="s">
        <v>127</v>
      </c>
      <c r="N23" s="1"/>
      <c r="U23" s="705"/>
      <c r="V23" s="705"/>
      <c r="W23" s="705"/>
      <c r="X23" s="705"/>
      <c r="Y23" s="705"/>
      <c r="Z23" s="705"/>
    </row>
    <row r="24" spans="1:26" ht="6" customHeight="1">
      <c r="A24" s="1073"/>
      <c r="B24" s="1073"/>
      <c r="C24" s="1073"/>
      <c r="D24" s="1073"/>
      <c r="E24" s="1"/>
      <c r="F24" s="1091"/>
      <c r="G24" s="1091"/>
      <c r="H24" s="1091" t="s">
        <v>128</v>
      </c>
      <c r="I24" s="1091"/>
      <c r="N24" s="1"/>
      <c r="U24" s="705"/>
      <c r="V24" s="705"/>
      <c r="W24" s="705"/>
      <c r="X24" s="705"/>
      <c r="Y24" s="705"/>
      <c r="Z24" s="705"/>
    </row>
    <row r="25" spans="1:26" ht="10.5" customHeight="1">
      <c r="A25" s="19" t="s">
        <v>98</v>
      </c>
      <c r="B25" s="20"/>
      <c r="C25" s="20"/>
      <c r="D25" s="20"/>
      <c r="E25" s="1"/>
      <c r="N25" s="1"/>
      <c r="U25" s="705"/>
      <c r="V25" s="705"/>
      <c r="W25" s="705"/>
      <c r="X25" s="705"/>
      <c r="Y25" s="705"/>
      <c r="Z25" s="705"/>
    </row>
    <row r="26" spans="1:26" ht="16.5">
      <c r="A26" s="1"/>
      <c r="B26" s="1"/>
      <c r="C26" s="1"/>
      <c r="D26" s="1"/>
      <c r="E26" s="1"/>
      <c r="G26" s="1255" t="s">
        <v>129</v>
      </c>
      <c r="H26" s="1256"/>
      <c r="I26" s="1256"/>
      <c r="J26" s="1256"/>
      <c r="K26" s="1257"/>
      <c r="N26" s="1"/>
      <c r="U26" s="705" t="s">
        <v>130</v>
      </c>
      <c r="V26" s="705">
        <v>29.69</v>
      </c>
      <c r="W26" s="705"/>
      <c r="X26" s="705"/>
      <c r="Y26" s="705"/>
      <c r="Z26" s="705"/>
    </row>
    <row r="27" spans="1:26" ht="16.5">
      <c r="A27" s="1"/>
      <c r="B27" s="1"/>
      <c r="C27" s="1"/>
      <c r="D27" s="1"/>
      <c r="E27" s="1"/>
      <c r="G27" s="1258"/>
      <c r="H27" s="1259"/>
      <c r="I27" s="1259"/>
      <c r="J27" s="1259"/>
      <c r="K27" s="1260"/>
      <c r="N27" s="1"/>
      <c r="U27" s="705"/>
      <c r="V27" s="705"/>
      <c r="W27" s="705"/>
      <c r="X27" s="705"/>
      <c r="Y27" s="705"/>
      <c r="Z27" s="705"/>
    </row>
    <row r="28" spans="1:26" ht="16.5">
      <c r="A28" s="1179" t="s">
        <v>82</v>
      </c>
      <c r="B28" s="391">
        <v>401340</v>
      </c>
      <c r="C28" s="1">
        <f>B28</f>
        <v>401340</v>
      </c>
      <c r="D28" s="1"/>
      <c r="E28" s="1"/>
      <c r="G28" s="1258"/>
      <c r="H28" s="1259"/>
      <c r="I28" s="1259"/>
      <c r="J28" s="1259"/>
      <c r="K28" s="1260"/>
      <c r="N28" s="1"/>
      <c r="U28" s="705"/>
      <c r="V28" s="705"/>
      <c r="W28" s="705"/>
      <c r="X28" s="705"/>
      <c r="Y28" s="705"/>
      <c r="Z28" s="705"/>
    </row>
    <row r="29" spans="1:26" ht="16.5">
      <c r="A29" s="1180" t="s">
        <v>83</v>
      </c>
      <c r="B29" s="1069">
        <v>502273</v>
      </c>
      <c r="C29" s="1">
        <f>C28+B29</f>
        <v>903613</v>
      </c>
      <c r="D29" s="1"/>
      <c r="E29" s="1"/>
      <c r="G29" s="1258"/>
      <c r="H29" s="1259"/>
      <c r="I29" s="1259"/>
      <c r="J29" s="1259"/>
      <c r="K29" s="1260"/>
      <c r="N29" s="1"/>
      <c r="U29" s="705"/>
      <c r="V29" s="705"/>
      <c r="W29" s="705"/>
      <c r="X29" s="705"/>
      <c r="Y29" s="705"/>
      <c r="Z29" s="705"/>
    </row>
    <row r="30" spans="1:26" ht="16.5">
      <c r="A30" s="1181" t="s">
        <v>84</v>
      </c>
      <c r="B30" s="391">
        <v>529339</v>
      </c>
      <c r="C30" s="1">
        <f>C29+B30</f>
        <v>1432952</v>
      </c>
      <c r="D30" s="1"/>
      <c r="E30" s="1"/>
      <c r="G30" s="1258"/>
      <c r="H30" s="1259"/>
      <c r="I30" s="1259"/>
      <c r="J30" s="1259"/>
      <c r="K30" s="1260"/>
      <c r="N30" s="1"/>
      <c r="U30" s="705"/>
      <c r="V30" s="705"/>
      <c r="W30" s="705"/>
      <c r="X30" s="705"/>
      <c r="Y30" s="705"/>
      <c r="Z30" s="705"/>
    </row>
    <row r="31" spans="1:26" ht="16.5">
      <c r="A31" s="1047" t="s">
        <v>85</v>
      </c>
      <c r="B31" s="1069">
        <v>494856</v>
      </c>
      <c r="C31" s="1">
        <f>C30+B31</f>
        <v>1927808</v>
      </c>
      <c r="D31" s="1"/>
      <c r="E31" s="1"/>
      <c r="G31" s="1258"/>
      <c r="H31" s="1259"/>
      <c r="I31" s="1259"/>
      <c r="J31" s="1259"/>
      <c r="K31" s="1260"/>
      <c r="N31" s="1"/>
    </row>
    <row r="32" spans="1:26" ht="16.5">
      <c r="A32" s="1099" t="s">
        <v>86</v>
      </c>
      <c r="B32" s="391">
        <v>521841</v>
      </c>
      <c r="C32" s="1">
        <f>C31+B32</f>
        <v>2449649</v>
      </c>
      <c r="D32" s="1"/>
      <c r="E32" s="1"/>
      <c r="G32" s="1258"/>
      <c r="H32" s="1259"/>
      <c r="I32" s="1259"/>
      <c r="J32" s="1259"/>
      <c r="K32" s="1260"/>
      <c r="N32" s="1"/>
    </row>
    <row r="33" spans="1:17" ht="51.75" customHeight="1">
      <c r="A33" s="1047" t="s">
        <v>87</v>
      </c>
      <c r="B33" s="1100">
        <v>466421</v>
      </c>
      <c r="C33" s="1100">
        <f>C32+B33</f>
        <v>2916070</v>
      </c>
      <c r="D33" s="1"/>
      <c r="E33" s="1"/>
      <c r="G33" s="1261"/>
      <c r="H33" s="1262"/>
      <c r="I33" s="1262"/>
      <c r="J33" s="1262"/>
      <c r="K33" s="1263"/>
      <c r="N33" s="1"/>
    </row>
    <row r="34" spans="1:17" ht="51.75" customHeight="1">
      <c r="A34" s="1047"/>
      <c r="B34" s="1100"/>
      <c r="C34" s="1100"/>
      <c r="D34" s="1"/>
      <c r="E34" s="1"/>
      <c r="G34" s="1098"/>
      <c r="H34" s="1098"/>
      <c r="I34" s="1098"/>
      <c r="J34" s="1098"/>
      <c r="K34" s="1098"/>
      <c r="N34" s="1"/>
    </row>
    <row r="35" spans="1:17" ht="15.75" customHeight="1">
      <c r="A35" s="1099" t="s">
        <v>88</v>
      </c>
      <c r="B35" s="1">
        <v>393682</v>
      </c>
      <c r="C35" s="1">
        <f>C33+B35</f>
        <v>3309752</v>
      </c>
      <c r="D35" s="1"/>
      <c r="E35" s="1"/>
      <c r="F35" s="1"/>
      <c r="G35" s="1"/>
      <c r="H35" s="1101" t="s">
        <v>131</v>
      </c>
      <c r="I35" s="1254" t="s">
        <v>132</v>
      </c>
      <c r="J35" s="1"/>
      <c r="K35" s="1"/>
      <c r="L35" s="1"/>
      <c r="M35" s="1"/>
      <c r="N35" s="1"/>
    </row>
    <row r="36" spans="1:17" ht="13.5" customHeight="1">
      <c r="A36" s="1047" t="s">
        <v>89</v>
      </c>
      <c r="B36" s="1">
        <v>396000</v>
      </c>
      <c r="C36" s="1">
        <f t="shared" ref="C36:C44" si="1">C35+B36</f>
        <v>3705752</v>
      </c>
      <c r="D36" s="1"/>
      <c r="E36" s="1248" t="s">
        <v>133</v>
      </c>
      <c r="F36" s="1248"/>
      <c r="G36" s="1254" t="s">
        <v>134</v>
      </c>
      <c r="H36" s="1103">
        <v>2</v>
      </c>
      <c r="I36" s="1265"/>
      <c r="J36" s="1248" t="s">
        <v>135</v>
      </c>
      <c r="K36" s="1"/>
      <c r="L36" s="1"/>
      <c r="M36" s="1"/>
      <c r="N36" s="1"/>
    </row>
    <row r="37" spans="1:17" ht="18">
      <c r="A37" s="1099" t="s">
        <v>90</v>
      </c>
      <c r="B37" s="1">
        <v>410503</v>
      </c>
      <c r="C37" s="1">
        <f t="shared" si="1"/>
        <v>4116255</v>
      </c>
      <c r="D37" s="1"/>
      <c r="E37" s="1248"/>
      <c r="F37" s="1248"/>
      <c r="G37" s="1248"/>
      <c r="H37" s="1246" t="s">
        <v>136</v>
      </c>
      <c r="I37" s="1246"/>
      <c r="J37" s="1248"/>
      <c r="K37" s="1"/>
      <c r="L37" s="1"/>
      <c r="M37" s="1"/>
      <c r="N37" s="1" t="s">
        <v>137</v>
      </c>
      <c r="O37" s="1185" t="s">
        <v>138</v>
      </c>
      <c r="P37" s="1"/>
      <c r="Q37" s="1"/>
    </row>
    <row r="38" spans="1:17" ht="16.5">
      <c r="A38" s="1047" t="s">
        <v>91</v>
      </c>
      <c r="B38" s="1">
        <v>374076</v>
      </c>
      <c r="C38" s="1">
        <f t="shared" si="1"/>
        <v>4490331</v>
      </c>
      <c r="D38" s="1"/>
      <c r="E38" s="1"/>
      <c r="F38" s="1"/>
      <c r="G38" s="1"/>
      <c r="H38" s="1"/>
      <c r="I38" s="1"/>
      <c r="J38" s="1"/>
      <c r="K38" s="1"/>
      <c r="L38" s="1"/>
      <c r="M38" s="1"/>
      <c r="N38" s="1" t="s">
        <v>131</v>
      </c>
      <c r="O38" s="1185" t="s">
        <v>139</v>
      </c>
      <c r="P38" s="1"/>
      <c r="Q38" s="1"/>
    </row>
    <row r="39" spans="1:17" ht="14.25" customHeight="1">
      <c r="A39" s="1099" t="s">
        <v>92</v>
      </c>
      <c r="B39" s="1">
        <v>324633</v>
      </c>
      <c r="C39" s="1">
        <f t="shared" si="1"/>
        <v>4814964</v>
      </c>
      <c r="D39" s="1"/>
      <c r="E39" s="1248" t="s">
        <v>133</v>
      </c>
      <c r="F39" s="1248"/>
      <c r="G39" s="1254" t="s">
        <v>140</v>
      </c>
      <c r="H39" s="1104" t="s">
        <v>141</v>
      </c>
      <c r="I39" s="1104"/>
      <c r="J39" s="1104"/>
      <c r="K39" s="1104"/>
      <c r="L39" s="1248" t="s">
        <v>120</v>
      </c>
      <c r="M39" s="1102"/>
      <c r="N39" s="1" t="s">
        <v>142</v>
      </c>
      <c r="O39" s="1185" t="s">
        <v>143</v>
      </c>
      <c r="P39" s="1"/>
      <c r="Q39" s="1"/>
    </row>
    <row r="40" spans="1:17" ht="14.25" customHeight="1">
      <c r="A40" s="1047" t="s">
        <v>93</v>
      </c>
      <c r="B40" s="1">
        <v>281366</v>
      </c>
      <c r="C40" s="1">
        <f t="shared" si="1"/>
        <v>5096330</v>
      </c>
      <c r="D40" s="1"/>
      <c r="E40" s="1248"/>
      <c r="F40" s="1248"/>
      <c r="G40" s="1248"/>
      <c r="H40" s="1247">
        <f>G22</f>
        <v>466421</v>
      </c>
      <c r="I40" s="1247"/>
      <c r="J40" s="1247"/>
      <c r="K40" s="1247"/>
      <c r="L40" s="1248"/>
      <c r="M40" s="1102"/>
      <c r="N40" s="1" t="s">
        <v>136</v>
      </c>
      <c r="O40" s="1185" t="s">
        <v>144</v>
      </c>
      <c r="P40" s="1"/>
      <c r="Q40" s="1"/>
    </row>
    <row r="41" spans="1:17" ht="16.5">
      <c r="A41" s="1099" t="s">
        <v>94</v>
      </c>
      <c r="B41" s="1">
        <v>239813</v>
      </c>
      <c r="C41" s="1">
        <f t="shared" si="1"/>
        <v>5336143</v>
      </c>
      <c r="D41" s="1"/>
      <c r="E41" s="1249" t="s">
        <v>133</v>
      </c>
      <c r="F41" s="1249"/>
      <c r="G41" s="1186" t="s">
        <v>140</v>
      </c>
      <c r="H41" s="1264">
        <f>((G20-C11)/G22)*5</f>
        <v>4.93685425827739</v>
      </c>
      <c r="I41" s="1264"/>
      <c r="J41" s="1"/>
      <c r="K41" s="1"/>
      <c r="L41" s="1"/>
      <c r="M41" s="1"/>
      <c r="N41" s="1" t="s">
        <v>145</v>
      </c>
      <c r="O41" s="1185" t="s">
        <v>146</v>
      </c>
      <c r="P41" s="1"/>
      <c r="Q41" s="1"/>
    </row>
    <row r="42" spans="1:17" ht="16.5">
      <c r="A42" s="1047" t="s">
        <v>95</v>
      </c>
      <c r="B42" s="1">
        <v>199389</v>
      </c>
      <c r="C42" s="1">
        <f t="shared" si="1"/>
        <v>5535532</v>
      </c>
      <c r="D42" s="1"/>
      <c r="E42" s="1249" t="s">
        <v>133</v>
      </c>
      <c r="F42" s="1249"/>
      <c r="G42" s="1250" t="s">
        <v>147</v>
      </c>
      <c r="H42" s="1251"/>
      <c r="I42" s="1"/>
      <c r="J42" s="1"/>
      <c r="K42" s="1"/>
      <c r="L42" s="1"/>
      <c r="M42" s="1"/>
      <c r="N42" s="1"/>
    </row>
    <row r="43" spans="1:17" ht="16.5">
      <c r="A43" s="1099" t="s">
        <v>96</v>
      </c>
      <c r="B43" s="1">
        <v>136598</v>
      </c>
      <c r="C43" s="1">
        <f t="shared" si="1"/>
        <v>5672130</v>
      </c>
      <c r="D43" s="1"/>
      <c r="E43" s="1"/>
      <c r="F43" s="1"/>
      <c r="G43" s="1"/>
      <c r="H43" s="1"/>
      <c r="I43" s="1"/>
      <c r="J43" s="1"/>
      <c r="K43" s="1"/>
      <c r="L43" s="1"/>
      <c r="M43" s="1"/>
      <c r="N43" s="1"/>
    </row>
    <row r="44" spans="1:17" ht="16.5">
      <c r="A44" s="1105" t="s">
        <v>97</v>
      </c>
      <c r="B44" s="1">
        <v>148229</v>
      </c>
      <c r="C44" s="1">
        <f t="shared" si="1"/>
        <v>5820359</v>
      </c>
      <c r="D44" s="1"/>
      <c r="E44" s="1"/>
      <c r="F44" s="1"/>
      <c r="G44" s="1"/>
      <c r="H44" s="1"/>
      <c r="I44" s="1"/>
      <c r="J44" s="1"/>
      <c r="K44" s="1"/>
      <c r="L44" s="1"/>
      <c r="M44" s="1"/>
      <c r="N44" s="1"/>
    </row>
    <row r="45" spans="1:17" ht="16.5">
      <c r="A45" s="1"/>
      <c r="B45" s="1106">
        <f>SUM(B28:B44)</f>
        <v>5820359</v>
      </c>
      <c r="C45" s="1"/>
      <c r="D45" s="1"/>
      <c r="E45" s="1"/>
      <c r="F45" s="1"/>
      <c r="G45" s="1"/>
      <c r="H45" s="1"/>
      <c r="I45" s="1"/>
      <c r="J45" s="1"/>
      <c r="K45" s="1"/>
      <c r="L45" s="1"/>
      <c r="M45" s="1"/>
      <c r="N45" s="1"/>
    </row>
    <row r="46" spans="1:17" ht="16.5">
      <c r="A46" s="1"/>
      <c r="B46" s="1"/>
      <c r="C46" s="1"/>
      <c r="D46" s="1"/>
      <c r="E46" s="1"/>
      <c r="F46" s="1"/>
      <c r="G46" s="1"/>
      <c r="H46" s="346"/>
      <c r="I46" s="1"/>
      <c r="J46" s="1"/>
      <c r="K46" s="1"/>
      <c r="L46" s="1"/>
      <c r="M46" s="1"/>
      <c r="N46" s="1"/>
      <c r="O46" t="s">
        <v>148</v>
      </c>
    </row>
    <row r="47" spans="1:17" ht="16.5">
      <c r="A47" s="1"/>
      <c r="B47" s="1"/>
      <c r="C47" s="1107">
        <f>B45/2</f>
        <v>2910179.5</v>
      </c>
      <c r="D47" s="1"/>
      <c r="E47" s="1108">
        <f>(C47-C32)/B33*5</f>
        <v>4.93685425827739</v>
      </c>
      <c r="F47" s="1"/>
      <c r="G47" s="1">
        <f>C35-C33</f>
        <v>393682</v>
      </c>
      <c r="H47" s="1"/>
      <c r="I47" s="1"/>
      <c r="J47" s="1"/>
      <c r="K47" s="1"/>
      <c r="L47" s="1"/>
      <c r="M47" s="1"/>
      <c r="N47" s="1"/>
    </row>
    <row r="48" spans="1:17" ht="16.5">
      <c r="A48" s="1"/>
      <c r="B48" s="1"/>
      <c r="C48" s="1"/>
      <c r="D48" s="1"/>
      <c r="E48" s="1"/>
      <c r="F48" s="1"/>
      <c r="G48" s="1"/>
      <c r="H48" s="1"/>
      <c r="I48" s="1"/>
      <c r="J48" s="1"/>
      <c r="K48" s="1"/>
      <c r="L48" s="1"/>
      <c r="M48" s="1"/>
      <c r="N48" s="1"/>
    </row>
    <row r="49" spans="1:14" ht="16.5">
      <c r="A49" s="1"/>
      <c r="B49" s="1"/>
      <c r="C49" s="1"/>
      <c r="D49" s="1"/>
      <c r="E49" s="1"/>
      <c r="F49" s="1"/>
      <c r="G49" s="1"/>
      <c r="H49" s="1"/>
      <c r="I49" s="1"/>
      <c r="J49" s="1"/>
      <c r="K49" s="1"/>
      <c r="L49" s="1"/>
      <c r="M49" s="1"/>
      <c r="N49" s="1"/>
    </row>
    <row r="50" spans="1:14" ht="16.5">
      <c r="A50" s="1"/>
      <c r="B50" s="1"/>
      <c r="C50" s="1"/>
      <c r="D50" s="1"/>
      <c r="E50" s="1"/>
      <c r="F50" s="1"/>
      <c r="G50" s="1"/>
      <c r="H50" s="1"/>
      <c r="I50" s="1"/>
      <c r="J50" s="1"/>
      <c r="K50" s="1"/>
      <c r="L50" s="1"/>
      <c r="M50" s="1"/>
      <c r="N50" s="1"/>
    </row>
    <row r="51" spans="1:14" ht="16.5">
      <c r="A51" s="1"/>
      <c r="B51" s="1"/>
      <c r="C51" s="1"/>
      <c r="D51" s="1"/>
      <c r="E51" s="1"/>
      <c r="F51" s="1"/>
      <c r="G51" s="1"/>
      <c r="H51" s="1"/>
      <c r="I51" s="1"/>
      <c r="J51" s="1"/>
      <c r="K51" s="1"/>
      <c r="L51" s="1"/>
      <c r="M51" s="1"/>
      <c r="N51" s="1"/>
    </row>
    <row r="52" spans="1:14" ht="16.5">
      <c r="A52" s="1"/>
      <c r="B52" s="1"/>
      <c r="C52" s="1"/>
      <c r="D52" s="1"/>
      <c r="E52" s="1"/>
      <c r="F52" s="1"/>
      <c r="G52" s="1"/>
      <c r="H52" s="1"/>
      <c r="I52" s="1"/>
      <c r="J52" s="1"/>
      <c r="K52" s="1"/>
      <c r="L52" s="1"/>
      <c r="M52" s="1"/>
      <c r="N52" s="1"/>
    </row>
    <row r="53" spans="1:14" ht="16.5">
      <c r="A53" s="1"/>
      <c r="B53" s="1"/>
      <c r="C53" s="1"/>
      <c r="D53" s="1"/>
      <c r="E53" s="1"/>
      <c r="F53" s="1"/>
      <c r="G53" s="1"/>
      <c r="H53" s="1"/>
      <c r="I53" s="1"/>
      <c r="J53" s="1"/>
      <c r="K53" s="1"/>
      <c r="L53" s="1"/>
      <c r="M53" s="1"/>
      <c r="N53" s="1"/>
    </row>
    <row r="54" spans="1:14" ht="16.5">
      <c r="A54" s="1"/>
      <c r="B54" s="1"/>
      <c r="C54" s="1"/>
      <c r="D54" s="1"/>
      <c r="E54" s="1"/>
      <c r="F54" s="1"/>
      <c r="G54" s="1"/>
      <c r="H54" s="1"/>
      <c r="I54" s="1"/>
      <c r="J54" s="1"/>
      <c r="K54" s="1"/>
      <c r="L54" s="1"/>
      <c r="M54" s="1"/>
      <c r="N54" s="1"/>
    </row>
    <row r="55" spans="1:14" ht="16.5">
      <c r="A55" s="1"/>
      <c r="B55" s="1"/>
      <c r="C55" s="1"/>
      <c r="D55" s="1"/>
      <c r="E55" s="1"/>
      <c r="F55" s="1"/>
      <c r="G55" s="1"/>
      <c r="H55" s="1"/>
      <c r="I55" s="1"/>
      <c r="J55" s="1"/>
      <c r="K55" s="1"/>
      <c r="L55" s="1"/>
      <c r="M55" s="1"/>
      <c r="N55" s="1"/>
    </row>
    <row r="56" spans="1:14" ht="16.5">
      <c r="A56" s="1"/>
      <c r="B56" s="1"/>
      <c r="C56" s="1"/>
      <c r="D56" s="1"/>
      <c r="E56" s="1"/>
      <c r="F56" s="1"/>
      <c r="G56" s="1"/>
      <c r="H56" s="1"/>
      <c r="I56" s="1"/>
      <c r="J56" s="1"/>
      <c r="K56" s="1"/>
      <c r="L56" s="1"/>
      <c r="M56" s="1"/>
      <c r="N56" s="1"/>
    </row>
    <row r="57" spans="1:14" ht="16.5">
      <c r="A57" s="1"/>
      <c r="B57" s="1"/>
      <c r="C57" s="1"/>
      <c r="D57" s="1"/>
      <c r="E57" s="1"/>
      <c r="F57" s="1"/>
      <c r="G57" s="1"/>
      <c r="H57" s="1"/>
      <c r="I57" s="1"/>
      <c r="J57" s="1"/>
      <c r="K57" s="1"/>
      <c r="L57" s="1"/>
      <c r="M57" s="1"/>
      <c r="N57" s="1"/>
    </row>
    <row r="58" spans="1:14" ht="16.5">
      <c r="A58" s="1"/>
      <c r="B58" s="1"/>
      <c r="C58" s="1"/>
      <c r="D58" s="1"/>
      <c r="E58" s="1"/>
      <c r="F58" s="1"/>
      <c r="G58" s="1"/>
      <c r="H58" s="1"/>
      <c r="I58" s="1"/>
      <c r="J58" s="1"/>
      <c r="K58" s="1"/>
      <c r="L58" s="1"/>
      <c r="M58" s="1"/>
      <c r="N58" s="1"/>
    </row>
    <row r="59" spans="1:14" ht="16.5">
      <c r="A59" s="1"/>
      <c r="B59" s="1"/>
      <c r="C59" s="1"/>
      <c r="D59" s="1"/>
      <c r="E59" s="1"/>
      <c r="F59" s="1"/>
      <c r="G59" s="1"/>
      <c r="H59" s="1"/>
      <c r="I59" s="1"/>
      <c r="J59" s="1"/>
      <c r="K59" s="1"/>
      <c r="L59" s="1"/>
      <c r="M59" s="1"/>
      <c r="N59" s="1"/>
    </row>
    <row r="60" spans="1:14" ht="16.5">
      <c r="A60" s="1"/>
      <c r="B60" s="1"/>
      <c r="C60" s="1"/>
      <c r="D60" s="1"/>
      <c r="E60" s="1"/>
      <c r="F60" s="1"/>
      <c r="G60" s="1"/>
      <c r="H60" s="1"/>
      <c r="I60" s="1"/>
      <c r="J60" s="1"/>
      <c r="K60" s="1"/>
      <c r="L60" s="1"/>
      <c r="M60" s="1"/>
      <c r="N60" s="1"/>
    </row>
    <row r="61" spans="1:14" ht="16.5">
      <c r="A61" s="1"/>
      <c r="B61" s="1"/>
      <c r="C61" s="1"/>
      <c r="D61" s="1"/>
      <c r="E61" s="1"/>
      <c r="F61" s="1"/>
      <c r="G61" s="1"/>
      <c r="H61" s="1"/>
      <c r="I61" s="1"/>
      <c r="J61" s="1"/>
      <c r="K61" s="1"/>
      <c r="L61" s="1"/>
      <c r="M61" s="1"/>
      <c r="N61" s="1"/>
    </row>
    <row r="62" spans="1:14" ht="16.5">
      <c r="A62" s="1"/>
      <c r="B62" s="1"/>
      <c r="C62" s="1"/>
      <c r="D62" s="1"/>
      <c r="E62" s="1"/>
      <c r="F62" s="1"/>
      <c r="G62" s="1"/>
      <c r="H62" s="1"/>
      <c r="I62" s="1"/>
      <c r="J62" s="1"/>
      <c r="K62" s="1"/>
      <c r="L62" s="1"/>
      <c r="M62" s="1"/>
      <c r="N62" s="1"/>
    </row>
    <row r="63" spans="1:14" ht="16.5">
      <c r="A63" s="1"/>
      <c r="B63" s="1"/>
      <c r="C63" s="1"/>
      <c r="D63" s="1"/>
      <c r="E63" s="1"/>
      <c r="F63" s="1"/>
      <c r="G63" s="1"/>
      <c r="H63" s="1"/>
      <c r="I63" s="1"/>
      <c r="J63" s="1"/>
      <c r="K63" s="1"/>
      <c r="L63" s="1"/>
      <c r="M63" s="1"/>
      <c r="N63" s="1"/>
    </row>
    <row r="64" spans="1:14" ht="16.5">
      <c r="A64" s="1"/>
      <c r="B64" s="1"/>
      <c r="C64" s="1"/>
      <c r="D64" s="1"/>
      <c r="E64" s="1"/>
      <c r="F64" s="1"/>
      <c r="G64" s="1"/>
      <c r="H64" s="1"/>
      <c r="I64" s="1"/>
      <c r="J64" s="1"/>
      <c r="K64" s="1"/>
      <c r="L64" s="1"/>
      <c r="M64" s="1"/>
      <c r="N64" s="1"/>
    </row>
    <row r="65" spans="1:14" ht="16.5">
      <c r="A65" s="1"/>
      <c r="B65" s="1"/>
      <c r="C65" s="1"/>
      <c r="D65" s="1"/>
      <c r="E65" s="1"/>
      <c r="F65" s="1"/>
      <c r="G65" s="1"/>
      <c r="H65" s="1"/>
      <c r="I65" s="1"/>
      <c r="J65" s="1"/>
      <c r="K65" s="1"/>
      <c r="L65" s="1"/>
      <c r="M65" s="1"/>
      <c r="N65" s="1"/>
    </row>
    <row r="66" spans="1:14" ht="16.5">
      <c r="A66" s="1"/>
      <c r="B66" s="1"/>
      <c r="C66" s="1"/>
      <c r="D66" s="1"/>
      <c r="E66" s="1"/>
      <c r="F66" s="1"/>
      <c r="G66" s="1"/>
      <c r="H66" s="1"/>
      <c r="I66" s="1"/>
      <c r="J66" s="1"/>
      <c r="K66" s="1"/>
      <c r="L66" s="1"/>
      <c r="M66" s="1"/>
      <c r="N66" s="1"/>
    </row>
    <row r="67" spans="1:14" ht="16.5">
      <c r="A67" s="1"/>
      <c r="B67" s="1"/>
      <c r="C67" s="1"/>
      <c r="D67" s="1"/>
      <c r="E67" s="1"/>
      <c r="F67" s="1"/>
      <c r="G67" s="1"/>
      <c r="H67" s="1"/>
      <c r="I67" s="1"/>
      <c r="J67" s="1"/>
      <c r="K67" s="1"/>
      <c r="L67" s="1"/>
      <c r="M67" s="1"/>
      <c r="N67" s="1"/>
    </row>
    <row r="68" spans="1:14" ht="16.5">
      <c r="A68" s="1"/>
      <c r="B68" s="1"/>
      <c r="C68" s="1"/>
      <c r="D68" s="1"/>
      <c r="E68" s="1"/>
      <c r="F68" s="1"/>
      <c r="G68" s="1"/>
      <c r="H68" s="1"/>
      <c r="I68" s="1"/>
      <c r="J68" s="1"/>
      <c r="K68" s="1"/>
      <c r="L68" s="1"/>
      <c r="M68" s="1"/>
      <c r="N68" s="1"/>
    </row>
    <row r="69" spans="1:14" ht="16.5">
      <c r="A69" s="1"/>
      <c r="B69" s="1"/>
      <c r="C69" s="1"/>
      <c r="D69" s="1"/>
      <c r="E69" s="1"/>
      <c r="F69" s="1"/>
      <c r="G69" s="1"/>
      <c r="H69" s="1"/>
      <c r="I69" s="1"/>
      <c r="J69" s="1"/>
      <c r="K69" s="1"/>
      <c r="L69" s="1"/>
      <c r="M69" s="1"/>
      <c r="N69" s="1"/>
    </row>
    <row r="70" spans="1:14" ht="16.5">
      <c r="A70" s="1"/>
      <c r="B70" s="1"/>
      <c r="C70" s="1"/>
      <c r="D70" s="1"/>
      <c r="E70" s="1"/>
      <c r="F70" s="1"/>
      <c r="G70" s="1"/>
      <c r="H70" s="1"/>
      <c r="I70" s="1"/>
      <c r="J70" s="1"/>
      <c r="K70" s="1"/>
      <c r="L70" s="1"/>
      <c r="M70" s="1"/>
      <c r="N70" s="1"/>
    </row>
    <row r="71" spans="1:14" ht="16.5">
      <c r="A71" s="1"/>
      <c r="B71" s="1"/>
      <c r="C71" s="1"/>
      <c r="D71" s="1"/>
      <c r="E71" s="1"/>
      <c r="F71" s="1"/>
      <c r="G71" s="1"/>
      <c r="H71" s="1"/>
      <c r="I71" s="1"/>
      <c r="J71" s="1"/>
      <c r="K71" s="1"/>
      <c r="L71" s="1"/>
      <c r="M71" s="1"/>
      <c r="N71" s="1"/>
    </row>
    <row r="72" spans="1:14" ht="16.5">
      <c r="A72" s="1"/>
      <c r="B72" s="1"/>
      <c r="C72" s="1"/>
      <c r="D72" s="1"/>
      <c r="E72" s="1"/>
      <c r="F72" s="1"/>
      <c r="G72" s="1"/>
      <c r="H72" s="1"/>
      <c r="I72" s="1"/>
      <c r="J72" s="1"/>
      <c r="K72" s="1"/>
      <c r="L72" s="1"/>
      <c r="M72" s="1"/>
      <c r="N72" s="1"/>
    </row>
    <row r="73" spans="1:14" ht="16.5">
      <c r="A73" s="1"/>
      <c r="B73" s="1"/>
      <c r="C73" s="1"/>
      <c r="D73" s="1"/>
      <c r="E73" s="1"/>
      <c r="F73" s="1"/>
      <c r="G73" s="1"/>
      <c r="H73" s="1"/>
      <c r="I73" s="1"/>
      <c r="J73" s="1"/>
      <c r="K73" s="1"/>
      <c r="L73" s="1"/>
      <c r="M73" s="1"/>
      <c r="N73" s="1"/>
    </row>
    <row r="74" spans="1:14" ht="16.5">
      <c r="A74" s="1"/>
      <c r="B74" s="1"/>
      <c r="C74" s="1"/>
      <c r="D74" s="1"/>
      <c r="E74" s="1"/>
      <c r="F74" s="1"/>
      <c r="G74" s="1"/>
      <c r="H74" s="1"/>
      <c r="I74" s="1"/>
      <c r="J74" s="1"/>
      <c r="K74" s="1"/>
      <c r="L74" s="1"/>
      <c r="M74" s="1"/>
      <c r="N74" s="1"/>
    </row>
    <row r="75" spans="1:14" ht="16.5">
      <c r="A75" s="1"/>
      <c r="B75" s="1"/>
      <c r="C75" s="1"/>
      <c r="D75" s="1"/>
      <c r="E75" s="1"/>
      <c r="F75" s="1"/>
      <c r="G75" s="1"/>
      <c r="H75" s="1"/>
      <c r="I75" s="1"/>
      <c r="J75" s="1"/>
      <c r="K75" s="1"/>
      <c r="L75" s="1"/>
      <c r="M75" s="1"/>
      <c r="N75" s="1"/>
    </row>
    <row r="76" spans="1:14" ht="16.5">
      <c r="A76" s="1"/>
      <c r="B76" s="1"/>
      <c r="C76" s="1"/>
      <c r="D76" s="1"/>
      <c r="E76" s="1"/>
      <c r="F76" s="1"/>
      <c r="G76" s="1"/>
      <c r="H76" s="1"/>
      <c r="I76" s="1"/>
      <c r="J76" s="1"/>
      <c r="K76" s="1"/>
      <c r="L76" s="1"/>
      <c r="M76" s="1"/>
      <c r="N76" s="1"/>
    </row>
    <row r="77" spans="1:14" ht="16.5">
      <c r="A77" s="1"/>
      <c r="B77" s="1"/>
      <c r="C77" s="1"/>
      <c r="D77" s="1"/>
      <c r="E77" s="1"/>
      <c r="F77" s="1"/>
      <c r="G77" s="1"/>
      <c r="H77" s="1"/>
      <c r="I77" s="1"/>
      <c r="J77" s="1"/>
      <c r="K77" s="1"/>
      <c r="L77" s="1"/>
      <c r="M77" s="1"/>
      <c r="N77" s="1"/>
    </row>
    <row r="78" spans="1:14" ht="16.5">
      <c r="A78" s="1"/>
      <c r="B78" s="1"/>
      <c r="C78" s="1"/>
      <c r="D78" s="1"/>
      <c r="E78" s="1"/>
      <c r="F78" s="1"/>
      <c r="G78" s="1"/>
      <c r="H78" s="1"/>
      <c r="I78" s="1"/>
      <c r="J78" s="1"/>
      <c r="K78" s="1"/>
      <c r="L78" s="1"/>
      <c r="M78" s="1"/>
      <c r="N78" s="1"/>
    </row>
    <row r="79" spans="1:14" ht="16.5">
      <c r="A79" s="1"/>
      <c r="B79" s="1"/>
      <c r="C79" s="1"/>
      <c r="D79" s="1"/>
      <c r="E79" s="1"/>
      <c r="F79" s="1"/>
      <c r="G79" s="1"/>
      <c r="H79" s="1"/>
      <c r="I79" s="1"/>
      <c r="J79" s="1"/>
      <c r="K79" s="1"/>
      <c r="L79" s="1"/>
      <c r="M79" s="1"/>
      <c r="N79" s="1"/>
    </row>
    <row r="80" spans="1:14" ht="16.5">
      <c r="A80" s="1"/>
      <c r="B80" s="1"/>
      <c r="C80" s="1"/>
      <c r="D80" s="1"/>
      <c r="E80" s="1"/>
      <c r="F80" s="1"/>
      <c r="G80" s="1"/>
      <c r="H80" s="1"/>
      <c r="I80" s="1"/>
      <c r="J80" s="1"/>
      <c r="K80" s="1"/>
      <c r="L80" s="1"/>
      <c r="M80" s="1"/>
      <c r="N80" s="1"/>
    </row>
    <row r="81" spans="1:14" ht="16.5">
      <c r="A81" s="1"/>
      <c r="B81" s="1"/>
      <c r="C81" s="1"/>
      <c r="D81" s="1"/>
      <c r="E81" s="1"/>
      <c r="F81" s="1"/>
      <c r="G81" s="1"/>
      <c r="H81" s="1"/>
      <c r="I81" s="1"/>
      <c r="J81" s="1"/>
      <c r="K81" s="1"/>
      <c r="L81" s="1"/>
      <c r="M81" s="1"/>
      <c r="N81" s="1"/>
    </row>
    <row r="82" spans="1:14" ht="16.5">
      <c r="A82" s="1"/>
      <c r="B82" s="1"/>
      <c r="C82" s="1"/>
      <c r="D82" s="1"/>
      <c r="E82" s="1"/>
      <c r="F82" s="1"/>
      <c r="G82" s="1"/>
      <c r="H82" s="1"/>
      <c r="I82" s="1"/>
      <c r="J82" s="1"/>
      <c r="K82" s="1"/>
      <c r="L82" s="1"/>
      <c r="M82" s="1"/>
      <c r="N82" s="1"/>
    </row>
    <row r="83" spans="1:14" ht="16.5">
      <c r="A83" s="1"/>
      <c r="B83" s="1"/>
      <c r="C83" s="1"/>
      <c r="D83" s="1"/>
      <c r="E83" s="1"/>
      <c r="F83" s="1"/>
      <c r="G83" s="1"/>
      <c r="H83" s="1"/>
      <c r="I83" s="1"/>
      <c r="J83" s="1"/>
      <c r="K83" s="1"/>
      <c r="L83" s="1"/>
      <c r="M83" s="1"/>
      <c r="N83" s="1"/>
    </row>
    <row r="84" spans="1:14" ht="16.5">
      <c r="A84" s="1"/>
      <c r="B84" s="1"/>
      <c r="C84" s="1"/>
      <c r="D84" s="1"/>
      <c r="E84" s="1"/>
      <c r="F84" s="1"/>
      <c r="G84" s="1"/>
      <c r="H84" s="1"/>
      <c r="I84" s="1"/>
      <c r="J84" s="1"/>
      <c r="K84" s="1"/>
      <c r="L84" s="1"/>
      <c r="M84" s="1"/>
      <c r="N84" s="1"/>
    </row>
    <row r="85" spans="1:14" ht="16.5">
      <c r="A85" s="1"/>
      <c r="B85" s="1"/>
      <c r="C85" s="1"/>
      <c r="D85" s="1"/>
      <c r="E85" s="1"/>
      <c r="F85" s="1"/>
      <c r="G85" s="1"/>
      <c r="H85" s="1"/>
      <c r="I85" s="1"/>
      <c r="J85" s="1"/>
      <c r="K85" s="1"/>
      <c r="L85" s="1"/>
      <c r="M85" s="1"/>
      <c r="N85" s="1"/>
    </row>
    <row r="86" spans="1:14" ht="16.5">
      <c r="A86" s="1"/>
      <c r="B86" s="1"/>
      <c r="C86" s="1"/>
      <c r="D86" s="1"/>
      <c r="E86" s="1"/>
      <c r="F86" s="1"/>
      <c r="G86" s="1"/>
      <c r="H86" s="1"/>
      <c r="I86" s="1"/>
      <c r="J86" s="1"/>
      <c r="K86" s="1"/>
      <c r="L86" s="1"/>
      <c r="M86" s="1"/>
      <c r="N86" s="1"/>
    </row>
    <row r="87" spans="1:14" ht="16.5">
      <c r="A87" s="1"/>
      <c r="B87" s="1"/>
      <c r="C87" s="1"/>
      <c r="D87" s="1"/>
      <c r="E87" s="1"/>
      <c r="F87" s="1"/>
      <c r="G87" s="1"/>
      <c r="H87" s="1"/>
      <c r="I87" s="1"/>
      <c r="J87" s="1"/>
      <c r="K87" s="1"/>
      <c r="L87" s="1"/>
      <c r="M87" s="1"/>
      <c r="N87" s="1"/>
    </row>
    <row r="88" spans="1:14" ht="16.5">
      <c r="A88" s="1"/>
      <c r="B88" s="1"/>
      <c r="C88" s="1"/>
      <c r="D88" s="1"/>
      <c r="E88" s="1"/>
      <c r="F88" s="1"/>
      <c r="G88" s="1"/>
      <c r="H88" s="1"/>
      <c r="I88" s="1"/>
      <c r="J88" s="1"/>
      <c r="K88" s="1"/>
      <c r="L88" s="1"/>
      <c r="M88" s="1"/>
      <c r="N88" s="1"/>
    </row>
    <row r="89" spans="1:14" ht="16.5">
      <c r="A89" s="1"/>
      <c r="B89" s="1"/>
      <c r="C89" s="1"/>
      <c r="D89" s="1"/>
      <c r="E89" s="1"/>
      <c r="F89" s="1"/>
      <c r="G89" s="1"/>
      <c r="H89" s="1"/>
      <c r="I89" s="1"/>
      <c r="J89" s="1"/>
      <c r="K89" s="1"/>
      <c r="L89" s="1"/>
      <c r="M89" s="1"/>
      <c r="N89" s="1"/>
    </row>
    <row r="90" spans="1:14" ht="16.5">
      <c r="A90" s="1"/>
      <c r="B90" s="1"/>
      <c r="C90" s="1"/>
      <c r="D90" s="1"/>
      <c r="E90" s="1"/>
      <c r="F90" s="1"/>
      <c r="G90" s="1"/>
      <c r="H90" s="1"/>
      <c r="I90" s="1"/>
      <c r="J90" s="1"/>
      <c r="K90" s="1"/>
      <c r="L90" s="1"/>
      <c r="M90" s="1"/>
      <c r="N90" s="1"/>
    </row>
    <row r="91" spans="1:14" ht="16.5">
      <c r="A91" s="1"/>
      <c r="B91" s="1"/>
      <c r="C91" s="1"/>
      <c r="D91" s="1"/>
      <c r="E91" s="1"/>
      <c r="F91" s="1"/>
      <c r="G91" s="1"/>
      <c r="H91" s="1"/>
      <c r="I91" s="1"/>
      <c r="J91" s="1"/>
      <c r="K91" s="1"/>
      <c r="L91" s="1"/>
      <c r="M91" s="1"/>
      <c r="N91" s="1"/>
    </row>
    <row r="92" spans="1:14" ht="16.5">
      <c r="A92" s="1"/>
      <c r="B92" s="1"/>
      <c r="C92" s="1"/>
      <c r="D92" s="1"/>
      <c r="E92" s="1"/>
      <c r="F92" s="1"/>
      <c r="G92" s="1"/>
      <c r="H92" s="1"/>
      <c r="I92" s="1"/>
      <c r="J92" s="1"/>
      <c r="K92" s="1"/>
      <c r="L92" s="1"/>
      <c r="M92" s="1"/>
      <c r="N92" s="1"/>
    </row>
    <row r="93" spans="1:14" ht="16.5">
      <c r="A93" s="1"/>
      <c r="B93" s="1"/>
      <c r="C93" s="1"/>
      <c r="D93" s="1"/>
      <c r="E93" s="1"/>
      <c r="F93" s="1"/>
      <c r="G93" s="1"/>
      <c r="H93" s="1"/>
      <c r="I93" s="1"/>
      <c r="J93" s="1"/>
      <c r="K93" s="1"/>
      <c r="L93" s="1"/>
      <c r="M93" s="1"/>
      <c r="N93" s="1"/>
    </row>
    <row r="94" spans="1:14" ht="16.5">
      <c r="A94" s="1"/>
      <c r="B94" s="1"/>
      <c r="C94" s="1"/>
      <c r="D94" s="1"/>
      <c r="E94" s="1"/>
      <c r="F94" s="1"/>
      <c r="G94" s="1"/>
      <c r="H94" s="1"/>
      <c r="I94" s="1"/>
      <c r="J94" s="1"/>
      <c r="K94" s="1"/>
      <c r="L94" s="1"/>
      <c r="M94" s="1"/>
      <c r="N94" s="1"/>
    </row>
    <row r="95" spans="1:14" ht="16.5">
      <c r="A95" s="1"/>
      <c r="B95" s="1"/>
      <c r="C95" s="1"/>
      <c r="D95" s="1"/>
      <c r="E95" s="1"/>
      <c r="F95" s="1"/>
      <c r="G95" s="1"/>
      <c r="H95" s="1"/>
      <c r="I95" s="1"/>
      <c r="J95" s="1"/>
      <c r="K95" s="1"/>
      <c r="L95" s="1"/>
      <c r="M95" s="1"/>
      <c r="N95" s="1"/>
    </row>
    <row r="96" spans="1:14" ht="16.5">
      <c r="A96" s="1"/>
      <c r="B96" s="1"/>
      <c r="C96" s="1"/>
      <c r="D96" s="1"/>
      <c r="E96" s="1"/>
      <c r="F96" s="1"/>
      <c r="G96" s="1"/>
      <c r="H96" s="1"/>
      <c r="I96" s="1"/>
      <c r="J96" s="1"/>
      <c r="K96" s="1"/>
      <c r="L96" s="1"/>
      <c r="M96" s="1"/>
      <c r="N96" s="1"/>
    </row>
    <row r="97" spans="1:14" ht="16.5">
      <c r="A97" s="1"/>
      <c r="B97" s="1"/>
      <c r="C97" s="1"/>
      <c r="D97" s="1"/>
      <c r="E97" s="1"/>
      <c r="F97" s="1"/>
      <c r="G97" s="1"/>
      <c r="H97" s="1"/>
      <c r="I97" s="1"/>
      <c r="J97" s="1"/>
      <c r="K97" s="1"/>
      <c r="L97" s="1"/>
      <c r="M97" s="1"/>
      <c r="N97" s="1"/>
    </row>
    <row r="98" spans="1:14" ht="16.5">
      <c r="A98" s="1"/>
      <c r="B98" s="1"/>
      <c r="C98" s="1"/>
      <c r="D98" s="1"/>
      <c r="E98" s="1"/>
      <c r="F98" s="1"/>
      <c r="G98" s="1"/>
      <c r="H98" s="1"/>
      <c r="I98" s="1"/>
      <c r="J98" s="1"/>
      <c r="K98" s="1"/>
      <c r="L98" s="1"/>
      <c r="M98" s="1"/>
      <c r="N98" s="1"/>
    </row>
    <row r="99" spans="1:14" ht="16.5">
      <c r="A99" s="1"/>
      <c r="B99" s="1"/>
      <c r="C99" s="1"/>
      <c r="D99" s="1"/>
      <c r="E99" s="1"/>
      <c r="F99" s="1"/>
      <c r="G99" s="1"/>
      <c r="H99" s="1"/>
      <c r="I99" s="1"/>
      <c r="J99" s="1"/>
      <c r="K99" s="1"/>
      <c r="L99" s="1"/>
      <c r="M99" s="1"/>
      <c r="N99" s="1"/>
    </row>
    <row r="100" spans="1:14" ht="16.5">
      <c r="A100" s="1"/>
      <c r="B100" s="1"/>
      <c r="C100" s="1"/>
      <c r="D100" s="1"/>
      <c r="E100" s="1"/>
      <c r="F100" s="1"/>
      <c r="G100" s="1"/>
      <c r="H100" s="1"/>
      <c r="I100" s="1"/>
      <c r="J100" s="1"/>
      <c r="K100" s="1"/>
      <c r="L100" s="1"/>
      <c r="M100" s="1"/>
      <c r="N100" s="1"/>
    </row>
    <row r="101" spans="1:14" ht="16.5">
      <c r="A101" s="1"/>
      <c r="B101" s="1"/>
      <c r="C101" s="1"/>
      <c r="D101" s="1"/>
      <c r="E101" s="1"/>
      <c r="F101" s="1"/>
      <c r="G101" s="1"/>
      <c r="H101" s="1"/>
      <c r="I101" s="1"/>
      <c r="J101" s="1"/>
      <c r="K101" s="1"/>
      <c r="L101" s="1"/>
      <c r="M101" s="1"/>
      <c r="N101" s="1"/>
    </row>
    <row r="102" spans="1:14" ht="16.5">
      <c r="A102" s="1"/>
      <c r="B102" s="1"/>
      <c r="C102" s="1"/>
      <c r="D102" s="1"/>
      <c r="E102" s="1"/>
      <c r="F102" s="1"/>
      <c r="G102" s="1"/>
      <c r="H102" s="1"/>
      <c r="I102" s="1"/>
      <c r="J102" s="1"/>
      <c r="K102" s="1"/>
      <c r="L102" s="1"/>
      <c r="M102" s="1"/>
      <c r="N102" s="1"/>
    </row>
    <row r="103" spans="1:14" ht="16.5">
      <c r="A103" s="1"/>
      <c r="B103" s="1"/>
      <c r="C103" s="1"/>
      <c r="D103" s="1"/>
      <c r="E103" s="1"/>
      <c r="F103" s="1"/>
      <c r="G103" s="1"/>
      <c r="H103" s="1"/>
      <c r="I103" s="1"/>
      <c r="J103" s="1"/>
      <c r="K103" s="1"/>
      <c r="L103" s="1"/>
      <c r="M103" s="1"/>
      <c r="N103" s="1"/>
    </row>
    <row r="104" spans="1:14" ht="16.5">
      <c r="A104" s="1"/>
      <c r="B104" s="1"/>
      <c r="C104" s="1"/>
      <c r="D104" s="1"/>
      <c r="E104" s="1"/>
      <c r="F104" s="1"/>
      <c r="G104" s="1"/>
      <c r="H104" s="1"/>
      <c r="I104" s="1"/>
      <c r="J104" s="1"/>
      <c r="K104" s="1"/>
      <c r="L104" s="1"/>
      <c r="M104" s="1"/>
      <c r="N104" s="1"/>
    </row>
    <row r="105" spans="1:14" ht="16.5">
      <c r="A105" s="1"/>
      <c r="B105" s="1"/>
      <c r="C105" s="1"/>
      <c r="D105" s="1"/>
      <c r="E105" s="1"/>
      <c r="F105" s="1"/>
      <c r="G105" s="1"/>
      <c r="H105" s="1"/>
      <c r="I105" s="1"/>
      <c r="J105" s="1"/>
      <c r="K105" s="1"/>
      <c r="L105" s="1"/>
      <c r="M105" s="1"/>
      <c r="N105" s="1"/>
    </row>
    <row r="106" spans="1:14" ht="16.5">
      <c r="A106" s="1"/>
      <c r="B106" s="1"/>
      <c r="C106" s="1"/>
      <c r="D106" s="1"/>
      <c r="E106" s="1"/>
      <c r="F106" s="1"/>
      <c r="G106" s="1"/>
      <c r="H106" s="1"/>
      <c r="I106" s="1"/>
      <c r="J106" s="1"/>
      <c r="K106" s="1"/>
      <c r="L106" s="1"/>
      <c r="M106" s="1"/>
      <c r="N106" s="1"/>
    </row>
    <row r="107" spans="1:14" ht="16.5">
      <c r="A107" s="1"/>
      <c r="B107" s="1"/>
      <c r="C107" s="1"/>
      <c r="D107" s="1"/>
      <c r="E107" s="1"/>
      <c r="F107" s="1"/>
      <c r="G107" s="1"/>
      <c r="H107" s="1"/>
      <c r="I107" s="1"/>
      <c r="J107" s="1"/>
      <c r="K107" s="1"/>
      <c r="L107" s="1"/>
      <c r="M107" s="1"/>
      <c r="N107" s="1"/>
    </row>
    <row r="108" spans="1:14" ht="16.5">
      <c r="A108" s="1"/>
      <c r="B108" s="1"/>
      <c r="C108" s="1"/>
      <c r="D108" s="1"/>
      <c r="E108" s="1"/>
      <c r="F108" s="1"/>
      <c r="G108" s="1"/>
      <c r="H108" s="1"/>
      <c r="I108" s="1"/>
      <c r="J108" s="1"/>
      <c r="K108" s="1"/>
      <c r="L108" s="1"/>
      <c r="M108" s="1"/>
      <c r="N108" s="1"/>
    </row>
    <row r="109" spans="1:14" ht="16.5">
      <c r="A109" s="1"/>
      <c r="B109" s="1"/>
      <c r="C109" s="1"/>
      <c r="D109" s="1"/>
      <c r="E109" s="1"/>
      <c r="F109" s="1"/>
      <c r="G109" s="1"/>
      <c r="H109" s="1"/>
      <c r="I109" s="1"/>
      <c r="J109" s="1"/>
      <c r="K109" s="1"/>
      <c r="L109" s="1"/>
      <c r="M109" s="1"/>
      <c r="N109" s="1"/>
    </row>
    <row r="110" spans="1:14" ht="16.5">
      <c r="A110" s="1"/>
      <c r="B110" s="1"/>
      <c r="C110" s="1"/>
      <c r="D110" s="1"/>
      <c r="E110" s="1"/>
      <c r="F110" s="1"/>
      <c r="G110" s="1"/>
      <c r="H110" s="1"/>
      <c r="I110" s="1"/>
      <c r="J110" s="1"/>
      <c r="K110" s="1"/>
      <c r="L110" s="1"/>
      <c r="M110" s="1"/>
      <c r="N110" s="1"/>
    </row>
    <row r="111" spans="1:14" ht="16.5">
      <c r="A111" s="1"/>
      <c r="B111" s="1"/>
      <c r="C111" s="1"/>
      <c r="D111" s="1"/>
      <c r="E111" s="1"/>
      <c r="F111" s="1"/>
      <c r="G111" s="1"/>
      <c r="H111" s="1"/>
      <c r="I111" s="1"/>
      <c r="J111" s="1"/>
      <c r="K111" s="1"/>
      <c r="L111" s="1"/>
      <c r="M111" s="1"/>
      <c r="N111" s="1"/>
    </row>
    <row r="112" spans="1:14" ht="16.5">
      <c r="A112" s="1"/>
      <c r="B112" s="1"/>
      <c r="C112" s="1"/>
      <c r="D112" s="1"/>
      <c r="E112" s="1"/>
      <c r="F112" s="1"/>
      <c r="G112" s="1"/>
      <c r="H112" s="1"/>
      <c r="I112" s="1"/>
      <c r="J112" s="1"/>
      <c r="K112" s="1"/>
      <c r="L112" s="1"/>
      <c r="M112" s="1"/>
      <c r="N112" s="1"/>
    </row>
    <row r="113" spans="1:14" ht="16.5">
      <c r="A113" s="1"/>
      <c r="B113" s="1"/>
      <c r="C113" s="1"/>
      <c r="D113" s="1"/>
      <c r="E113" s="1"/>
      <c r="F113" s="1"/>
      <c r="G113" s="1"/>
      <c r="H113" s="1"/>
      <c r="I113" s="1"/>
      <c r="J113" s="1"/>
      <c r="K113" s="1"/>
      <c r="L113" s="1"/>
      <c r="M113" s="1"/>
      <c r="N113" s="1"/>
    </row>
    <row r="114" spans="1:14" ht="16.5">
      <c r="A114" s="1"/>
      <c r="B114" s="1"/>
      <c r="C114" s="1"/>
      <c r="D114" s="1"/>
      <c r="E114" s="1"/>
      <c r="F114" s="1"/>
      <c r="G114" s="1"/>
      <c r="H114" s="1"/>
      <c r="I114" s="1"/>
      <c r="J114" s="1"/>
      <c r="K114" s="1"/>
      <c r="L114" s="1"/>
      <c r="M114" s="1"/>
      <c r="N114" s="1"/>
    </row>
    <row r="115" spans="1:14" ht="16.5">
      <c r="A115" s="1"/>
      <c r="B115" s="1"/>
      <c r="C115" s="1"/>
      <c r="D115" s="1"/>
      <c r="E115" s="1"/>
      <c r="F115" s="1"/>
      <c r="G115" s="1"/>
      <c r="H115" s="1"/>
      <c r="I115" s="1"/>
      <c r="J115" s="1"/>
      <c r="K115" s="1"/>
      <c r="L115" s="1"/>
      <c r="M115" s="1"/>
      <c r="N115" s="1"/>
    </row>
    <row r="116" spans="1:14" ht="16.5">
      <c r="A116" s="1"/>
      <c r="B116" s="1"/>
      <c r="C116" s="1"/>
      <c r="D116" s="1"/>
      <c r="E116" s="1"/>
      <c r="F116" s="1"/>
      <c r="G116" s="1"/>
      <c r="H116" s="1"/>
      <c r="I116" s="1"/>
      <c r="J116" s="1"/>
      <c r="K116" s="1"/>
      <c r="L116" s="1"/>
      <c r="M116" s="1"/>
      <c r="N116" s="1"/>
    </row>
    <row r="117" spans="1:14" ht="16.5">
      <c r="A117" s="1"/>
      <c r="B117" s="1"/>
      <c r="C117" s="1"/>
      <c r="D117" s="1"/>
      <c r="E117" s="1"/>
      <c r="F117" s="1"/>
      <c r="G117" s="1"/>
      <c r="H117" s="1"/>
      <c r="I117" s="1"/>
      <c r="J117" s="1"/>
      <c r="K117" s="1"/>
      <c r="L117" s="1"/>
      <c r="M117" s="1"/>
      <c r="N117" s="1"/>
    </row>
    <row r="118" spans="1:14" ht="16.5">
      <c r="A118" s="1"/>
      <c r="B118" s="1"/>
      <c r="C118" s="1"/>
      <c r="D118" s="1"/>
      <c r="E118" s="1"/>
      <c r="F118" s="1"/>
      <c r="G118" s="1"/>
      <c r="H118" s="1"/>
      <c r="I118" s="1"/>
      <c r="J118" s="1"/>
      <c r="K118" s="1"/>
      <c r="L118" s="1"/>
      <c r="M118" s="1"/>
      <c r="N118" s="1"/>
    </row>
    <row r="119" spans="1:14" ht="16.5">
      <c r="A119" s="1"/>
      <c r="B119" s="1"/>
      <c r="C119" s="1"/>
      <c r="D119" s="1"/>
      <c r="E119" s="1"/>
      <c r="F119" s="1"/>
      <c r="G119" s="1"/>
      <c r="H119" s="1"/>
      <c r="I119" s="1"/>
      <c r="J119" s="1"/>
      <c r="K119" s="1"/>
      <c r="L119" s="1"/>
      <c r="M119" s="1"/>
      <c r="N119" s="1"/>
    </row>
    <row r="120" spans="1:14" ht="16.5">
      <c r="A120" s="1"/>
      <c r="B120" s="1"/>
      <c r="C120" s="1"/>
      <c r="D120" s="1"/>
      <c r="E120" s="1"/>
      <c r="F120" s="1"/>
      <c r="G120" s="1"/>
      <c r="H120" s="1"/>
      <c r="I120" s="1"/>
      <c r="J120" s="1"/>
      <c r="K120" s="1"/>
      <c r="L120" s="1"/>
      <c r="M120" s="1"/>
      <c r="N120" s="1"/>
    </row>
    <row r="121" spans="1:14" ht="16.5">
      <c r="A121" s="1"/>
      <c r="B121" s="1"/>
      <c r="C121" s="1"/>
      <c r="D121" s="1"/>
      <c r="E121" s="1"/>
      <c r="F121" s="1"/>
      <c r="G121" s="1"/>
      <c r="H121" s="1"/>
      <c r="I121" s="1"/>
      <c r="J121" s="1"/>
      <c r="K121" s="1"/>
      <c r="L121" s="1"/>
      <c r="M121" s="1"/>
      <c r="N121" s="1"/>
    </row>
    <row r="122" spans="1:14" ht="16.5">
      <c r="A122" s="1"/>
      <c r="B122" s="1"/>
      <c r="C122" s="1"/>
      <c r="D122" s="1"/>
      <c r="E122" s="1"/>
      <c r="F122" s="1"/>
      <c r="G122" s="1"/>
      <c r="H122" s="1"/>
      <c r="I122" s="1"/>
      <c r="J122" s="1"/>
      <c r="K122" s="1"/>
      <c r="L122" s="1"/>
      <c r="M122" s="1"/>
      <c r="N122" s="1"/>
    </row>
    <row r="123" spans="1:14" ht="16.5">
      <c r="A123" s="1"/>
      <c r="B123" s="1"/>
      <c r="C123" s="1"/>
      <c r="D123" s="1"/>
      <c r="E123" s="1"/>
      <c r="F123" s="1"/>
      <c r="G123" s="1"/>
      <c r="H123" s="1"/>
      <c r="I123" s="1"/>
      <c r="J123" s="1"/>
      <c r="K123" s="1"/>
      <c r="L123" s="1"/>
      <c r="M123" s="1"/>
      <c r="N123" s="1"/>
    </row>
    <row r="124" spans="1:14" ht="16.5">
      <c r="A124" s="1"/>
      <c r="B124" s="1"/>
      <c r="C124" s="1"/>
      <c r="D124" s="1"/>
      <c r="E124" s="1"/>
      <c r="F124" s="1"/>
      <c r="G124" s="1"/>
      <c r="H124" s="1"/>
      <c r="I124" s="1"/>
      <c r="J124" s="1"/>
      <c r="K124" s="1"/>
      <c r="L124" s="1"/>
      <c r="M124" s="1"/>
      <c r="N124" s="1"/>
    </row>
    <row r="125" spans="1:14" ht="16.5">
      <c r="A125" s="1"/>
      <c r="B125" s="1"/>
      <c r="C125" s="1"/>
      <c r="D125" s="1"/>
      <c r="E125" s="1"/>
      <c r="F125" s="1"/>
      <c r="G125" s="1"/>
      <c r="H125" s="1"/>
      <c r="I125" s="1"/>
      <c r="J125" s="1"/>
      <c r="K125" s="1"/>
      <c r="L125" s="1"/>
      <c r="M125" s="1"/>
      <c r="N125" s="1"/>
    </row>
    <row r="126" spans="1:14" ht="16.5">
      <c r="A126" s="1"/>
      <c r="B126" s="1"/>
      <c r="C126" s="1"/>
      <c r="D126" s="1"/>
      <c r="E126" s="1"/>
      <c r="F126" s="1"/>
      <c r="G126" s="1"/>
      <c r="H126" s="1"/>
      <c r="I126" s="1"/>
      <c r="J126" s="1"/>
      <c r="K126" s="1"/>
      <c r="L126" s="1"/>
      <c r="M126" s="1"/>
      <c r="N126" s="1"/>
    </row>
    <row r="127" spans="1:14" ht="16.5">
      <c r="A127" s="1"/>
      <c r="B127" s="1"/>
      <c r="C127" s="1"/>
      <c r="D127" s="1"/>
      <c r="E127" s="1"/>
      <c r="F127" s="1"/>
      <c r="G127" s="1"/>
      <c r="H127" s="1"/>
      <c r="I127" s="1"/>
      <c r="J127" s="1"/>
      <c r="K127" s="1"/>
      <c r="L127" s="1"/>
      <c r="M127" s="1"/>
      <c r="N127" s="1"/>
    </row>
    <row r="128" spans="1:14" ht="16.5">
      <c r="A128" s="1"/>
      <c r="B128" s="1"/>
      <c r="C128" s="1"/>
      <c r="D128" s="1"/>
      <c r="E128" s="1"/>
      <c r="F128" s="1"/>
      <c r="G128" s="1"/>
      <c r="H128" s="1"/>
      <c r="I128" s="1"/>
      <c r="J128" s="1"/>
      <c r="K128" s="1"/>
      <c r="L128" s="1"/>
      <c r="M128" s="1"/>
      <c r="N128" s="1"/>
    </row>
    <row r="129" spans="1:14" ht="16.5">
      <c r="A129" s="1"/>
      <c r="B129" s="1"/>
      <c r="C129" s="1"/>
      <c r="D129" s="1"/>
      <c r="E129" s="1"/>
      <c r="F129" s="1"/>
      <c r="G129" s="1"/>
      <c r="H129" s="1"/>
      <c r="I129" s="1"/>
      <c r="J129" s="1"/>
      <c r="K129" s="1"/>
      <c r="L129" s="1"/>
      <c r="M129" s="1"/>
      <c r="N129" s="1"/>
    </row>
    <row r="130" spans="1:14" ht="16.5">
      <c r="A130" s="1"/>
      <c r="B130" s="1"/>
      <c r="C130" s="1"/>
      <c r="D130" s="1"/>
      <c r="E130" s="1"/>
      <c r="F130" s="1"/>
      <c r="G130" s="1"/>
      <c r="H130" s="1"/>
      <c r="I130" s="1"/>
      <c r="J130" s="1"/>
      <c r="K130" s="1"/>
      <c r="L130" s="1"/>
      <c r="M130" s="1"/>
      <c r="N130" s="1"/>
    </row>
    <row r="131" spans="1:14" ht="16.5">
      <c r="A131" s="1"/>
      <c r="B131" s="1"/>
      <c r="C131" s="1"/>
      <c r="D131" s="1"/>
      <c r="E131" s="1"/>
      <c r="F131" s="1"/>
      <c r="G131" s="1"/>
      <c r="H131" s="1"/>
      <c r="I131" s="1"/>
      <c r="J131" s="1"/>
      <c r="K131" s="1"/>
      <c r="L131" s="1"/>
      <c r="M131" s="1"/>
      <c r="N131" s="1"/>
    </row>
    <row r="132" spans="1:14" ht="16.5">
      <c r="A132" s="1"/>
      <c r="B132" s="1"/>
      <c r="C132" s="1"/>
      <c r="D132" s="1"/>
      <c r="E132" s="1"/>
      <c r="F132" s="1"/>
      <c r="G132" s="1"/>
      <c r="H132" s="1"/>
      <c r="I132" s="1"/>
      <c r="J132" s="1"/>
      <c r="K132" s="1"/>
      <c r="L132" s="1"/>
      <c r="M132" s="1"/>
      <c r="N132" s="1"/>
    </row>
    <row r="133" spans="1:14" ht="16.5">
      <c r="A133" s="1"/>
      <c r="B133" s="1"/>
      <c r="C133" s="1"/>
      <c r="D133" s="1"/>
      <c r="E133" s="1"/>
      <c r="F133" s="1"/>
      <c r="G133" s="1"/>
      <c r="H133" s="1"/>
      <c r="I133" s="1"/>
      <c r="J133" s="1"/>
      <c r="K133" s="1"/>
      <c r="L133" s="1"/>
      <c r="M133" s="1"/>
      <c r="N133" s="1"/>
    </row>
    <row r="134" spans="1:14" ht="16.5">
      <c r="A134" s="1"/>
      <c r="B134" s="1"/>
      <c r="C134" s="1"/>
      <c r="D134" s="1"/>
      <c r="E134" s="1"/>
      <c r="F134" s="1"/>
      <c r="G134" s="1"/>
      <c r="H134" s="1"/>
      <c r="I134" s="1"/>
      <c r="J134" s="1"/>
      <c r="K134" s="1"/>
      <c r="L134" s="1"/>
      <c r="M134" s="1"/>
      <c r="N134" s="1"/>
    </row>
    <row r="135" spans="1:14" ht="16.5">
      <c r="A135" s="1"/>
      <c r="B135" s="1"/>
      <c r="C135" s="1"/>
      <c r="D135" s="1"/>
      <c r="E135" s="1"/>
      <c r="F135" s="1"/>
      <c r="G135" s="1"/>
      <c r="H135" s="1"/>
      <c r="I135" s="1"/>
      <c r="J135" s="1"/>
      <c r="K135" s="1"/>
      <c r="L135" s="1"/>
      <c r="M135" s="1"/>
      <c r="N135" s="1"/>
    </row>
    <row r="136" spans="1:14" ht="16.5">
      <c r="A136" s="1"/>
      <c r="B136" s="1"/>
      <c r="C136" s="1"/>
      <c r="D136" s="1"/>
      <c r="E136" s="1"/>
      <c r="F136" s="1"/>
      <c r="G136" s="1"/>
      <c r="H136" s="1"/>
      <c r="I136" s="1"/>
      <c r="J136" s="1"/>
      <c r="K136" s="1"/>
      <c r="L136" s="1"/>
      <c r="M136" s="1"/>
      <c r="N136" s="1"/>
    </row>
    <row r="137" spans="1:14" ht="16.5">
      <c r="A137" s="1"/>
      <c r="B137" s="1"/>
      <c r="C137" s="1"/>
      <c r="D137" s="1"/>
      <c r="E137" s="1"/>
      <c r="F137" s="1"/>
      <c r="G137" s="1"/>
      <c r="H137" s="1"/>
      <c r="I137" s="1"/>
      <c r="J137" s="1"/>
      <c r="K137" s="1"/>
      <c r="L137" s="1"/>
      <c r="M137" s="1"/>
      <c r="N137" s="1"/>
    </row>
    <row r="138" spans="1:14" ht="16.5">
      <c r="A138" s="1"/>
      <c r="B138" s="1"/>
      <c r="C138" s="1"/>
      <c r="D138" s="1"/>
      <c r="E138" s="1"/>
      <c r="F138" s="1"/>
      <c r="G138" s="1"/>
      <c r="H138" s="1"/>
      <c r="I138" s="1"/>
      <c r="J138" s="1"/>
      <c r="K138" s="1"/>
      <c r="L138" s="1"/>
      <c r="M138" s="1"/>
      <c r="N138" s="1"/>
    </row>
    <row r="139" spans="1:14" ht="16.5">
      <c r="A139" s="1"/>
      <c r="B139" s="1"/>
      <c r="C139" s="1"/>
      <c r="D139" s="1"/>
      <c r="E139" s="1"/>
      <c r="F139" s="1"/>
      <c r="G139" s="1"/>
      <c r="H139" s="1"/>
      <c r="I139" s="1"/>
      <c r="J139" s="1"/>
      <c r="K139" s="1"/>
      <c r="L139" s="1"/>
      <c r="M139" s="1"/>
      <c r="N139" s="1"/>
    </row>
    <row r="140" spans="1:14" ht="16.5">
      <c r="A140" s="1"/>
      <c r="B140" s="1"/>
      <c r="C140" s="1"/>
      <c r="D140" s="1"/>
      <c r="E140" s="1"/>
      <c r="F140" s="1"/>
      <c r="G140" s="1"/>
      <c r="H140" s="1"/>
      <c r="I140" s="1"/>
      <c r="J140" s="1"/>
      <c r="K140" s="1"/>
      <c r="L140" s="1"/>
      <c r="M140" s="1"/>
      <c r="N140" s="1"/>
    </row>
    <row r="141" spans="1:14" ht="16.5">
      <c r="A141" s="1"/>
      <c r="B141" s="1"/>
      <c r="C141" s="1"/>
      <c r="D141" s="1"/>
      <c r="E141" s="1"/>
      <c r="F141" s="1"/>
      <c r="G141" s="1"/>
      <c r="H141" s="1"/>
      <c r="I141" s="1"/>
      <c r="J141" s="1"/>
      <c r="K141" s="1"/>
      <c r="L141" s="1"/>
      <c r="M141" s="1"/>
      <c r="N141" s="1"/>
    </row>
    <row r="142" spans="1:14" ht="16.5">
      <c r="A142" s="1"/>
      <c r="B142" s="1"/>
      <c r="C142" s="1"/>
      <c r="D142" s="1"/>
      <c r="E142" s="1"/>
      <c r="F142" s="1"/>
      <c r="G142" s="1"/>
      <c r="H142" s="1"/>
      <c r="I142" s="1"/>
      <c r="J142" s="1"/>
      <c r="K142" s="1"/>
      <c r="L142" s="1"/>
      <c r="M142" s="1"/>
      <c r="N142" s="1"/>
    </row>
    <row r="143" spans="1:14" ht="16.5">
      <c r="A143" s="1"/>
      <c r="B143" s="1"/>
      <c r="C143" s="1"/>
      <c r="D143" s="1"/>
      <c r="E143" s="1"/>
      <c r="F143" s="1"/>
      <c r="G143" s="1"/>
      <c r="H143" s="1"/>
      <c r="I143" s="1"/>
      <c r="J143" s="1"/>
      <c r="K143" s="1"/>
      <c r="L143" s="1"/>
      <c r="M143" s="1"/>
      <c r="N143" s="1"/>
    </row>
    <row r="144" spans="1:14" ht="16.5">
      <c r="A144" s="1"/>
      <c r="B144" s="1"/>
      <c r="C144" s="1"/>
      <c r="D144" s="1"/>
      <c r="E144" s="1"/>
      <c r="F144" s="1"/>
      <c r="G144" s="1"/>
      <c r="H144" s="1"/>
      <c r="I144" s="1"/>
      <c r="J144" s="1"/>
      <c r="K144" s="1"/>
      <c r="L144" s="1"/>
      <c r="M144" s="1"/>
      <c r="N144" s="1"/>
    </row>
    <row r="145" spans="1:14" ht="16.5">
      <c r="A145" s="1"/>
      <c r="B145" s="1"/>
      <c r="C145" s="1"/>
      <c r="D145" s="1"/>
      <c r="E145" s="1"/>
      <c r="F145" s="1"/>
      <c r="G145" s="1"/>
      <c r="H145" s="1"/>
      <c r="I145" s="1"/>
      <c r="J145" s="1"/>
      <c r="K145" s="1"/>
      <c r="L145" s="1"/>
      <c r="M145" s="1"/>
      <c r="N145" s="1"/>
    </row>
    <row r="146" spans="1:14" ht="16.5">
      <c r="A146" s="1"/>
      <c r="B146" s="1"/>
      <c r="C146" s="1"/>
      <c r="D146" s="1"/>
      <c r="E146" s="1"/>
      <c r="F146" s="1"/>
      <c r="G146" s="1"/>
      <c r="H146" s="1"/>
      <c r="I146" s="1"/>
      <c r="J146" s="1"/>
      <c r="K146" s="1"/>
      <c r="L146" s="1"/>
      <c r="M146" s="1"/>
      <c r="N146" s="1"/>
    </row>
    <row r="147" spans="1:14" ht="16.5">
      <c r="A147" s="1"/>
      <c r="B147" s="1"/>
      <c r="C147" s="1"/>
      <c r="D147" s="1"/>
      <c r="E147" s="1"/>
      <c r="F147" s="1"/>
      <c r="G147" s="1"/>
      <c r="H147" s="1"/>
      <c r="I147" s="1"/>
      <c r="J147" s="1"/>
      <c r="K147" s="1"/>
      <c r="L147" s="1"/>
      <c r="M147" s="1"/>
      <c r="N147" s="1"/>
    </row>
    <row r="148" spans="1:14" ht="16.5">
      <c r="A148" s="1"/>
      <c r="B148" s="1"/>
      <c r="C148" s="1"/>
      <c r="D148" s="1"/>
      <c r="E148" s="1"/>
      <c r="F148" s="1"/>
      <c r="G148" s="1"/>
      <c r="H148" s="1"/>
      <c r="I148" s="1"/>
      <c r="J148" s="1"/>
      <c r="K148" s="1"/>
      <c r="L148" s="1"/>
      <c r="M148" s="1"/>
      <c r="N148" s="1"/>
    </row>
    <row r="149" spans="1:14" ht="16.5">
      <c r="A149" s="1"/>
      <c r="B149" s="1"/>
      <c r="C149" s="1"/>
      <c r="D149" s="1"/>
      <c r="E149" s="1"/>
      <c r="F149" s="1"/>
      <c r="G149" s="1"/>
      <c r="H149" s="1"/>
      <c r="I149" s="1"/>
      <c r="J149" s="1"/>
      <c r="K149" s="1"/>
      <c r="L149" s="1"/>
      <c r="M149" s="1"/>
      <c r="N149" s="1"/>
    </row>
    <row r="150" spans="1:14" ht="16.5">
      <c r="A150" s="1"/>
      <c r="B150" s="1"/>
      <c r="C150" s="1"/>
      <c r="D150" s="1"/>
      <c r="E150" s="1"/>
      <c r="F150" s="1"/>
      <c r="G150" s="1"/>
      <c r="H150" s="1"/>
      <c r="I150" s="1"/>
      <c r="J150" s="1"/>
      <c r="K150" s="1"/>
      <c r="L150" s="1"/>
      <c r="M150" s="1"/>
      <c r="N150" s="1"/>
    </row>
    <row r="151" spans="1:14" ht="16.5">
      <c r="A151" s="1"/>
      <c r="B151" s="1"/>
      <c r="C151" s="1"/>
      <c r="D151" s="1"/>
      <c r="E151" s="1"/>
      <c r="F151" s="1"/>
      <c r="G151" s="1"/>
      <c r="H151" s="1"/>
      <c r="I151" s="1"/>
      <c r="J151" s="1"/>
      <c r="K151" s="1"/>
      <c r="L151" s="1"/>
      <c r="M151" s="1"/>
      <c r="N151" s="1"/>
    </row>
    <row r="152" spans="1:14" ht="16.5">
      <c r="A152" s="1"/>
      <c r="B152" s="1"/>
      <c r="C152" s="1"/>
      <c r="D152" s="1"/>
      <c r="E152" s="1"/>
      <c r="F152" s="1"/>
      <c r="G152" s="1"/>
      <c r="H152" s="1"/>
      <c r="I152" s="1"/>
      <c r="J152" s="1"/>
      <c r="K152" s="1"/>
      <c r="L152" s="1"/>
      <c r="M152" s="1"/>
      <c r="N152" s="1"/>
    </row>
    <row r="153" spans="1:14" ht="16.5">
      <c r="A153" s="1"/>
      <c r="B153" s="1"/>
      <c r="C153" s="1"/>
      <c r="D153" s="1"/>
      <c r="E153" s="1"/>
      <c r="F153" s="1"/>
      <c r="G153" s="1"/>
      <c r="H153" s="1"/>
      <c r="I153" s="1"/>
      <c r="J153" s="1"/>
      <c r="K153" s="1"/>
      <c r="L153" s="1"/>
      <c r="M153" s="1"/>
      <c r="N153" s="1"/>
    </row>
    <row r="154" spans="1:14" ht="16.5">
      <c r="A154" s="1"/>
      <c r="B154" s="1"/>
      <c r="C154" s="1"/>
      <c r="D154" s="1"/>
      <c r="E154" s="1"/>
      <c r="F154" s="1"/>
      <c r="G154" s="1"/>
      <c r="H154" s="1"/>
      <c r="I154" s="1"/>
      <c r="J154" s="1"/>
      <c r="K154" s="1"/>
      <c r="L154" s="1"/>
      <c r="M154" s="1"/>
      <c r="N154" s="1"/>
    </row>
    <row r="155" spans="1:14" ht="16.5">
      <c r="A155" s="1"/>
      <c r="B155" s="1"/>
      <c r="C155" s="1"/>
      <c r="D155" s="1"/>
      <c r="E155" s="1"/>
      <c r="F155" s="1"/>
      <c r="G155" s="1"/>
      <c r="H155" s="1"/>
      <c r="I155" s="1"/>
      <c r="J155" s="1"/>
      <c r="K155" s="1"/>
      <c r="L155" s="1"/>
      <c r="M155" s="1"/>
      <c r="N155" s="1"/>
    </row>
    <row r="156" spans="1:14" ht="16.5">
      <c r="A156" s="1"/>
      <c r="B156" s="1"/>
      <c r="C156" s="1"/>
      <c r="D156" s="1"/>
      <c r="E156" s="1"/>
      <c r="F156" s="1"/>
      <c r="G156" s="1"/>
      <c r="H156" s="1"/>
      <c r="I156" s="1"/>
      <c r="J156" s="1"/>
      <c r="K156" s="1"/>
      <c r="L156" s="1"/>
      <c r="M156" s="1"/>
      <c r="N156" s="1"/>
    </row>
    <row r="157" spans="1:14" ht="16.5">
      <c r="A157" s="1"/>
      <c r="B157" s="1"/>
      <c r="C157" s="1"/>
      <c r="D157" s="1"/>
      <c r="E157" s="1"/>
      <c r="F157" s="1"/>
      <c r="G157" s="1"/>
      <c r="H157" s="1"/>
      <c r="I157" s="1"/>
      <c r="J157" s="1"/>
      <c r="K157" s="1"/>
      <c r="L157" s="1"/>
      <c r="M157" s="1"/>
      <c r="N157" s="1"/>
    </row>
    <row r="158" spans="1:14" ht="16.5">
      <c r="A158" s="1"/>
      <c r="B158" s="1"/>
      <c r="C158" s="1"/>
      <c r="D158" s="1"/>
      <c r="E158" s="1"/>
      <c r="F158" s="1"/>
      <c r="G158" s="1"/>
      <c r="H158" s="1"/>
      <c r="I158" s="1"/>
      <c r="J158" s="1"/>
      <c r="K158" s="1"/>
      <c r="L158" s="1"/>
      <c r="M158" s="1"/>
      <c r="N158" s="1"/>
    </row>
    <row r="159" spans="1:14" ht="16.5">
      <c r="A159" s="1"/>
      <c r="B159" s="1"/>
      <c r="C159" s="1"/>
      <c r="D159" s="1"/>
      <c r="E159" s="1"/>
      <c r="F159" s="1"/>
      <c r="G159" s="1"/>
      <c r="H159" s="1"/>
      <c r="I159" s="1"/>
      <c r="J159" s="1"/>
      <c r="K159" s="1"/>
      <c r="L159" s="1"/>
      <c r="M159" s="1"/>
      <c r="N159" s="1"/>
    </row>
    <row r="160" spans="1:14" ht="16.5">
      <c r="A160" s="1"/>
      <c r="B160" s="1"/>
      <c r="C160" s="1"/>
      <c r="D160" s="1"/>
      <c r="E160" s="1"/>
      <c r="F160" s="1"/>
      <c r="G160" s="1"/>
      <c r="H160" s="1"/>
      <c r="I160" s="1"/>
      <c r="J160" s="1"/>
      <c r="K160" s="1"/>
      <c r="L160" s="1"/>
      <c r="M160" s="1"/>
      <c r="N160" s="1"/>
    </row>
    <row r="161" spans="1:14" ht="16.5">
      <c r="A161" s="1"/>
      <c r="B161" s="1"/>
      <c r="C161" s="1"/>
      <c r="D161" s="1"/>
      <c r="E161" s="1"/>
      <c r="F161" s="1"/>
      <c r="G161" s="1"/>
      <c r="H161" s="1"/>
      <c r="I161" s="1"/>
      <c r="J161" s="1"/>
      <c r="K161" s="1"/>
      <c r="L161" s="1"/>
      <c r="M161" s="1"/>
      <c r="N161" s="1"/>
    </row>
    <row r="162" spans="1:14" ht="16.5">
      <c r="A162" s="1"/>
      <c r="B162" s="1"/>
      <c r="C162" s="1"/>
      <c r="D162" s="1"/>
      <c r="E162" s="1"/>
      <c r="F162" s="1"/>
      <c r="G162" s="1"/>
      <c r="H162" s="1"/>
      <c r="I162" s="1"/>
      <c r="J162" s="1"/>
      <c r="K162" s="1"/>
      <c r="L162" s="1"/>
      <c r="M162" s="1"/>
      <c r="N162" s="1"/>
    </row>
    <row r="163" spans="1:14" ht="16.5">
      <c r="A163" s="1"/>
      <c r="B163" s="1"/>
      <c r="C163" s="1"/>
      <c r="D163" s="1"/>
      <c r="E163" s="1"/>
      <c r="F163" s="1"/>
      <c r="G163" s="1"/>
      <c r="H163" s="1"/>
      <c r="I163" s="1"/>
      <c r="J163" s="1"/>
      <c r="K163" s="1"/>
      <c r="L163" s="1"/>
      <c r="M163" s="1"/>
      <c r="N163" s="1"/>
    </row>
    <row r="164" spans="1:14" ht="16.5">
      <c r="A164" s="1"/>
      <c r="B164" s="1"/>
      <c r="C164" s="1"/>
      <c r="D164" s="1"/>
      <c r="E164" s="1"/>
      <c r="F164" s="1"/>
      <c r="G164" s="1"/>
      <c r="H164" s="1"/>
      <c r="I164" s="1"/>
      <c r="J164" s="1"/>
      <c r="K164" s="1"/>
      <c r="L164" s="1"/>
      <c r="M164" s="1"/>
      <c r="N164" s="1"/>
    </row>
    <row r="165" spans="1:14" ht="16.5">
      <c r="A165" s="1"/>
      <c r="B165" s="1"/>
      <c r="C165" s="1"/>
      <c r="D165" s="1"/>
      <c r="E165" s="1"/>
      <c r="F165" s="1"/>
      <c r="G165" s="1"/>
      <c r="H165" s="1"/>
      <c r="I165" s="1"/>
      <c r="J165" s="1"/>
      <c r="K165" s="1"/>
      <c r="L165" s="1"/>
      <c r="M165" s="1"/>
      <c r="N165" s="1"/>
    </row>
    <row r="166" spans="1:14" ht="16.5">
      <c r="A166" s="1"/>
      <c r="B166" s="1"/>
      <c r="C166" s="1"/>
      <c r="D166" s="1"/>
      <c r="E166" s="1"/>
      <c r="F166" s="1"/>
      <c r="G166" s="1"/>
      <c r="H166" s="1"/>
      <c r="I166" s="1"/>
      <c r="J166" s="1"/>
      <c r="K166" s="1"/>
      <c r="L166" s="1"/>
      <c r="M166" s="1"/>
      <c r="N166" s="1"/>
    </row>
    <row r="167" spans="1:14" ht="16.5">
      <c r="A167" s="1"/>
      <c r="B167" s="1"/>
      <c r="C167" s="1"/>
      <c r="D167" s="1"/>
      <c r="E167" s="1"/>
      <c r="F167" s="1"/>
      <c r="G167" s="1"/>
      <c r="H167" s="1"/>
      <c r="I167" s="1"/>
      <c r="J167" s="1"/>
      <c r="K167" s="1"/>
      <c r="L167" s="1"/>
      <c r="M167" s="1"/>
      <c r="N167" s="1"/>
    </row>
    <row r="168" spans="1:14" ht="16.5">
      <c r="A168" s="1"/>
      <c r="B168" s="1"/>
      <c r="C168" s="1"/>
      <c r="D168" s="1"/>
      <c r="E168" s="1"/>
      <c r="F168" s="1"/>
      <c r="G168" s="1"/>
      <c r="H168" s="1"/>
      <c r="I168" s="1"/>
      <c r="J168" s="1"/>
      <c r="K168" s="1"/>
      <c r="L168" s="1"/>
      <c r="M168" s="1"/>
      <c r="N168" s="1"/>
    </row>
    <row r="169" spans="1:14" ht="16.5">
      <c r="A169" s="1"/>
      <c r="B169" s="1"/>
      <c r="C169" s="1"/>
      <c r="D169" s="1"/>
      <c r="E169" s="1"/>
      <c r="F169" s="1"/>
      <c r="G169" s="1"/>
      <c r="H169" s="1"/>
      <c r="I169" s="1"/>
      <c r="J169" s="1"/>
      <c r="K169" s="1"/>
      <c r="L169" s="1"/>
      <c r="M169" s="1"/>
      <c r="N169" s="1"/>
    </row>
    <row r="170" spans="1:14" ht="16.5">
      <c r="A170" s="1"/>
      <c r="B170" s="1"/>
      <c r="C170" s="1"/>
      <c r="D170" s="1"/>
      <c r="E170" s="1"/>
      <c r="F170" s="1"/>
      <c r="G170" s="1"/>
      <c r="H170" s="1"/>
      <c r="I170" s="1"/>
      <c r="J170" s="1"/>
      <c r="K170" s="1"/>
      <c r="L170" s="1"/>
      <c r="M170" s="1"/>
      <c r="N170" s="1"/>
    </row>
    <row r="171" spans="1:14" ht="16.5">
      <c r="A171" s="1"/>
      <c r="B171" s="1"/>
      <c r="C171" s="1"/>
      <c r="D171" s="1"/>
      <c r="E171" s="1"/>
      <c r="F171" s="1"/>
      <c r="G171" s="1"/>
      <c r="H171" s="1"/>
      <c r="I171" s="1"/>
      <c r="J171" s="1"/>
      <c r="K171" s="1"/>
      <c r="L171" s="1"/>
      <c r="M171" s="1"/>
      <c r="N171" s="1"/>
    </row>
    <row r="172" spans="1:14" ht="16.5">
      <c r="A172" s="1"/>
      <c r="B172" s="1"/>
      <c r="C172" s="1"/>
      <c r="D172" s="1"/>
      <c r="E172" s="1"/>
      <c r="F172" s="1"/>
      <c r="G172" s="1"/>
      <c r="H172" s="1"/>
      <c r="I172" s="1"/>
      <c r="J172" s="1"/>
      <c r="K172" s="1"/>
      <c r="L172" s="1"/>
      <c r="M172" s="1"/>
      <c r="N172" s="1"/>
    </row>
    <row r="173" spans="1:14" ht="16.5">
      <c r="A173" s="1"/>
      <c r="B173" s="1"/>
      <c r="C173" s="1"/>
      <c r="D173" s="1"/>
      <c r="E173" s="1"/>
      <c r="F173" s="1"/>
      <c r="G173" s="1"/>
      <c r="H173" s="1"/>
      <c r="I173" s="1"/>
      <c r="J173" s="1"/>
      <c r="K173" s="1"/>
      <c r="L173" s="1"/>
      <c r="M173" s="1"/>
      <c r="N173" s="1"/>
    </row>
    <row r="174" spans="1:14" ht="16.5">
      <c r="A174" s="1"/>
      <c r="B174" s="1"/>
      <c r="C174" s="1"/>
      <c r="D174" s="1"/>
      <c r="E174" s="1"/>
      <c r="F174" s="1"/>
      <c r="G174" s="1"/>
      <c r="H174" s="1"/>
      <c r="I174" s="1"/>
      <c r="J174" s="1"/>
      <c r="K174" s="1"/>
      <c r="L174" s="1"/>
      <c r="M174" s="1"/>
      <c r="N174" s="1"/>
    </row>
    <row r="175" spans="1:14" ht="16.5">
      <c r="A175" s="1"/>
      <c r="B175" s="1"/>
      <c r="C175" s="1"/>
      <c r="D175" s="1"/>
      <c r="E175" s="1"/>
      <c r="F175" s="1"/>
      <c r="G175" s="1"/>
      <c r="H175" s="1"/>
      <c r="I175" s="1"/>
      <c r="J175" s="1"/>
      <c r="K175" s="1"/>
      <c r="L175" s="1"/>
      <c r="M175" s="1"/>
      <c r="N175" s="1"/>
    </row>
    <row r="176" spans="1:14" ht="16.5">
      <c r="A176" s="1"/>
      <c r="B176" s="1"/>
      <c r="C176" s="1"/>
      <c r="D176" s="1"/>
      <c r="E176" s="1"/>
      <c r="F176" s="1"/>
      <c r="G176" s="1"/>
      <c r="H176" s="1"/>
      <c r="I176" s="1"/>
      <c r="J176" s="1"/>
      <c r="K176" s="1"/>
      <c r="L176" s="1"/>
      <c r="M176" s="1"/>
      <c r="N176" s="1"/>
    </row>
    <row r="177" spans="1:14" ht="16.5">
      <c r="A177" s="1"/>
      <c r="B177" s="1"/>
      <c r="C177" s="1"/>
      <c r="D177" s="1"/>
      <c r="E177" s="1"/>
      <c r="F177" s="1"/>
      <c r="G177" s="1"/>
      <c r="H177" s="1"/>
      <c r="I177" s="1"/>
      <c r="J177" s="1"/>
      <c r="K177" s="1"/>
      <c r="L177" s="1"/>
      <c r="M177" s="1"/>
      <c r="N177" s="1"/>
    </row>
    <row r="178" spans="1:14" ht="16.5">
      <c r="A178" s="1"/>
      <c r="B178" s="1"/>
      <c r="C178" s="1"/>
      <c r="D178" s="1"/>
      <c r="E178" s="1"/>
      <c r="F178" s="1"/>
      <c r="G178" s="1"/>
      <c r="H178" s="1"/>
      <c r="I178" s="1"/>
      <c r="J178" s="1"/>
      <c r="K178" s="1"/>
      <c r="L178" s="1"/>
      <c r="M178" s="1"/>
      <c r="N178" s="1"/>
    </row>
    <row r="179" spans="1:14" ht="16.5">
      <c r="A179" s="1"/>
      <c r="B179" s="1"/>
      <c r="C179" s="1"/>
      <c r="D179" s="1"/>
      <c r="E179" s="1"/>
      <c r="F179" s="1"/>
      <c r="G179" s="1"/>
      <c r="H179" s="1"/>
      <c r="I179" s="1"/>
      <c r="J179" s="1"/>
      <c r="K179" s="1"/>
      <c r="L179" s="1"/>
      <c r="M179" s="1"/>
      <c r="N179" s="1"/>
    </row>
    <row r="180" spans="1:14" ht="16.5">
      <c r="A180" s="1"/>
      <c r="B180" s="1"/>
      <c r="C180" s="1"/>
      <c r="D180" s="1"/>
      <c r="E180" s="1"/>
      <c r="F180" s="1"/>
      <c r="G180" s="1"/>
      <c r="H180" s="1"/>
      <c r="I180" s="1"/>
      <c r="J180" s="1"/>
      <c r="K180" s="1"/>
      <c r="L180" s="1"/>
      <c r="M180" s="1"/>
      <c r="N180" s="1"/>
    </row>
    <row r="181" spans="1:14" ht="16.5">
      <c r="A181" s="1"/>
      <c r="B181" s="1"/>
      <c r="C181" s="1"/>
      <c r="D181" s="1"/>
      <c r="E181" s="1"/>
      <c r="F181" s="1"/>
      <c r="G181" s="1"/>
      <c r="H181" s="1"/>
      <c r="I181" s="1"/>
      <c r="J181" s="1"/>
      <c r="K181" s="1"/>
      <c r="L181" s="1"/>
      <c r="M181" s="1"/>
      <c r="N181" s="1"/>
    </row>
    <row r="182" spans="1:14" ht="16.5">
      <c r="A182" s="1"/>
      <c r="B182" s="1"/>
      <c r="C182" s="1"/>
      <c r="D182" s="1"/>
      <c r="E182" s="1"/>
      <c r="F182" s="1"/>
      <c r="G182" s="1"/>
      <c r="H182" s="1"/>
      <c r="I182" s="1"/>
      <c r="J182" s="1"/>
      <c r="K182" s="1"/>
      <c r="L182" s="1"/>
      <c r="M182" s="1"/>
      <c r="N182" s="1"/>
    </row>
    <row r="183" spans="1:14" ht="16.5">
      <c r="A183" s="1"/>
      <c r="B183" s="1"/>
      <c r="C183" s="1"/>
      <c r="D183" s="1"/>
      <c r="E183" s="1"/>
      <c r="F183" s="1"/>
      <c r="G183" s="1"/>
      <c r="H183" s="1"/>
      <c r="I183" s="1"/>
      <c r="J183" s="1"/>
      <c r="K183" s="1"/>
      <c r="L183" s="1"/>
      <c r="M183" s="1"/>
      <c r="N183" s="1"/>
    </row>
    <row r="184" spans="1:14" ht="16.5">
      <c r="A184" s="1"/>
      <c r="B184" s="1"/>
      <c r="C184" s="1"/>
      <c r="D184" s="1"/>
      <c r="E184" s="1"/>
      <c r="F184" s="1"/>
      <c r="G184" s="1"/>
      <c r="H184" s="1"/>
      <c r="I184" s="1"/>
      <c r="J184" s="1"/>
      <c r="K184" s="1"/>
      <c r="L184" s="1"/>
      <c r="M184" s="1"/>
      <c r="N184" s="1"/>
    </row>
    <row r="185" spans="1:14" ht="16.5">
      <c r="A185" s="1"/>
      <c r="B185" s="1"/>
      <c r="C185" s="1"/>
      <c r="D185" s="1"/>
      <c r="E185" s="1"/>
      <c r="F185" s="1"/>
      <c r="G185" s="1"/>
      <c r="H185" s="1"/>
      <c r="I185" s="1"/>
      <c r="J185" s="1"/>
      <c r="K185" s="1"/>
      <c r="L185" s="1"/>
      <c r="M185" s="1"/>
      <c r="N185" s="1"/>
    </row>
    <row r="186" spans="1:14" ht="16.5">
      <c r="A186" s="1"/>
      <c r="B186" s="1"/>
      <c r="C186" s="1"/>
      <c r="D186" s="1"/>
      <c r="E186" s="1"/>
      <c r="F186" s="1"/>
      <c r="G186" s="1"/>
      <c r="H186" s="1"/>
      <c r="I186" s="1"/>
      <c r="J186" s="1"/>
      <c r="K186" s="1"/>
      <c r="L186" s="1"/>
      <c r="M186" s="1"/>
      <c r="N186" s="1"/>
    </row>
    <row r="187" spans="1:14" ht="16.5">
      <c r="A187" s="1"/>
      <c r="B187" s="1"/>
      <c r="C187" s="1"/>
      <c r="D187" s="1"/>
      <c r="E187" s="1"/>
      <c r="F187" s="1"/>
      <c r="G187" s="1"/>
      <c r="H187" s="1"/>
      <c r="I187" s="1"/>
      <c r="J187" s="1"/>
      <c r="K187" s="1"/>
      <c r="L187" s="1"/>
      <c r="M187" s="1"/>
      <c r="N187" s="1"/>
    </row>
    <row r="188" spans="1:14" ht="16.5">
      <c r="A188" s="1"/>
      <c r="B188" s="1"/>
      <c r="C188" s="1"/>
      <c r="D188" s="1"/>
      <c r="E188" s="1"/>
      <c r="F188" s="1"/>
      <c r="G188" s="1"/>
      <c r="H188" s="1"/>
      <c r="I188" s="1"/>
      <c r="J188" s="1"/>
      <c r="K188" s="1"/>
      <c r="L188" s="1"/>
      <c r="M188" s="1"/>
      <c r="N188" s="1"/>
    </row>
    <row r="189" spans="1:14" ht="16.5">
      <c r="A189" s="1"/>
      <c r="B189" s="1"/>
      <c r="C189" s="1"/>
      <c r="D189" s="1"/>
      <c r="E189" s="1"/>
      <c r="F189" s="1"/>
      <c r="G189" s="1"/>
      <c r="H189" s="1"/>
      <c r="I189" s="1"/>
      <c r="J189" s="1"/>
      <c r="K189" s="1"/>
      <c r="L189" s="1"/>
      <c r="M189" s="1"/>
      <c r="N189" s="1"/>
    </row>
    <row r="190" spans="1:14" ht="16.5">
      <c r="A190" s="1"/>
      <c r="B190" s="1"/>
      <c r="C190" s="1"/>
      <c r="D190" s="1"/>
      <c r="E190" s="1"/>
      <c r="F190" s="1"/>
      <c r="G190" s="1"/>
      <c r="H190" s="1"/>
      <c r="I190" s="1"/>
      <c r="J190" s="1"/>
      <c r="K190" s="1"/>
      <c r="L190" s="1"/>
      <c r="M190" s="1"/>
      <c r="N190" s="1"/>
    </row>
    <row r="191" spans="1:14" ht="16.5">
      <c r="A191" s="1"/>
      <c r="B191" s="1"/>
      <c r="C191" s="1"/>
      <c r="D191" s="1"/>
      <c r="E191" s="1"/>
      <c r="F191" s="1"/>
      <c r="G191" s="1"/>
      <c r="H191" s="1"/>
      <c r="I191" s="1"/>
      <c r="J191" s="1"/>
      <c r="K191" s="1"/>
      <c r="L191" s="1"/>
      <c r="M191" s="1"/>
      <c r="N191" s="1"/>
    </row>
    <row r="192" spans="1:14" ht="16.5">
      <c r="A192" s="1"/>
      <c r="B192" s="1"/>
      <c r="C192" s="1"/>
      <c r="D192" s="1"/>
      <c r="E192" s="1"/>
      <c r="F192" s="1"/>
      <c r="G192" s="1"/>
      <c r="H192" s="1"/>
      <c r="I192" s="1"/>
      <c r="J192" s="1"/>
      <c r="K192" s="1"/>
      <c r="L192" s="1"/>
      <c r="M192" s="1"/>
      <c r="N192" s="1"/>
    </row>
    <row r="193" spans="1:14" ht="16.5">
      <c r="A193" s="1"/>
      <c r="B193" s="1"/>
      <c r="C193" s="1"/>
      <c r="D193" s="1"/>
      <c r="E193" s="1"/>
      <c r="F193" s="1"/>
      <c r="G193" s="1"/>
      <c r="H193" s="1"/>
      <c r="I193" s="1"/>
      <c r="J193" s="1"/>
      <c r="K193" s="1"/>
      <c r="L193" s="1"/>
      <c r="M193" s="1"/>
      <c r="N193" s="1"/>
    </row>
    <row r="194" spans="1:14" ht="16.5">
      <c r="A194" s="1"/>
      <c r="B194" s="1"/>
      <c r="C194" s="1"/>
      <c r="D194" s="1"/>
      <c r="E194" s="1"/>
      <c r="F194" s="1"/>
      <c r="G194" s="1"/>
      <c r="H194" s="1"/>
      <c r="I194" s="1"/>
      <c r="J194" s="1"/>
      <c r="K194" s="1"/>
      <c r="L194" s="1"/>
      <c r="M194" s="1"/>
      <c r="N194" s="1"/>
    </row>
    <row r="195" spans="1:14" ht="16.5">
      <c r="A195" s="1"/>
      <c r="B195" s="1"/>
      <c r="C195" s="1"/>
      <c r="D195" s="1"/>
      <c r="E195" s="1"/>
      <c r="F195" s="1"/>
      <c r="G195" s="1"/>
      <c r="H195" s="1"/>
      <c r="I195" s="1"/>
      <c r="J195" s="1"/>
      <c r="K195" s="1"/>
      <c r="L195" s="1"/>
      <c r="M195" s="1"/>
      <c r="N195" s="1"/>
    </row>
    <row r="196" spans="1:14" ht="16.5">
      <c r="A196" s="1"/>
      <c r="B196" s="1"/>
      <c r="C196" s="1"/>
      <c r="D196" s="1"/>
      <c r="E196" s="1"/>
      <c r="F196" s="1"/>
      <c r="G196" s="1"/>
      <c r="H196" s="1"/>
      <c r="I196" s="1"/>
      <c r="J196" s="1"/>
      <c r="K196" s="1"/>
      <c r="L196" s="1"/>
      <c r="M196" s="1"/>
      <c r="N196" s="1"/>
    </row>
    <row r="197" spans="1:14" ht="16.5">
      <c r="A197" s="1"/>
      <c r="B197" s="1"/>
      <c r="C197" s="1"/>
      <c r="D197" s="1"/>
      <c r="E197" s="1"/>
      <c r="F197" s="1"/>
      <c r="G197" s="1"/>
      <c r="H197" s="1"/>
      <c r="I197" s="1"/>
      <c r="J197" s="1"/>
      <c r="K197" s="1"/>
      <c r="L197" s="1"/>
      <c r="M197" s="1"/>
      <c r="N197" s="1"/>
    </row>
    <row r="198" spans="1:14" ht="16.5">
      <c r="A198" s="1"/>
      <c r="B198" s="1"/>
      <c r="C198" s="1"/>
      <c r="D198" s="1"/>
      <c r="E198" s="1"/>
      <c r="F198" s="1"/>
      <c r="G198" s="1"/>
      <c r="H198" s="1"/>
      <c r="I198" s="1"/>
      <c r="J198" s="1"/>
      <c r="K198" s="1"/>
      <c r="L198" s="1"/>
      <c r="M198" s="1"/>
      <c r="N198" s="1"/>
    </row>
    <row r="199" spans="1:14" ht="16.5">
      <c r="A199" s="1"/>
      <c r="B199" s="1"/>
      <c r="C199" s="1"/>
      <c r="D199" s="1"/>
      <c r="E199" s="1"/>
      <c r="F199" s="1"/>
      <c r="G199" s="1"/>
      <c r="H199" s="1"/>
      <c r="I199" s="1"/>
      <c r="J199" s="1"/>
      <c r="K199" s="1"/>
      <c r="L199" s="1"/>
      <c r="M199" s="1"/>
      <c r="N199" s="1"/>
    </row>
    <row r="200" spans="1:14" ht="16.5">
      <c r="A200" s="1"/>
      <c r="B200" s="1"/>
      <c r="C200" s="1"/>
      <c r="D200" s="1"/>
      <c r="E200" s="1"/>
      <c r="F200" s="1"/>
      <c r="G200" s="1"/>
      <c r="H200" s="1"/>
      <c r="I200" s="1"/>
      <c r="J200" s="1"/>
      <c r="K200" s="1"/>
      <c r="L200" s="1"/>
      <c r="M200" s="1"/>
      <c r="N200" s="1"/>
    </row>
    <row r="201" spans="1:14" ht="16.5">
      <c r="A201" s="1"/>
      <c r="B201" s="1"/>
      <c r="C201" s="1"/>
      <c r="D201" s="1"/>
      <c r="E201" s="1"/>
      <c r="F201" s="1"/>
      <c r="G201" s="1"/>
      <c r="H201" s="1"/>
      <c r="I201" s="1"/>
      <c r="J201" s="1"/>
      <c r="K201" s="1"/>
      <c r="L201" s="1"/>
      <c r="M201" s="1"/>
      <c r="N201" s="1"/>
    </row>
    <row r="202" spans="1:14" ht="16.5">
      <c r="A202" s="1"/>
      <c r="B202" s="1"/>
      <c r="C202" s="1"/>
      <c r="D202" s="1"/>
      <c r="E202" s="1"/>
      <c r="F202" s="1"/>
      <c r="G202" s="1"/>
      <c r="H202" s="1"/>
      <c r="I202" s="1"/>
      <c r="J202" s="1"/>
      <c r="K202" s="1"/>
      <c r="L202" s="1"/>
      <c r="M202" s="1"/>
      <c r="N202" s="1"/>
    </row>
    <row r="203" spans="1:14" ht="16.5">
      <c r="A203" s="1"/>
      <c r="B203" s="1"/>
      <c r="C203" s="1"/>
      <c r="D203" s="1"/>
      <c r="E203" s="1"/>
      <c r="F203" s="1"/>
      <c r="G203" s="1"/>
      <c r="H203" s="1"/>
      <c r="I203" s="1"/>
      <c r="J203" s="1"/>
      <c r="K203" s="1"/>
      <c r="L203" s="1"/>
      <c r="M203" s="1"/>
      <c r="N203" s="1"/>
    </row>
    <row r="204" spans="1:14" ht="16.5">
      <c r="A204" s="1"/>
      <c r="B204" s="1"/>
      <c r="C204" s="1"/>
      <c r="D204" s="1"/>
      <c r="E204" s="1"/>
      <c r="F204" s="1"/>
      <c r="G204" s="1"/>
      <c r="H204" s="1"/>
      <c r="I204" s="1"/>
      <c r="J204" s="1"/>
      <c r="K204" s="1"/>
      <c r="L204" s="1"/>
      <c r="M204" s="1"/>
      <c r="N204" s="1"/>
    </row>
    <row r="205" spans="1:14" ht="16.5">
      <c r="A205" s="1"/>
      <c r="B205" s="1"/>
      <c r="C205" s="1"/>
      <c r="D205" s="1"/>
      <c r="E205" s="1"/>
      <c r="F205" s="1"/>
      <c r="G205" s="1"/>
      <c r="H205" s="1"/>
      <c r="I205" s="1"/>
      <c r="J205" s="1"/>
      <c r="K205" s="1"/>
      <c r="L205" s="1"/>
      <c r="M205" s="1"/>
      <c r="N205" s="1"/>
    </row>
    <row r="206" spans="1:14" ht="16.5">
      <c r="A206" s="1"/>
      <c r="B206" s="1"/>
      <c r="C206" s="1"/>
      <c r="D206" s="1"/>
      <c r="E206" s="1"/>
      <c r="F206" s="1"/>
      <c r="G206" s="1"/>
      <c r="H206" s="1"/>
      <c r="I206" s="1"/>
      <c r="J206" s="1"/>
      <c r="K206" s="1"/>
      <c r="L206" s="1"/>
      <c r="M206" s="1"/>
      <c r="N206" s="1"/>
    </row>
    <row r="207" spans="1:14" ht="16.5">
      <c r="A207" s="1"/>
      <c r="B207" s="1"/>
      <c r="C207" s="1"/>
      <c r="D207" s="1"/>
      <c r="E207" s="1"/>
      <c r="F207" s="1"/>
      <c r="G207" s="1"/>
      <c r="H207" s="1"/>
      <c r="I207" s="1"/>
      <c r="J207" s="1"/>
      <c r="K207" s="1"/>
      <c r="L207" s="1"/>
      <c r="M207" s="1"/>
      <c r="N207" s="1"/>
    </row>
    <row r="208" spans="1:14" ht="16.5">
      <c r="A208" s="1"/>
      <c r="B208" s="1"/>
      <c r="C208" s="1"/>
      <c r="D208" s="1"/>
      <c r="E208" s="1"/>
      <c r="F208" s="1"/>
      <c r="G208" s="1"/>
      <c r="H208" s="1"/>
      <c r="I208" s="1"/>
      <c r="J208" s="1"/>
      <c r="K208" s="1"/>
      <c r="L208" s="1"/>
      <c r="M208" s="1"/>
      <c r="N208" s="1"/>
    </row>
    <row r="209" spans="1:14" ht="16.5">
      <c r="A209" s="1"/>
      <c r="B209" s="1"/>
      <c r="C209" s="1"/>
      <c r="D209" s="1"/>
      <c r="E209" s="1"/>
      <c r="F209" s="1"/>
      <c r="G209" s="1"/>
      <c r="H209" s="1"/>
      <c r="I209" s="1"/>
      <c r="J209" s="1"/>
      <c r="K209" s="1"/>
      <c r="L209" s="1"/>
      <c r="M209" s="1"/>
      <c r="N209" s="1"/>
    </row>
    <row r="210" spans="1:14" ht="16.5">
      <c r="A210" s="1"/>
      <c r="B210" s="1"/>
      <c r="C210" s="1"/>
      <c r="D210" s="1"/>
      <c r="E210" s="1"/>
      <c r="F210" s="1"/>
      <c r="G210" s="1"/>
      <c r="H210" s="1"/>
      <c r="I210" s="1"/>
      <c r="J210" s="1"/>
      <c r="K210" s="1"/>
      <c r="L210" s="1"/>
      <c r="M210" s="1"/>
      <c r="N210" s="1"/>
    </row>
    <row r="211" spans="1:14" ht="16.5">
      <c r="A211" s="1"/>
      <c r="B211" s="1"/>
      <c r="C211" s="1"/>
      <c r="D211" s="1"/>
      <c r="E211" s="1"/>
      <c r="F211" s="1"/>
      <c r="G211" s="1"/>
      <c r="H211" s="1"/>
      <c r="I211" s="1"/>
      <c r="J211" s="1"/>
      <c r="K211" s="1"/>
      <c r="L211" s="1"/>
      <c r="M211" s="1"/>
      <c r="N211" s="1"/>
    </row>
    <row r="212" spans="1:14" ht="16.5">
      <c r="A212" s="1"/>
      <c r="B212" s="1"/>
      <c r="C212" s="1"/>
      <c r="D212" s="1"/>
      <c r="E212" s="1"/>
      <c r="F212" s="1"/>
      <c r="G212" s="1"/>
      <c r="H212" s="1"/>
      <c r="I212" s="1"/>
      <c r="J212" s="1"/>
      <c r="K212" s="1"/>
      <c r="L212" s="1"/>
      <c r="M212" s="1"/>
      <c r="N212" s="1"/>
    </row>
    <row r="213" spans="1:14" ht="16.5">
      <c r="A213" s="1"/>
      <c r="B213" s="1"/>
      <c r="C213" s="1"/>
      <c r="D213" s="1"/>
      <c r="E213" s="1"/>
      <c r="F213" s="1"/>
      <c r="G213" s="1"/>
      <c r="H213" s="1"/>
      <c r="I213" s="1"/>
      <c r="J213" s="1"/>
      <c r="K213" s="1"/>
      <c r="L213" s="1"/>
      <c r="M213" s="1"/>
      <c r="N213" s="1"/>
    </row>
    <row r="214" spans="1:14" ht="16.5">
      <c r="A214" s="1"/>
      <c r="B214" s="1"/>
      <c r="C214" s="1"/>
      <c r="D214" s="1"/>
      <c r="E214" s="1"/>
      <c r="F214" s="1"/>
      <c r="G214" s="1"/>
      <c r="H214" s="1"/>
      <c r="I214" s="1"/>
      <c r="J214" s="1"/>
      <c r="K214" s="1"/>
      <c r="L214" s="1"/>
      <c r="M214" s="1"/>
      <c r="N214" s="1"/>
    </row>
    <row r="215" spans="1:14" ht="16.5">
      <c r="A215" s="1"/>
      <c r="B215" s="1"/>
      <c r="C215" s="1"/>
      <c r="D215" s="1"/>
      <c r="E215" s="1"/>
      <c r="F215" s="1"/>
      <c r="G215" s="1"/>
      <c r="H215" s="1"/>
      <c r="I215" s="1"/>
      <c r="J215" s="1"/>
      <c r="K215" s="1"/>
      <c r="L215" s="1"/>
      <c r="M215" s="1"/>
      <c r="N215" s="1"/>
    </row>
    <row r="216" spans="1:14" ht="16.5">
      <c r="A216" s="1"/>
      <c r="B216" s="1"/>
      <c r="C216" s="1"/>
      <c r="D216" s="1"/>
      <c r="E216" s="1"/>
      <c r="F216" s="1"/>
      <c r="G216" s="1"/>
      <c r="H216" s="1"/>
      <c r="I216" s="1"/>
      <c r="J216" s="1"/>
      <c r="K216" s="1"/>
      <c r="L216" s="1"/>
      <c r="M216" s="1"/>
      <c r="N216" s="1"/>
    </row>
    <row r="217" spans="1:14" ht="16.5">
      <c r="A217" s="1"/>
      <c r="B217" s="1"/>
      <c r="C217" s="1"/>
      <c r="D217" s="1"/>
      <c r="E217" s="1"/>
      <c r="F217" s="1"/>
      <c r="G217" s="1"/>
      <c r="H217" s="1"/>
      <c r="I217" s="1"/>
      <c r="J217" s="1"/>
      <c r="K217" s="1"/>
      <c r="L217" s="1"/>
      <c r="M217" s="1"/>
      <c r="N217" s="1"/>
    </row>
    <row r="218" spans="1:14" ht="16.5">
      <c r="A218" s="1"/>
      <c r="B218" s="1"/>
      <c r="C218" s="1"/>
      <c r="D218" s="1"/>
      <c r="E218" s="1"/>
      <c r="F218" s="1"/>
      <c r="G218" s="1"/>
      <c r="H218" s="1"/>
      <c r="I218" s="1"/>
      <c r="J218" s="1"/>
      <c r="K218" s="1"/>
      <c r="L218" s="1"/>
      <c r="M218" s="1"/>
      <c r="N218" s="1"/>
    </row>
    <row r="219" spans="1:14" ht="16.5">
      <c r="A219" s="1"/>
      <c r="B219" s="1"/>
      <c r="C219" s="1"/>
      <c r="D219" s="1"/>
      <c r="E219" s="1"/>
      <c r="F219" s="1"/>
      <c r="G219" s="1"/>
      <c r="H219" s="1"/>
      <c r="I219" s="1"/>
      <c r="J219" s="1"/>
      <c r="K219" s="1"/>
      <c r="L219" s="1"/>
      <c r="M219" s="1"/>
      <c r="N219" s="1"/>
    </row>
    <row r="220" spans="1:14" ht="16.5">
      <c r="A220" s="1"/>
      <c r="B220" s="1"/>
      <c r="C220" s="1"/>
      <c r="D220" s="1"/>
      <c r="E220" s="1"/>
      <c r="F220" s="1"/>
      <c r="G220" s="1"/>
      <c r="H220" s="1"/>
      <c r="I220" s="1"/>
      <c r="J220" s="1"/>
      <c r="K220" s="1"/>
      <c r="L220" s="1"/>
      <c r="M220" s="1"/>
      <c r="N220" s="1"/>
    </row>
    <row r="221" spans="1:14" ht="16.5">
      <c r="A221" s="1"/>
      <c r="B221" s="1"/>
      <c r="C221" s="1"/>
      <c r="D221" s="1"/>
      <c r="E221" s="1"/>
      <c r="F221" s="1"/>
      <c r="G221" s="1"/>
      <c r="H221" s="1"/>
      <c r="I221" s="1"/>
      <c r="J221" s="1"/>
      <c r="K221" s="1"/>
      <c r="L221" s="1"/>
      <c r="M221" s="1"/>
      <c r="N221" s="1"/>
    </row>
    <row r="222" spans="1:14" ht="16.5">
      <c r="A222" s="1"/>
      <c r="B222" s="1"/>
      <c r="C222" s="1"/>
      <c r="D222" s="1"/>
      <c r="E222" s="1"/>
      <c r="F222" s="1"/>
      <c r="G222" s="1"/>
      <c r="H222" s="1"/>
      <c r="I222" s="1"/>
      <c r="J222" s="1"/>
      <c r="K222" s="1"/>
      <c r="L222" s="1"/>
      <c r="M222" s="1"/>
      <c r="N222" s="1"/>
    </row>
    <row r="223" spans="1:14" ht="16.5">
      <c r="A223" s="1"/>
      <c r="B223" s="1"/>
      <c r="C223" s="1"/>
      <c r="D223" s="1"/>
      <c r="E223" s="1"/>
      <c r="F223" s="1"/>
      <c r="G223" s="1"/>
      <c r="H223" s="1"/>
      <c r="I223" s="1"/>
      <c r="J223" s="1"/>
      <c r="K223" s="1"/>
      <c r="L223" s="1"/>
      <c r="M223" s="1"/>
      <c r="N223" s="1"/>
    </row>
    <row r="224" spans="1:14" ht="16.5">
      <c r="A224" s="1"/>
      <c r="B224" s="1"/>
      <c r="C224" s="1"/>
      <c r="D224" s="1"/>
      <c r="E224" s="1"/>
      <c r="F224" s="1"/>
      <c r="G224" s="1"/>
      <c r="H224" s="1"/>
      <c r="I224" s="1"/>
      <c r="J224" s="1"/>
      <c r="K224" s="1"/>
      <c r="L224" s="1"/>
      <c r="M224" s="1"/>
      <c r="N224" s="1"/>
    </row>
    <row r="225" spans="1:14" ht="16.5">
      <c r="A225" s="1"/>
      <c r="B225" s="1"/>
      <c r="C225" s="1"/>
      <c r="D225" s="1"/>
      <c r="E225" s="1"/>
      <c r="F225" s="1"/>
      <c r="G225" s="1"/>
      <c r="H225" s="1"/>
      <c r="I225" s="1"/>
      <c r="J225" s="1"/>
      <c r="K225" s="1"/>
      <c r="L225" s="1"/>
      <c r="M225" s="1"/>
      <c r="N225" s="1"/>
    </row>
    <row r="226" spans="1:14" ht="16.5">
      <c r="A226" s="1"/>
      <c r="B226" s="1"/>
      <c r="C226" s="1"/>
      <c r="D226" s="1"/>
      <c r="E226" s="1"/>
      <c r="F226" s="1"/>
      <c r="G226" s="1"/>
      <c r="H226" s="1"/>
      <c r="I226" s="1"/>
      <c r="J226" s="1"/>
      <c r="K226" s="1"/>
      <c r="L226" s="1"/>
      <c r="M226" s="1"/>
      <c r="N226" s="1"/>
    </row>
    <row r="227" spans="1:14" ht="16.5">
      <c r="A227" s="1"/>
      <c r="B227" s="1"/>
      <c r="C227" s="1"/>
      <c r="D227" s="1"/>
      <c r="E227" s="1"/>
      <c r="F227" s="1"/>
      <c r="G227" s="1"/>
      <c r="H227" s="1"/>
      <c r="I227" s="1"/>
      <c r="J227" s="1"/>
      <c r="K227" s="1"/>
      <c r="L227" s="1"/>
      <c r="M227" s="1"/>
      <c r="N227" s="1"/>
    </row>
    <row r="228" spans="1:14" ht="16.5">
      <c r="A228" s="1"/>
      <c r="B228" s="1"/>
      <c r="C228" s="1"/>
      <c r="D228" s="1"/>
      <c r="E228" s="1"/>
      <c r="F228" s="1"/>
      <c r="G228" s="1"/>
      <c r="H228" s="1"/>
      <c r="I228" s="1"/>
      <c r="J228" s="1"/>
      <c r="K228" s="1"/>
      <c r="L228" s="1"/>
      <c r="M228" s="1"/>
      <c r="N228" s="1"/>
    </row>
    <row r="229" spans="1:14" ht="16.5">
      <c r="A229" s="1"/>
      <c r="B229" s="1"/>
      <c r="C229" s="1"/>
      <c r="D229" s="1"/>
      <c r="E229" s="1"/>
      <c r="F229" s="1"/>
      <c r="G229" s="1"/>
      <c r="H229" s="1"/>
      <c r="I229" s="1"/>
      <c r="J229" s="1"/>
      <c r="K229" s="1"/>
      <c r="L229" s="1"/>
      <c r="M229" s="1"/>
      <c r="N229" s="1"/>
    </row>
    <row r="230" spans="1:14" ht="16.5">
      <c r="A230" s="1"/>
      <c r="B230" s="1"/>
      <c r="C230" s="1"/>
      <c r="D230" s="1"/>
      <c r="E230" s="1"/>
      <c r="F230" s="1"/>
      <c r="G230" s="1"/>
      <c r="H230" s="1"/>
      <c r="I230" s="1"/>
      <c r="J230" s="1"/>
      <c r="K230" s="1"/>
      <c r="L230" s="1"/>
      <c r="M230" s="1"/>
      <c r="N230" s="1"/>
    </row>
    <row r="231" spans="1:14" ht="16.5">
      <c r="A231" s="1"/>
      <c r="B231" s="1"/>
      <c r="C231" s="1"/>
      <c r="D231" s="1"/>
      <c r="E231" s="1"/>
      <c r="F231" s="1"/>
      <c r="G231" s="1"/>
      <c r="H231" s="1"/>
      <c r="I231" s="1"/>
      <c r="J231" s="1"/>
      <c r="K231" s="1"/>
      <c r="L231" s="1"/>
      <c r="M231" s="1"/>
      <c r="N231" s="1"/>
    </row>
    <row r="232" spans="1:14" ht="16.5">
      <c r="A232" s="1"/>
      <c r="B232" s="1"/>
      <c r="C232" s="1"/>
      <c r="D232" s="1"/>
      <c r="E232" s="1"/>
      <c r="F232" s="1"/>
      <c r="G232" s="1"/>
      <c r="H232" s="1"/>
      <c r="I232" s="1"/>
      <c r="J232" s="1"/>
      <c r="K232" s="1"/>
      <c r="L232" s="1"/>
      <c r="M232" s="1"/>
      <c r="N232" s="1"/>
    </row>
    <row r="233" spans="1:14" ht="16.5">
      <c r="A233" s="1"/>
      <c r="B233" s="1"/>
      <c r="C233" s="1"/>
      <c r="D233" s="1"/>
      <c r="E233" s="1"/>
      <c r="F233" s="1"/>
      <c r="G233" s="1"/>
      <c r="H233" s="1"/>
      <c r="I233" s="1"/>
      <c r="J233" s="1"/>
      <c r="K233" s="1"/>
      <c r="L233" s="1"/>
      <c r="M233" s="1"/>
      <c r="N233" s="1"/>
    </row>
    <row r="234" spans="1:14" ht="16.5">
      <c r="A234" s="1"/>
      <c r="B234" s="1"/>
      <c r="C234" s="1"/>
      <c r="D234" s="1"/>
      <c r="E234" s="1"/>
      <c r="F234" s="1"/>
      <c r="G234" s="1"/>
      <c r="H234" s="1"/>
      <c r="I234" s="1"/>
      <c r="J234" s="1"/>
      <c r="K234" s="1"/>
      <c r="L234" s="1"/>
      <c r="M234" s="1"/>
      <c r="N234" s="1"/>
    </row>
    <row r="235" spans="1:14" ht="16.5">
      <c r="A235" s="1"/>
      <c r="B235" s="1"/>
      <c r="C235" s="1"/>
      <c r="D235" s="1"/>
      <c r="E235" s="1"/>
      <c r="F235" s="1"/>
      <c r="G235" s="1"/>
      <c r="H235" s="1"/>
      <c r="I235" s="1"/>
      <c r="J235" s="1"/>
      <c r="K235" s="1"/>
      <c r="L235" s="1"/>
      <c r="M235" s="1"/>
      <c r="N235" s="1"/>
    </row>
    <row r="236" spans="1:14" ht="16.5">
      <c r="A236" s="1"/>
      <c r="B236" s="1"/>
      <c r="C236" s="1"/>
      <c r="D236" s="1"/>
      <c r="E236" s="1"/>
      <c r="F236" s="1"/>
      <c r="G236" s="1"/>
      <c r="H236" s="1"/>
      <c r="I236" s="1"/>
      <c r="J236" s="1"/>
      <c r="K236" s="1"/>
      <c r="L236" s="1"/>
      <c r="M236" s="1"/>
      <c r="N236" s="1"/>
    </row>
    <row r="237" spans="1:14" ht="16.5">
      <c r="A237" s="1"/>
      <c r="B237" s="1"/>
      <c r="C237" s="1"/>
      <c r="D237" s="1"/>
      <c r="E237" s="1"/>
      <c r="F237" s="1"/>
      <c r="G237" s="1"/>
      <c r="H237" s="1"/>
      <c r="I237" s="1"/>
      <c r="J237" s="1"/>
      <c r="K237" s="1"/>
      <c r="L237" s="1"/>
      <c r="M237" s="1"/>
      <c r="N237" s="1"/>
    </row>
    <row r="238" spans="1:14" ht="16.5">
      <c r="A238" s="1"/>
      <c r="B238" s="1"/>
      <c r="C238" s="1"/>
      <c r="D238" s="1"/>
      <c r="E238" s="1"/>
      <c r="F238" s="1"/>
      <c r="G238" s="1"/>
      <c r="H238" s="1"/>
      <c r="I238" s="1"/>
      <c r="J238" s="1"/>
      <c r="K238" s="1"/>
      <c r="L238" s="1"/>
      <c r="M238" s="1"/>
      <c r="N238" s="1"/>
    </row>
    <row r="239" spans="1:14" ht="16.5">
      <c r="A239" s="1"/>
      <c r="B239" s="1"/>
      <c r="C239" s="1"/>
      <c r="D239" s="1"/>
      <c r="E239" s="1"/>
      <c r="F239" s="1"/>
      <c r="G239" s="1"/>
      <c r="H239" s="1"/>
      <c r="I239" s="1"/>
      <c r="J239" s="1"/>
      <c r="K239" s="1"/>
      <c r="L239" s="1"/>
      <c r="M239" s="1"/>
      <c r="N239" s="1"/>
    </row>
    <row r="240" spans="1:14" ht="16.5">
      <c r="A240" s="1"/>
      <c r="B240" s="1"/>
      <c r="C240" s="1"/>
      <c r="D240" s="1"/>
      <c r="E240" s="1"/>
      <c r="F240" s="1"/>
      <c r="G240" s="1"/>
      <c r="H240" s="1"/>
      <c r="I240" s="1"/>
      <c r="J240" s="1"/>
      <c r="K240" s="1"/>
      <c r="L240" s="1"/>
      <c r="M240" s="1"/>
      <c r="N240" s="1"/>
    </row>
    <row r="241" spans="1:14" ht="16.5">
      <c r="A241" s="1"/>
      <c r="B241" s="1"/>
      <c r="C241" s="1"/>
      <c r="D241" s="1"/>
      <c r="E241" s="1"/>
      <c r="F241" s="1"/>
      <c r="G241" s="1"/>
      <c r="H241" s="1"/>
      <c r="I241" s="1"/>
      <c r="J241" s="1"/>
      <c r="K241" s="1"/>
      <c r="L241" s="1"/>
      <c r="M241" s="1"/>
      <c r="N241" s="1"/>
    </row>
    <row r="242" spans="1:14" ht="16.5">
      <c r="A242" s="1"/>
      <c r="B242" s="1"/>
      <c r="C242" s="1"/>
      <c r="D242" s="1"/>
      <c r="E242" s="1"/>
      <c r="F242" s="1"/>
      <c r="G242" s="1"/>
      <c r="H242" s="1"/>
      <c r="I242" s="1"/>
      <c r="J242" s="1"/>
      <c r="K242" s="1"/>
      <c r="L242" s="1"/>
      <c r="M242" s="1"/>
      <c r="N242" s="1"/>
    </row>
    <row r="243" spans="1:14" ht="16.5">
      <c r="A243" s="1"/>
      <c r="B243" s="1"/>
      <c r="C243" s="1"/>
      <c r="D243" s="1"/>
      <c r="E243" s="1"/>
      <c r="F243" s="1"/>
      <c r="G243" s="1"/>
      <c r="H243" s="1"/>
      <c r="I243" s="1"/>
      <c r="J243" s="1"/>
      <c r="K243" s="1"/>
      <c r="L243" s="1"/>
      <c r="M243" s="1"/>
      <c r="N243" s="1"/>
    </row>
    <row r="244" spans="1:14" ht="16.5">
      <c r="A244" s="1"/>
      <c r="B244" s="1"/>
      <c r="C244" s="1"/>
      <c r="D244" s="1"/>
      <c r="E244" s="1"/>
      <c r="F244" s="1"/>
      <c r="G244" s="1"/>
      <c r="H244" s="1"/>
      <c r="I244" s="1"/>
      <c r="J244" s="1"/>
      <c r="K244" s="1"/>
      <c r="L244" s="1"/>
      <c r="M244" s="1"/>
      <c r="N244" s="1"/>
    </row>
    <row r="245" spans="1:14" ht="16.5">
      <c r="A245" s="1"/>
      <c r="B245" s="1"/>
      <c r="C245" s="1"/>
      <c r="D245" s="1"/>
      <c r="E245" s="1"/>
      <c r="F245" s="1"/>
      <c r="G245" s="1"/>
      <c r="H245" s="1"/>
      <c r="I245" s="1"/>
      <c r="J245" s="1"/>
      <c r="K245" s="1"/>
      <c r="L245" s="1"/>
      <c r="M245" s="1"/>
      <c r="N245" s="1"/>
    </row>
    <row r="246" spans="1:14" ht="16.5">
      <c r="A246" s="1"/>
      <c r="B246" s="1"/>
      <c r="C246" s="1"/>
      <c r="D246" s="1"/>
      <c r="E246" s="1"/>
      <c r="F246" s="1"/>
      <c r="G246" s="1"/>
      <c r="H246" s="1"/>
      <c r="I246" s="1"/>
      <c r="J246" s="1"/>
      <c r="K246" s="1"/>
      <c r="L246" s="1"/>
      <c r="M246" s="1"/>
      <c r="N246" s="1"/>
    </row>
    <row r="247" spans="1:14" ht="16.5">
      <c r="A247" s="1"/>
      <c r="B247" s="1"/>
      <c r="C247" s="1"/>
      <c r="D247" s="1"/>
      <c r="E247" s="1"/>
      <c r="F247" s="1"/>
      <c r="G247" s="1"/>
      <c r="H247" s="1"/>
      <c r="I247" s="1"/>
      <c r="J247" s="1"/>
      <c r="K247" s="1"/>
      <c r="L247" s="1"/>
      <c r="M247" s="1"/>
      <c r="N247" s="1"/>
    </row>
    <row r="248" spans="1:14" ht="16.5">
      <c r="A248" s="1"/>
      <c r="B248" s="1"/>
      <c r="C248" s="1"/>
      <c r="D248" s="1"/>
      <c r="E248" s="1"/>
      <c r="F248" s="1"/>
      <c r="G248" s="1"/>
      <c r="H248" s="1"/>
      <c r="I248" s="1"/>
      <c r="J248" s="1"/>
      <c r="K248" s="1"/>
      <c r="L248" s="1"/>
      <c r="M248" s="1"/>
      <c r="N248" s="1"/>
    </row>
    <row r="249" spans="1:14" ht="16.5">
      <c r="A249" s="1"/>
      <c r="B249" s="1"/>
      <c r="C249" s="1"/>
      <c r="D249" s="1"/>
      <c r="E249" s="1"/>
      <c r="F249" s="1"/>
      <c r="G249" s="1"/>
      <c r="H249" s="1"/>
      <c r="I249" s="1"/>
      <c r="J249" s="1"/>
      <c r="K249" s="1"/>
      <c r="L249" s="1"/>
      <c r="M249" s="1"/>
      <c r="N249" s="1"/>
    </row>
    <row r="250" spans="1:14" ht="16.5">
      <c r="A250" s="1"/>
      <c r="B250" s="1"/>
      <c r="C250" s="1"/>
      <c r="D250" s="1"/>
      <c r="E250" s="1"/>
      <c r="F250" s="1"/>
      <c r="G250" s="1"/>
      <c r="H250" s="1"/>
      <c r="I250" s="1"/>
      <c r="J250" s="1"/>
      <c r="K250" s="1"/>
      <c r="L250" s="1"/>
      <c r="M250" s="1"/>
      <c r="N250" s="1"/>
    </row>
    <row r="251" spans="1:14" ht="16.5">
      <c r="A251" s="1"/>
      <c r="B251" s="1"/>
      <c r="C251" s="1"/>
      <c r="D251" s="1"/>
      <c r="E251" s="1"/>
      <c r="F251" s="1"/>
      <c r="G251" s="1"/>
      <c r="H251" s="1"/>
      <c r="I251" s="1"/>
      <c r="J251" s="1"/>
      <c r="K251" s="1"/>
      <c r="L251" s="1"/>
      <c r="M251" s="1"/>
      <c r="N251" s="1"/>
    </row>
    <row r="252" spans="1:14" ht="16.5">
      <c r="A252" s="1"/>
      <c r="B252" s="1"/>
      <c r="C252" s="1"/>
      <c r="D252" s="1"/>
      <c r="E252" s="1"/>
      <c r="F252" s="1"/>
      <c r="G252" s="1"/>
      <c r="H252" s="1"/>
      <c r="I252" s="1"/>
      <c r="J252" s="1"/>
      <c r="K252" s="1"/>
      <c r="L252" s="1"/>
      <c r="M252" s="1"/>
      <c r="N252" s="1"/>
    </row>
    <row r="253" spans="1:14" ht="16.5">
      <c r="A253" s="1"/>
      <c r="B253" s="1"/>
      <c r="C253" s="1"/>
      <c r="D253" s="1"/>
      <c r="E253" s="1"/>
      <c r="F253" s="1"/>
      <c r="G253" s="1"/>
      <c r="H253" s="1"/>
      <c r="I253" s="1"/>
      <c r="J253" s="1"/>
      <c r="K253" s="1"/>
      <c r="L253" s="1"/>
      <c r="M253" s="1"/>
      <c r="N253" s="1"/>
    </row>
    <row r="254" spans="1:14" ht="16.5">
      <c r="A254" s="1"/>
      <c r="B254" s="1"/>
      <c r="C254" s="1"/>
      <c r="D254" s="1"/>
      <c r="E254" s="1"/>
      <c r="F254" s="1"/>
      <c r="G254" s="1"/>
      <c r="H254" s="1"/>
      <c r="I254" s="1"/>
      <c r="J254" s="1"/>
      <c r="K254" s="1"/>
      <c r="L254" s="1"/>
      <c r="M254" s="1"/>
      <c r="N254" s="1"/>
    </row>
    <row r="255" spans="1:14" ht="16.5">
      <c r="A255" s="1"/>
      <c r="B255" s="1"/>
      <c r="C255" s="1"/>
      <c r="D255" s="1"/>
      <c r="E255" s="1"/>
      <c r="F255" s="1"/>
      <c r="G255" s="1"/>
      <c r="H255" s="1"/>
      <c r="I255" s="1"/>
      <c r="J255" s="1"/>
      <c r="K255" s="1"/>
      <c r="L255" s="1"/>
      <c r="M255" s="1"/>
      <c r="N255" s="1"/>
    </row>
    <row r="256" spans="1:14" ht="16.5">
      <c r="A256" s="1"/>
      <c r="B256" s="1"/>
      <c r="C256" s="1"/>
      <c r="D256" s="1"/>
      <c r="E256" s="1"/>
      <c r="F256" s="1"/>
      <c r="G256" s="1"/>
      <c r="H256" s="1"/>
      <c r="I256" s="1"/>
      <c r="J256" s="1"/>
      <c r="K256" s="1"/>
      <c r="L256" s="1"/>
      <c r="M256" s="1"/>
      <c r="N256" s="1"/>
    </row>
    <row r="257" spans="1:14" ht="16.5">
      <c r="A257" s="1"/>
      <c r="B257" s="1"/>
      <c r="C257" s="1"/>
      <c r="D257" s="1"/>
      <c r="E257" s="1"/>
      <c r="F257" s="1"/>
      <c r="G257" s="1"/>
      <c r="H257" s="1"/>
      <c r="I257" s="1"/>
      <c r="J257" s="1"/>
      <c r="K257" s="1"/>
      <c r="L257" s="1"/>
      <c r="M257" s="1"/>
      <c r="N257" s="1"/>
    </row>
    <row r="258" spans="1:14" ht="16.5">
      <c r="A258" s="1"/>
      <c r="B258" s="1"/>
      <c r="C258" s="1"/>
      <c r="D258" s="1"/>
      <c r="E258" s="1"/>
      <c r="F258" s="1"/>
      <c r="G258" s="1"/>
      <c r="H258" s="1"/>
      <c r="I258" s="1"/>
      <c r="J258" s="1"/>
      <c r="K258" s="1"/>
      <c r="L258" s="1"/>
      <c r="M258" s="1"/>
      <c r="N258" s="1"/>
    </row>
    <row r="259" spans="1:14" ht="16.5">
      <c r="A259" s="1"/>
      <c r="B259" s="1"/>
      <c r="C259" s="1"/>
      <c r="D259" s="1"/>
      <c r="E259" s="1"/>
      <c r="F259" s="1"/>
      <c r="G259" s="1"/>
      <c r="H259" s="1"/>
      <c r="I259" s="1"/>
      <c r="J259" s="1"/>
      <c r="K259" s="1"/>
      <c r="L259" s="1"/>
      <c r="M259" s="1"/>
      <c r="N259" s="1"/>
    </row>
    <row r="260" spans="1:14" ht="16.5">
      <c r="A260" s="1"/>
      <c r="B260" s="1"/>
      <c r="C260" s="1"/>
      <c r="D260" s="1"/>
      <c r="E260" s="1"/>
      <c r="F260" s="1"/>
      <c r="G260" s="1"/>
      <c r="H260" s="1"/>
      <c r="I260" s="1"/>
      <c r="J260" s="1"/>
      <c r="K260" s="1"/>
      <c r="L260" s="1"/>
      <c r="M260" s="1"/>
      <c r="N260" s="1"/>
    </row>
    <row r="261" spans="1:14" ht="16.5">
      <c r="A261" s="1"/>
      <c r="B261" s="1"/>
      <c r="C261" s="1"/>
      <c r="D261" s="1"/>
      <c r="E261" s="1"/>
      <c r="F261" s="1"/>
      <c r="G261" s="1"/>
      <c r="H261" s="1"/>
      <c r="I261" s="1"/>
      <c r="J261" s="1"/>
      <c r="K261" s="1"/>
      <c r="L261" s="1"/>
      <c r="M261" s="1"/>
      <c r="N261" s="1"/>
    </row>
    <row r="262" spans="1:14" ht="16.5">
      <c r="A262" s="1"/>
      <c r="B262" s="1"/>
      <c r="C262" s="1"/>
      <c r="D262" s="1"/>
      <c r="E262" s="1"/>
      <c r="F262" s="1"/>
      <c r="G262" s="1"/>
      <c r="H262" s="1"/>
      <c r="I262" s="1"/>
      <c r="J262" s="1"/>
      <c r="K262" s="1"/>
      <c r="L262" s="1"/>
      <c r="M262" s="1"/>
      <c r="N262" s="1"/>
    </row>
    <row r="263" spans="1:14" ht="16.5">
      <c r="A263" s="1"/>
      <c r="B263" s="1"/>
      <c r="C263" s="1"/>
      <c r="D263" s="1"/>
      <c r="E263" s="1"/>
      <c r="F263" s="1"/>
      <c r="G263" s="1"/>
      <c r="H263" s="1"/>
      <c r="I263" s="1"/>
      <c r="J263" s="1"/>
      <c r="K263" s="1"/>
      <c r="L263" s="1"/>
      <c r="M263" s="1"/>
      <c r="N263" s="1"/>
    </row>
    <row r="264" spans="1:14" ht="16.5">
      <c r="A264" s="1"/>
      <c r="B264" s="1"/>
      <c r="C264" s="1"/>
      <c r="D264" s="1"/>
      <c r="E264" s="1"/>
      <c r="F264" s="1"/>
      <c r="G264" s="1"/>
      <c r="H264" s="1"/>
      <c r="I264" s="1"/>
      <c r="J264" s="1"/>
      <c r="K264" s="1"/>
      <c r="L264" s="1"/>
      <c r="M264" s="1"/>
      <c r="N264" s="1"/>
    </row>
    <row r="265" spans="1:14" ht="16.5">
      <c r="A265" s="1"/>
      <c r="B265" s="1"/>
      <c r="C265" s="1"/>
      <c r="D265" s="1"/>
      <c r="E265" s="1"/>
      <c r="F265" s="1"/>
      <c r="G265" s="1"/>
      <c r="H265" s="1"/>
      <c r="I265" s="1"/>
      <c r="J265" s="1"/>
      <c r="K265" s="1"/>
      <c r="L265" s="1"/>
      <c r="M265" s="1"/>
      <c r="N265" s="1"/>
    </row>
    <row r="266" spans="1:14" ht="16.5">
      <c r="A266" s="1"/>
      <c r="B266" s="1"/>
      <c r="C266" s="1"/>
      <c r="D266" s="1"/>
      <c r="E266" s="1"/>
      <c r="F266" s="1"/>
      <c r="G266" s="1"/>
      <c r="H266" s="1"/>
      <c r="I266" s="1"/>
      <c r="J266" s="1"/>
      <c r="K266" s="1"/>
      <c r="L266" s="1"/>
      <c r="M266" s="1"/>
      <c r="N266" s="1"/>
    </row>
    <row r="267" spans="1:14" ht="16.5">
      <c r="A267" s="1"/>
      <c r="B267" s="1"/>
      <c r="C267" s="1"/>
      <c r="D267" s="1"/>
      <c r="E267" s="1"/>
      <c r="F267" s="1"/>
      <c r="G267" s="1"/>
      <c r="H267" s="1"/>
      <c r="I267" s="1"/>
      <c r="J267" s="1"/>
      <c r="K267" s="1"/>
      <c r="L267" s="1"/>
      <c r="M267" s="1"/>
      <c r="N267" s="1"/>
    </row>
    <row r="268" spans="1:14" ht="16.5">
      <c r="A268" s="1"/>
      <c r="B268" s="1"/>
      <c r="C268" s="1"/>
      <c r="D268" s="1"/>
      <c r="E268" s="1"/>
      <c r="F268" s="1"/>
      <c r="G268" s="1"/>
      <c r="H268" s="1"/>
      <c r="I268" s="1"/>
      <c r="J268" s="1"/>
      <c r="K268" s="1"/>
      <c r="L268" s="1"/>
      <c r="M268" s="1"/>
      <c r="N268" s="1"/>
    </row>
    <row r="269" spans="1:14" ht="16.5">
      <c r="A269" s="1"/>
      <c r="B269" s="1"/>
      <c r="C269" s="1"/>
      <c r="D269" s="1"/>
      <c r="E269" s="1"/>
      <c r="F269" s="1"/>
      <c r="G269" s="1"/>
      <c r="H269" s="1"/>
      <c r="I269" s="1"/>
      <c r="J269" s="1"/>
      <c r="K269" s="1"/>
      <c r="L269" s="1"/>
      <c r="M269" s="1"/>
      <c r="N269" s="1"/>
    </row>
    <row r="270" spans="1:14" ht="16.5">
      <c r="A270" s="1"/>
      <c r="B270" s="1"/>
      <c r="C270" s="1"/>
      <c r="D270" s="1"/>
      <c r="E270" s="1"/>
      <c r="F270" s="1"/>
      <c r="G270" s="1"/>
      <c r="H270" s="1"/>
      <c r="I270" s="1"/>
      <c r="J270" s="1"/>
      <c r="K270" s="1"/>
      <c r="L270" s="1"/>
      <c r="M270" s="1"/>
      <c r="N270" s="1"/>
    </row>
    <row r="271" spans="1:14" ht="16.5">
      <c r="A271" s="1"/>
      <c r="B271" s="1"/>
      <c r="C271" s="1"/>
      <c r="D271" s="1"/>
      <c r="E271" s="1"/>
      <c r="F271" s="1"/>
      <c r="G271" s="1"/>
      <c r="H271" s="1"/>
      <c r="I271" s="1"/>
      <c r="J271" s="1"/>
      <c r="K271" s="1"/>
      <c r="L271" s="1"/>
      <c r="M271" s="1"/>
      <c r="N271" s="1"/>
    </row>
    <row r="272" spans="1:14" ht="16.5">
      <c r="A272" s="1"/>
      <c r="B272" s="1"/>
      <c r="C272" s="1"/>
      <c r="D272" s="1"/>
      <c r="E272" s="1"/>
      <c r="F272" s="1"/>
      <c r="G272" s="1"/>
      <c r="H272" s="1"/>
      <c r="I272" s="1"/>
      <c r="J272" s="1"/>
      <c r="K272" s="1"/>
      <c r="L272" s="1"/>
      <c r="M272" s="1"/>
      <c r="N272" s="1"/>
    </row>
    <row r="273" spans="1:14" ht="16.5">
      <c r="A273" s="1"/>
      <c r="B273" s="1"/>
      <c r="C273" s="1"/>
      <c r="D273" s="1"/>
      <c r="E273" s="1"/>
      <c r="F273" s="1"/>
      <c r="G273" s="1"/>
      <c r="H273" s="1"/>
      <c r="I273" s="1"/>
      <c r="J273" s="1"/>
      <c r="K273" s="1"/>
      <c r="L273" s="1"/>
      <c r="M273" s="1"/>
      <c r="N273" s="1"/>
    </row>
    <row r="274" spans="1:14" ht="16.5">
      <c r="A274" s="1"/>
      <c r="B274" s="1"/>
      <c r="C274" s="1"/>
      <c r="D274" s="1"/>
      <c r="E274" s="1"/>
      <c r="F274" s="1"/>
      <c r="G274" s="1"/>
      <c r="H274" s="1"/>
      <c r="I274" s="1"/>
      <c r="J274" s="1"/>
      <c r="K274" s="1"/>
      <c r="L274" s="1"/>
      <c r="M274" s="1"/>
      <c r="N274" s="1"/>
    </row>
    <row r="275" spans="1:14" ht="16.5">
      <c r="A275" s="1"/>
      <c r="B275" s="1"/>
      <c r="C275" s="1"/>
      <c r="D275" s="1"/>
      <c r="E275" s="1"/>
      <c r="F275" s="1"/>
      <c r="G275" s="1"/>
      <c r="H275" s="1"/>
      <c r="I275" s="1"/>
      <c r="J275" s="1"/>
      <c r="K275" s="1"/>
      <c r="L275" s="1"/>
      <c r="M275" s="1"/>
      <c r="N275" s="1"/>
    </row>
    <row r="276" spans="1:14" ht="16.5">
      <c r="A276" s="1"/>
      <c r="B276" s="1"/>
      <c r="C276" s="1"/>
      <c r="D276" s="1"/>
      <c r="E276" s="1"/>
      <c r="F276" s="1"/>
      <c r="G276" s="1"/>
      <c r="H276" s="1"/>
      <c r="I276" s="1"/>
      <c r="J276" s="1"/>
      <c r="K276" s="1"/>
      <c r="L276" s="1"/>
      <c r="M276" s="1"/>
      <c r="N276" s="1"/>
    </row>
    <row r="277" spans="1:14" ht="16.5">
      <c r="A277" s="1"/>
      <c r="B277" s="1"/>
      <c r="C277" s="1"/>
      <c r="D277" s="1"/>
      <c r="E277" s="1"/>
      <c r="F277" s="1"/>
      <c r="G277" s="1"/>
      <c r="H277" s="1"/>
      <c r="I277" s="1"/>
      <c r="J277" s="1"/>
      <c r="K277" s="1"/>
      <c r="L277" s="1"/>
      <c r="M277" s="1"/>
      <c r="N277" s="1"/>
    </row>
    <row r="278" spans="1:14" ht="16.5">
      <c r="A278" s="1"/>
      <c r="B278" s="1"/>
      <c r="C278" s="1"/>
      <c r="D278" s="1"/>
      <c r="E278" s="1"/>
      <c r="F278" s="1"/>
      <c r="G278" s="1"/>
      <c r="H278" s="1"/>
      <c r="I278" s="1"/>
      <c r="J278" s="1"/>
      <c r="K278" s="1"/>
      <c r="L278" s="1"/>
      <c r="M278" s="1"/>
      <c r="N278" s="1"/>
    </row>
    <row r="279" spans="1:14" ht="16.5">
      <c r="A279" s="1"/>
      <c r="B279" s="1"/>
      <c r="C279" s="1"/>
      <c r="D279" s="1"/>
      <c r="E279" s="1"/>
      <c r="F279" s="1"/>
      <c r="G279" s="1"/>
      <c r="H279" s="1"/>
      <c r="I279" s="1"/>
      <c r="J279" s="1"/>
      <c r="K279" s="1"/>
      <c r="L279" s="1"/>
      <c r="M279" s="1"/>
      <c r="N279" s="1"/>
    </row>
    <row r="280" spans="1:14" ht="16.5">
      <c r="A280" s="1"/>
      <c r="B280" s="1"/>
      <c r="C280" s="1"/>
      <c r="D280" s="1"/>
      <c r="E280" s="1"/>
      <c r="F280" s="1"/>
      <c r="G280" s="1"/>
      <c r="H280" s="1"/>
      <c r="I280" s="1"/>
      <c r="J280" s="1"/>
      <c r="K280" s="1"/>
      <c r="L280" s="1"/>
      <c r="M280" s="1"/>
      <c r="N280" s="1"/>
    </row>
    <row r="281" spans="1:14" ht="16.5">
      <c r="A281" s="1"/>
      <c r="B281" s="1"/>
      <c r="C281" s="1"/>
      <c r="D281" s="1"/>
      <c r="E281" s="1"/>
      <c r="F281" s="1"/>
      <c r="G281" s="1"/>
      <c r="H281" s="1"/>
      <c r="I281" s="1"/>
      <c r="J281" s="1"/>
      <c r="K281" s="1"/>
      <c r="L281" s="1"/>
      <c r="M281" s="1"/>
      <c r="N281" s="1"/>
    </row>
    <row r="282" spans="1:14" ht="16.5">
      <c r="A282" s="1"/>
      <c r="B282" s="1"/>
      <c r="C282" s="1"/>
      <c r="D282" s="1"/>
      <c r="E282" s="1"/>
      <c r="F282" s="1"/>
      <c r="G282" s="1"/>
      <c r="H282" s="1"/>
      <c r="I282" s="1"/>
      <c r="J282" s="1"/>
      <c r="K282" s="1"/>
      <c r="L282" s="1"/>
      <c r="M282" s="1"/>
      <c r="N282" s="1"/>
    </row>
    <row r="283" spans="1:14" ht="16.5">
      <c r="A283" s="1"/>
      <c r="B283" s="1"/>
      <c r="C283" s="1"/>
      <c r="D283" s="1"/>
      <c r="E283" s="1"/>
      <c r="F283" s="1"/>
      <c r="G283" s="1"/>
      <c r="H283" s="1"/>
      <c r="I283" s="1"/>
      <c r="J283" s="1"/>
      <c r="K283" s="1"/>
      <c r="L283" s="1"/>
      <c r="M283" s="1"/>
      <c r="N283" s="1"/>
    </row>
    <row r="284" spans="1:14" ht="16.5">
      <c r="A284" s="1"/>
      <c r="B284" s="1"/>
      <c r="C284" s="1"/>
      <c r="D284" s="1"/>
      <c r="E284" s="1"/>
      <c r="F284" s="1"/>
      <c r="G284" s="1"/>
      <c r="H284" s="1"/>
      <c r="I284" s="1"/>
      <c r="J284" s="1"/>
      <c r="K284" s="1"/>
      <c r="L284" s="1"/>
      <c r="M284" s="1"/>
      <c r="N284" s="1"/>
    </row>
    <row r="285" spans="1:14" ht="16.5">
      <c r="A285" s="1"/>
      <c r="B285" s="1"/>
      <c r="C285" s="1"/>
      <c r="D285" s="1"/>
      <c r="E285" s="1"/>
      <c r="F285" s="1"/>
      <c r="G285" s="1"/>
      <c r="H285" s="1"/>
      <c r="I285" s="1"/>
      <c r="J285" s="1"/>
      <c r="K285" s="1"/>
      <c r="L285" s="1"/>
      <c r="M285" s="1"/>
      <c r="N285" s="1"/>
    </row>
    <row r="286" spans="1:14" ht="16.5">
      <c r="A286" s="1"/>
      <c r="B286" s="1"/>
      <c r="C286" s="1"/>
      <c r="D286" s="1"/>
      <c r="E286" s="1"/>
      <c r="F286" s="1"/>
      <c r="G286" s="1"/>
      <c r="H286" s="1"/>
      <c r="I286" s="1"/>
      <c r="J286" s="1"/>
      <c r="K286" s="1"/>
      <c r="L286" s="1"/>
      <c r="M286" s="1"/>
      <c r="N286" s="1"/>
    </row>
    <row r="287" spans="1:14" ht="16.5">
      <c r="A287" s="1"/>
      <c r="B287" s="1"/>
      <c r="C287" s="1"/>
      <c r="D287" s="1"/>
      <c r="E287" s="1"/>
      <c r="F287" s="1"/>
      <c r="G287" s="1"/>
      <c r="H287" s="1"/>
      <c r="I287" s="1"/>
      <c r="J287" s="1"/>
      <c r="K287" s="1"/>
      <c r="L287" s="1"/>
      <c r="M287" s="1"/>
      <c r="N287" s="1"/>
    </row>
    <row r="288" spans="1:14" ht="16.5">
      <c r="A288" s="1"/>
      <c r="B288" s="1"/>
      <c r="C288" s="1"/>
      <c r="D288" s="1"/>
      <c r="E288" s="1"/>
      <c r="F288" s="1"/>
      <c r="G288" s="1"/>
      <c r="H288" s="1"/>
      <c r="I288" s="1"/>
      <c r="J288" s="1"/>
      <c r="K288" s="1"/>
      <c r="L288" s="1"/>
      <c r="M288" s="1"/>
      <c r="N288" s="1"/>
    </row>
    <row r="289" spans="1:14" ht="16.5">
      <c r="A289" s="1"/>
      <c r="B289" s="1"/>
      <c r="C289" s="1"/>
      <c r="D289" s="1"/>
      <c r="E289" s="1"/>
      <c r="F289" s="1"/>
      <c r="G289" s="1"/>
      <c r="H289" s="1"/>
      <c r="I289" s="1"/>
      <c r="J289" s="1"/>
      <c r="K289" s="1"/>
      <c r="L289" s="1"/>
      <c r="M289" s="1"/>
      <c r="N289" s="1"/>
    </row>
    <row r="290" spans="1:14" ht="16.5">
      <c r="A290" s="1"/>
      <c r="B290" s="1"/>
      <c r="C290" s="1"/>
      <c r="D290" s="1"/>
      <c r="E290" s="1"/>
      <c r="F290" s="1"/>
      <c r="G290" s="1"/>
      <c r="H290" s="1"/>
      <c r="I290" s="1"/>
      <c r="J290" s="1"/>
      <c r="K290" s="1"/>
      <c r="L290" s="1"/>
      <c r="M290" s="1"/>
      <c r="N290" s="1"/>
    </row>
    <row r="291" spans="1:14" ht="16.5">
      <c r="A291" s="1"/>
      <c r="B291" s="1"/>
      <c r="C291" s="1"/>
      <c r="D291" s="1"/>
      <c r="E291" s="1"/>
      <c r="F291" s="1"/>
      <c r="G291" s="1"/>
      <c r="H291" s="1"/>
      <c r="I291" s="1"/>
      <c r="J291" s="1"/>
      <c r="K291" s="1"/>
      <c r="L291" s="1"/>
      <c r="M291" s="1"/>
      <c r="N291" s="1"/>
    </row>
    <row r="292" spans="1:14" ht="16.5">
      <c r="A292" s="1"/>
      <c r="B292" s="1"/>
      <c r="C292" s="1"/>
      <c r="D292" s="1"/>
      <c r="E292" s="1"/>
      <c r="F292" s="1"/>
      <c r="G292" s="1"/>
      <c r="H292" s="1"/>
      <c r="I292" s="1"/>
      <c r="J292" s="1"/>
      <c r="K292" s="1"/>
      <c r="L292" s="1"/>
      <c r="M292" s="1"/>
      <c r="N292" s="1"/>
    </row>
    <row r="293" spans="1:14" ht="16.5">
      <c r="A293" s="1"/>
      <c r="B293" s="1"/>
      <c r="C293" s="1"/>
      <c r="D293" s="1"/>
      <c r="E293" s="1"/>
      <c r="F293" s="1"/>
      <c r="G293" s="1"/>
      <c r="H293" s="1"/>
      <c r="I293" s="1"/>
      <c r="J293" s="1"/>
      <c r="K293" s="1"/>
      <c r="L293" s="1"/>
      <c r="M293" s="1"/>
      <c r="N293" s="1"/>
    </row>
    <row r="294" spans="1:14" ht="16.5">
      <c r="A294" s="1"/>
      <c r="B294" s="1"/>
      <c r="C294" s="1"/>
      <c r="D294" s="1"/>
      <c r="E294" s="1"/>
      <c r="F294" s="1"/>
      <c r="G294" s="1"/>
      <c r="H294" s="1"/>
      <c r="I294" s="1"/>
      <c r="J294" s="1"/>
      <c r="K294" s="1"/>
      <c r="L294" s="1"/>
      <c r="M294" s="1"/>
      <c r="N294" s="1"/>
    </row>
    <row r="295" spans="1:14" ht="16.5">
      <c r="A295" s="1"/>
      <c r="B295" s="1"/>
      <c r="C295" s="1"/>
      <c r="D295" s="1"/>
      <c r="E295" s="1"/>
      <c r="F295" s="1"/>
      <c r="G295" s="1"/>
      <c r="H295" s="1"/>
      <c r="I295" s="1"/>
      <c r="J295" s="1"/>
      <c r="K295" s="1"/>
      <c r="L295" s="1"/>
      <c r="M295" s="1"/>
      <c r="N295" s="1"/>
    </row>
    <row r="296" spans="1:14" ht="16.5">
      <c r="A296" s="1"/>
      <c r="B296" s="1"/>
      <c r="C296" s="1"/>
      <c r="D296" s="1"/>
      <c r="E296" s="1"/>
      <c r="F296" s="1"/>
      <c r="G296" s="1"/>
      <c r="H296" s="1"/>
      <c r="I296" s="1"/>
      <c r="J296" s="1"/>
      <c r="K296" s="1"/>
      <c r="L296" s="1"/>
      <c r="M296" s="1"/>
      <c r="N296" s="1"/>
    </row>
    <row r="297" spans="1:14" ht="16.5">
      <c r="A297" s="1"/>
      <c r="B297" s="1"/>
      <c r="C297" s="1"/>
      <c r="D297" s="1"/>
      <c r="E297" s="1"/>
      <c r="F297" s="1"/>
      <c r="G297" s="1"/>
      <c r="H297" s="1"/>
      <c r="I297" s="1"/>
      <c r="J297" s="1"/>
      <c r="K297" s="1"/>
      <c r="L297" s="1"/>
      <c r="M297" s="1"/>
      <c r="N297" s="1"/>
    </row>
    <row r="298" spans="1:14" ht="16.5">
      <c r="A298" s="1"/>
      <c r="B298" s="1"/>
      <c r="C298" s="1"/>
      <c r="D298" s="1"/>
      <c r="E298" s="1"/>
      <c r="F298" s="1"/>
      <c r="G298" s="1"/>
      <c r="H298" s="1"/>
      <c r="I298" s="1"/>
      <c r="J298" s="1"/>
      <c r="K298" s="1"/>
      <c r="L298" s="1"/>
      <c r="M298" s="1"/>
      <c r="N298" s="1"/>
    </row>
    <row r="299" spans="1:14" ht="16.5">
      <c r="A299" s="1"/>
      <c r="B299" s="1"/>
      <c r="C299" s="1"/>
      <c r="D299" s="1"/>
      <c r="E299" s="1"/>
      <c r="F299" s="1"/>
      <c r="G299" s="1"/>
      <c r="H299" s="1"/>
      <c r="I299" s="1"/>
      <c r="J299" s="1"/>
      <c r="K299" s="1"/>
      <c r="L299" s="1"/>
      <c r="M299" s="1"/>
      <c r="N299" s="1"/>
    </row>
    <row r="300" spans="1:14" ht="16.5">
      <c r="A300" s="1"/>
      <c r="B300" s="1"/>
      <c r="C300" s="1"/>
      <c r="D300" s="1"/>
      <c r="E300" s="1"/>
      <c r="F300" s="1"/>
      <c r="G300" s="1"/>
      <c r="H300" s="1"/>
      <c r="I300" s="1"/>
      <c r="J300" s="1"/>
      <c r="K300" s="1"/>
      <c r="L300" s="1"/>
      <c r="M300" s="1"/>
      <c r="N300" s="1"/>
    </row>
    <row r="301" spans="1:14" ht="16.5">
      <c r="A301" s="1"/>
      <c r="B301" s="1"/>
      <c r="C301" s="1"/>
      <c r="D301" s="1"/>
      <c r="E301" s="1"/>
      <c r="F301" s="1"/>
      <c r="G301" s="1"/>
      <c r="H301" s="1"/>
      <c r="I301" s="1"/>
      <c r="J301" s="1"/>
      <c r="K301" s="1"/>
      <c r="L301" s="1"/>
      <c r="M301" s="1"/>
      <c r="N301" s="1"/>
    </row>
    <row r="302" spans="1:14" ht="16.5">
      <c r="A302" s="1"/>
      <c r="B302" s="1"/>
      <c r="C302" s="1"/>
      <c r="D302" s="1"/>
      <c r="E302" s="1"/>
      <c r="F302" s="1"/>
      <c r="G302" s="1"/>
      <c r="H302" s="1"/>
      <c r="I302" s="1"/>
      <c r="J302" s="1"/>
      <c r="K302" s="1"/>
      <c r="L302" s="1"/>
      <c r="M302" s="1"/>
      <c r="N302" s="1"/>
    </row>
    <row r="303" spans="1:14" ht="16.5">
      <c r="A303" s="1"/>
      <c r="B303" s="1"/>
      <c r="C303" s="1"/>
      <c r="D303" s="1"/>
      <c r="E303" s="1"/>
      <c r="F303" s="1"/>
      <c r="G303" s="1"/>
      <c r="H303" s="1"/>
      <c r="I303" s="1"/>
      <c r="J303" s="1"/>
      <c r="K303" s="1"/>
      <c r="L303" s="1"/>
      <c r="M303" s="1"/>
      <c r="N303" s="1"/>
    </row>
    <row r="304" spans="1:14" ht="16.5">
      <c r="A304" s="1"/>
      <c r="B304" s="1"/>
      <c r="C304" s="1"/>
      <c r="D304" s="1"/>
      <c r="E304" s="1"/>
      <c r="F304" s="1"/>
      <c r="G304" s="1"/>
      <c r="H304" s="1"/>
      <c r="I304" s="1"/>
      <c r="J304" s="1"/>
      <c r="K304" s="1"/>
      <c r="L304" s="1"/>
      <c r="M304" s="1"/>
      <c r="N304" s="1"/>
    </row>
    <row r="305" spans="1:14" ht="16.5">
      <c r="A305" s="1"/>
      <c r="B305" s="1"/>
      <c r="C305" s="1"/>
      <c r="D305" s="1"/>
      <c r="E305" s="1"/>
      <c r="F305" s="1"/>
      <c r="G305" s="1"/>
      <c r="H305" s="1"/>
      <c r="I305" s="1"/>
      <c r="J305" s="1"/>
      <c r="K305" s="1"/>
      <c r="L305" s="1"/>
      <c r="M305" s="1"/>
      <c r="N305" s="1"/>
    </row>
    <row r="306" spans="1:14" ht="16.5">
      <c r="A306" s="1"/>
      <c r="B306" s="1"/>
      <c r="C306" s="1"/>
      <c r="D306" s="1"/>
      <c r="E306" s="1"/>
      <c r="F306" s="1"/>
      <c r="G306" s="1"/>
      <c r="H306" s="1"/>
      <c r="I306" s="1"/>
      <c r="J306" s="1"/>
      <c r="K306" s="1"/>
      <c r="L306" s="1"/>
      <c r="M306" s="1"/>
      <c r="N306" s="1"/>
    </row>
    <row r="307" spans="1:14" ht="16.5">
      <c r="A307" s="1"/>
      <c r="B307" s="1"/>
      <c r="C307" s="1"/>
      <c r="D307" s="1"/>
      <c r="E307" s="1"/>
      <c r="F307" s="1"/>
      <c r="G307" s="1"/>
      <c r="H307" s="1"/>
      <c r="I307" s="1"/>
      <c r="J307" s="1"/>
      <c r="K307" s="1"/>
      <c r="L307" s="1"/>
      <c r="M307" s="1"/>
      <c r="N307" s="1"/>
    </row>
    <row r="308" spans="1:14" ht="16.5">
      <c r="A308" s="1"/>
      <c r="B308" s="1"/>
      <c r="C308" s="1"/>
      <c r="D308" s="1"/>
      <c r="E308" s="1"/>
      <c r="F308" s="1"/>
      <c r="G308" s="1"/>
      <c r="H308" s="1"/>
      <c r="I308" s="1"/>
      <c r="J308" s="1"/>
      <c r="K308" s="1"/>
      <c r="L308" s="1"/>
      <c r="M308" s="1"/>
      <c r="N308" s="1"/>
    </row>
    <row r="309" spans="1:14" ht="16.5">
      <c r="A309" s="1"/>
      <c r="B309" s="1"/>
      <c r="C309" s="1"/>
      <c r="D309" s="1"/>
      <c r="E309" s="1"/>
      <c r="F309" s="1"/>
      <c r="G309" s="1"/>
      <c r="H309" s="1"/>
      <c r="I309" s="1"/>
      <c r="J309" s="1"/>
      <c r="K309" s="1"/>
      <c r="L309" s="1"/>
      <c r="M309" s="1"/>
      <c r="N309" s="1"/>
    </row>
    <row r="310" spans="1:14" ht="16.5">
      <c r="A310" s="1"/>
      <c r="B310" s="1"/>
      <c r="C310" s="1"/>
      <c r="D310" s="1"/>
      <c r="E310" s="1"/>
      <c r="F310" s="1"/>
      <c r="G310" s="1"/>
      <c r="H310" s="1"/>
      <c r="I310" s="1"/>
      <c r="J310" s="1"/>
      <c r="K310" s="1"/>
      <c r="L310" s="1"/>
      <c r="M310" s="1"/>
      <c r="N310" s="1"/>
    </row>
    <row r="311" spans="1:14" ht="16.5">
      <c r="A311" s="1"/>
      <c r="B311" s="1"/>
      <c r="C311" s="1"/>
      <c r="D311" s="1"/>
      <c r="E311" s="1"/>
      <c r="F311" s="1"/>
      <c r="G311" s="1"/>
      <c r="H311" s="1"/>
      <c r="I311" s="1"/>
      <c r="J311" s="1"/>
      <c r="K311" s="1"/>
      <c r="L311" s="1"/>
      <c r="M311" s="1"/>
      <c r="N311" s="1"/>
    </row>
    <row r="312" spans="1:14" ht="16.5">
      <c r="A312" s="1"/>
      <c r="B312" s="1"/>
      <c r="C312" s="1"/>
      <c r="D312" s="1"/>
      <c r="E312" s="1"/>
      <c r="F312" s="1"/>
      <c r="G312" s="1"/>
      <c r="H312" s="1"/>
      <c r="I312" s="1"/>
      <c r="J312" s="1"/>
      <c r="K312" s="1"/>
      <c r="L312" s="1"/>
      <c r="M312" s="1"/>
      <c r="N312" s="1"/>
    </row>
    <row r="313" spans="1:14" ht="16.5">
      <c r="A313" s="1"/>
      <c r="B313" s="1"/>
      <c r="C313" s="1"/>
      <c r="D313" s="1"/>
      <c r="E313" s="1"/>
      <c r="F313" s="1"/>
      <c r="G313" s="1"/>
      <c r="H313" s="1"/>
      <c r="I313" s="1"/>
      <c r="J313" s="1"/>
      <c r="K313" s="1"/>
      <c r="L313" s="1"/>
      <c r="M313" s="1"/>
      <c r="N313" s="1"/>
    </row>
    <row r="314" spans="1:14" ht="16.5">
      <c r="A314" s="1"/>
      <c r="B314" s="1"/>
      <c r="C314" s="1"/>
      <c r="D314" s="1"/>
      <c r="E314" s="1"/>
      <c r="F314" s="1"/>
      <c r="G314" s="1"/>
      <c r="H314" s="1"/>
      <c r="I314" s="1"/>
      <c r="J314" s="1"/>
      <c r="K314" s="1"/>
      <c r="L314" s="1"/>
      <c r="M314" s="1"/>
      <c r="N314" s="1"/>
    </row>
    <row r="315" spans="1:14" ht="16.5">
      <c r="A315" s="1"/>
      <c r="B315" s="1"/>
      <c r="C315" s="1"/>
      <c r="D315" s="1"/>
      <c r="E315" s="1"/>
      <c r="F315" s="1"/>
      <c r="G315" s="1"/>
      <c r="H315" s="1"/>
      <c r="I315" s="1"/>
      <c r="J315" s="1"/>
      <c r="K315" s="1"/>
      <c r="L315" s="1"/>
      <c r="M315" s="1"/>
      <c r="N315" s="1"/>
    </row>
    <row r="316" spans="1:14" ht="16.5">
      <c r="A316" s="1"/>
      <c r="B316" s="1"/>
      <c r="C316" s="1"/>
      <c r="D316" s="1"/>
      <c r="E316" s="1"/>
      <c r="F316" s="1"/>
      <c r="G316" s="1"/>
      <c r="H316" s="1"/>
      <c r="I316" s="1"/>
      <c r="J316" s="1"/>
      <c r="K316" s="1"/>
      <c r="L316" s="1"/>
      <c r="M316" s="1"/>
      <c r="N316" s="1"/>
    </row>
    <row r="317" spans="1:14" ht="16.5">
      <c r="A317" s="1"/>
      <c r="B317" s="1"/>
      <c r="C317" s="1"/>
      <c r="D317" s="1"/>
      <c r="E317" s="1"/>
      <c r="F317" s="1"/>
      <c r="G317" s="1"/>
      <c r="H317" s="1"/>
      <c r="I317" s="1"/>
      <c r="J317" s="1"/>
      <c r="K317" s="1"/>
      <c r="L317" s="1"/>
      <c r="M317" s="1"/>
      <c r="N317" s="1"/>
    </row>
    <row r="318" spans="1:14" ht="16.5">
      <c r="A318" s="1"/>
      <c r="B318" s="1"/>
      <c r="C318" s="1"/>
      <c r="D318" s="1"/>
      <c r="E318" s="1"/>
      <c r="F318" s="1"/>
      <c r="G318" s="1"/>
      <c r="H318" s="1"/>
      <c r="I318" s="1"/>
      <c r="J318" s="1"/>
      <c r="K318" s="1"/>
      <c r="L318" s="1"/>
      <c r="M318" s="1"/>
      <c r="N318" s="1"/>
    </row>
    <row r="319" spans="1:14" ht="16.5">
      <c r="A319" s="1"/>
      <c r="B319" s="1"/>
      <c r="C319" s="1"/>
      <c r="D319" s="1"/>
      <c r="E319" s="1"/>
      <c r="F319" s="1"/>
      <c r="G319" s="1"/>
      <c r="H319" s="1"/>
      <c r="I319" s="1"/>
      <c r="J319" s="1"/>
      <c r="K319" s="1"/>
      <c r="L319" s="1"/>
      <c r="M319" s="1"/>
      <c r="N319" s="1"/>
    </row>
    <row r="320" spans="1:14" ht="16.5">
      <c r="A320" s="1"/>
      <c r="B320" s="1"/>
      <c r="C320" s="1"/>
      <c r="D320" s="1"/>
      <c r="E320" s="1"/>
      <c r="F320" s="1"/>
      <c r="G320" s="1"/>
      <c r="H320" s="1"/>
      <c r="I320" s="1"/>
      <c r="J320" s="1"/>
      <c r="K320" s="1"/>
      <c r="L320" s="1"/>
      <c r="M320" s="1"/>
      <c r="N320" s="1"/>
    </row>
    <row r="321" spans="1:14" ht="16.5">
      <c r="A321" s="1"/>
      <c r="B321" s="1"/>
      <c r="C321" s="1"/>
      <c r="D321" s="1"/>
      <c r="E321" s="1"/>
      <c r="F321" s="1"/>
      <c r="G321" s="1"/>
      <c r="H321" s="1"/>
      <c r="I321" s="1"/>
      <c r="J321" s="1"/>
      <c r="K321" s="1"/>
      <c r="L321" s="1"/>
      <c r="M321" s="1"/>
      <c r="N321" s="1"/>
    </row>
    <row r="322" spans="1:14" ht="16.5">
      <c r="A322" s="1"/>
      <c r="B322" s="1"/>
      <c r="C322" s="1"/>
      <c r="D322" s="1"/>
      <c r="E322" s="1"/>
      <c r="F322" s="1"/>
      <c r="G322" s="1"/>
      <c r="H322" s="1"/>
      <c r="I322" s="1"/>
      <c r="J322" s="1"/>
      <c r="K322" s="1"/>
      <c r="L322" s="1"/>
      <c r="M322" s="1"/>
      <c r="N322" s="1"/>
    </row>
    <row r="323" spans="1:14" ht="16.5">
      <c r="A323" s="1"/>
      <c r="B323" s="1"/>
      <c r="C323" s="1"/>
      <c r="D323" s="1"/>
      <c r="E323" s="1"/>
      <c r="F323" s="1"/>
      <c r="G323" s="1"/>
      <c r="H323" s="1"/>
      <c r="I323" s="1"/>
      <c r="J323" s="1"/>
      <c r="K323" s="1"/>
      <c r="L323" s="1"/>
      <c r="M323" s="1"/>
      <c r="N323" s="1"/>
    </row>
    <row r="324" spans="1:14" ht="16.5">
      <c r="A324" s="1"/>
      <c r="B324" s="1"/>
      <c r="C324" s="1"/>
      <c r="D324" s="1"/>
      <c r="E324" s="1"/>
      <c r="F324" s="1"/>
      <c r="G324" s="1"/>
      <c r="H324" s="1"/>
      <c r="I324" s="1"/>
      <c r="J324" s="1"/>
      <c r="K324" s="1"/>
      <c r="L324" s="1"/>
      <c r="M324" s="1"/>
      <c r="N324" s="1"/>
    </row>
    <row r="325" spans="1:14" ht="16.5">
      <c r="A325" s="1"/>
      <c r="B325" s="1"/>
      <c r="C325" s="1"/>
      <c r="D325" s="1"/>
      <c r="E325" s="1"/>
      <c r="F325" s="1"/>
      <c r="G325" s="1"/>
      <c r="H325" s="1"/>
      <c r="I325" s="1"/>
      <c r="J325" s="1"/>
      <c r="K325" s="1"/>
      <c r="L325" s="1"/>
      <c r="M325" s="1"/>
      <c r="N325" s="1"/>
    </row>
    <row r="326" spans="1:14" ht="16.5">
      <c r="A326" s="1"/>
      <c r="B326" s="1"/>
      <c r="C326" s="1"/>
      <c r="D326" s="1"/>
      <c r="E326" s="1"/>
      <c r="F326" s="1"/>
      <c r="G326" s="1"/>
      <c r="H326" s="1"/>
      <c r="I326" s="1"/>
      <c r="J326" s="1"/>
      <c r="K326" s="1"/>
      <c r="L326" s="1"/>
      <c r="M326" s="1"/>
      <c r="N326" s="1"/>
    </row>
    <row r="327" spans="1:14" ht="16.5">
      <c r="A327" s="1"/>
      <c r="B327" s="1"/>
      <c r="C327" s="1"/>
      <c r="D327" s="1"/>
      <c r="E327" s="1"/>
      <c r="F327" s="1"/>
      <c r="G327" s="1"/>
      <c r="H327" s="1"/>
      <c r="I327" s="1"/>
      <c r="J327" s="1"/>
      <c r="K327" s="1"/>
      <c r="L327" s="1"/>
      <c r="M327" s="1"/>
      <c r="N327" s="1"/>
    </row>
    <row r="328" spans="1:14" ht="16.5">
      <c r="A328" s="1"/>
      <c r="B328" s="1"/>
      <c r="C328" s="1"/>
      <c r="D328" s="1"/>
      <c r="E328" s="1"/>
      <c r="F328" s="1"/>
      <c r="G328" s="1"/>
      <c r="H328" s="1"/>
      <c r="I328" s="1"/>
      <c r="J328" s="1"/>
      <c r="K328" s="1"/>
      <c r="L328" s="1"/>
      <c r="M328" s="1"/>
      <c r="N328" s="1"/>
    </row>
    <row r="329" spans="1:14" ht="16.5">
      <c r="A329" s="1"/>
      <c r="B329" s="1"/>
      <c r="C329" s="1"/>
      <c r="D329" s="1"/>
      <c r="E329" s="1"/>
      <c r="F329" s="1"/>
      <c r="G329" s="1"/>
      <c r="H329" s="1"/>
      <c r="I329" s="1"/>
      <c r="J329" s="1"/>
      <c r="K329" s="1"/>
      <c r="L329" s="1"/>
      <c r="M329" s="1"/>
      <c r="N329" s="1"/>
    </row>
    <row r="330" spans="1:14" ht="16.5">
      <c r="A330" s="1"/>
      <c r="B330" s="1"/>
      <c r="C330" s="1"/>
      <c r="D330" s="1"/>
      <c r="E330" s="1"/>
      <c r="F330" s="1"/>
      <c r="G330" s="1"/>
      <c r="H330" s="1"/>
      <c r="I330" s="1"/>
      <c r="J330" s="1"/>
      <c r="K330" s="1"/>
      <c r="L330" s="1"/>
      <c r="M330" s="1"/>
      <c r="N330" s="1"/>
    </row>
    <row r="331" spans="1:14" ht="16.5">
      <c r="A331" s="1"/>
      <c r="B331" s="1"/>
      <c r="C331" s="1"/>
      <c r="D331" s="1"/>
      <c r="E331" s="1"/>
      <c r="F331" s="1"/>
      <c r="G331" s="1"/>
      <c r="H331" s="1"/>
      <c r="I331" s="1"/>
      <c r="J331" s="1"/>
      <c r="K331" s="1"/>
      <c r="L331" s="1"/>
      <c r="M331" s="1"/>
      <c r="N331" s="1"/>
    </row>
    <row r="332" spans="1:14" ht="16.5">
      <c r="A332" s="1"/>
      <c r="B332" s="1"/>
      <c r="C332" s="1"/>
      <c r="D332" s="1"/>
      <c r="E332" s="1"/>
      <c r="F332" s="1"/>
      <c r="G332" s="1"/>
      <c r="H332" s="1"/>
      <c r="I332" s="1"/>
      <c r="J332" s="1"/>
      <c r="K332" s="1"/>
      <c r="L332" s="1"/>
      <c r="M332" s="1"/>
      <c r="N332" s="1"/>
    </row>
    <row r="333" spans="1:14" ht="16.5">
      <c r="A333" s="1"/>
      <c r="B333" s="1"/>
      <c r="C333" s="1"/>
      <c r="D333" s="1"/>
      <c r="E333" s="1"/>
      <c r="F333" s="1"/>
      <c r="G333" s="1"/>
      <c r="H333" s="1"/>
      <c r="I333" s="1"/>
      <c r="J333" s="1"/>
      <c r="K333" s="1"/>
      <c r="L333" s="1"/>
      <c r="M333" s="1"/>
      <c r="N333" s="1"/>
    </row>
    <row r="334" spans="1:14" ht="16.5">
      <c r="A334" s="1"/>
      <c r="B334" s="1"/>
      <c r="C334" s="1"/>
      <c r="D334" s="1"/>
      <c r="E334" s="1"/>
      <c r="F334" s="1"/>
      <c r="G334" s="1"/>
      <c r="H334" s="1"/>
      <c r="I334" s="1"/>
      <c r="J334" s="1"/>
      <c r="K334" s="1"/>
      <c r="L334" s="1"/>
      <c r="M334" s="1"/>
      <c r="N334" s="1"/>
    </row>
    <row r="335" spans="1:14" ht="16.5">
      <c r="A335" s="1"/>
      <c r="B335" s="1"/>
      <c r="C335" s="1"/>
      <c r="D335" s="1"/>
      <c r="E335" s="1"/>
      <c r="F335" s="1"/>
      <c r="G335" s="1"/>
      <c r="H335" s="1"/>
      <c r="I335" s="1"/>
      <c r="J335" s="1"/>
      <c r="K335" s="1"/>
      <c r="L335" s="1"/>
      <c r="M335" s="1"/>
      <c r="N335" s="1"/>
    </row>
    <row r="336" spans="1:14" ht="16.5">
      <c r="A336" s="1"/>
      <c r="B336" s="1"/>
      <c r="C336" s="1"/>
      <c r="D336" s="1"/>
      <c r="E336" s="1"/>
      <c r="F336" s="1"/>
      <c r="G336" s="1"/>
      <c r="H336" s="1"/>
      <c r="I336" s="1"/>
      <c r="J336" s="1"/>
      <c r="K336" s="1"/>
      <c r="L336" s="1"/>
      <c r="M336" s="1"/>
      <c r="N336" s="1"/>
    </row>
    <row r="337" spans="1:14" ht="16.5">
      <c r="A337" s="1"/>
      <c r="B337" s="1"/>
      <c r="C337" s="1"/>
      <c r="D337" s="1"/>
      <c r="E337" s="1"/>
      <c r="F337" s="1"/>
      <c r="G337" s="1"/>
      <c r="H337" s="1"/>
      <c r="I337" s="1"/>
      <c r="J337" s="1"/>
      <c r="K337" s="1"/>
      <c r="L337" s="1"/>
      <c r="M337" s="1"/>
      <c r="N337" s="1"/>
    </row>
    <row r="338" spans="1:14" ht="16.5">
      <c r="A338" s="1"/>
      <c r="B338" s="1"/>
      <c r="C338" s="1"/>
      <c r="D338" s="1"/>
      <c r="E338" s="1"/>
      <c r="F338" s="1"/>
      <c r="G338" s="1"/>
      <c r="H338" s="1"/>
      <c r="I338" s="1"/>
      <c r="J338" s="1"/>
      <c r="K338" s="1"/>
      <c r="L338" s="1"/>
      <c r="M338" s="1"/>
      <c r="N338" s="1"/>
    </row>
    <row r="339" spans="1:14" ht="16.5">
      <c r="A339" s="1"/>
      <c r="B339" s="1"/>
      <c r="C339" s="1"/>
      <c r="D339" s="1"/>
      <c r="E339" s="1"/>
      <c r="F339" s="1"/>
      <c r="G339" s="1"/>
      <c r="H339" s="1"/>
      <c r="I339" s="1"/>
      <c r="J339" s="1"/>
      <c r="K339" s="1"/>
      <c r="L339" s="1"/>
      <c r="M339" s="1"/>
      <c r="N339" s="1"/>
    </row>
    <row r="340" spans="1:14" ht="16.5">
      <c r="A340" s="1"/>
      <c r="B340" s="1"/>
      <c r="C340" s="1"/>
      <c r="D340" s="1"/>
      <c r="E340" s="1"/>
      <c r="F340" s="1"/>
      <c r="G340" s="1"/>
      <c r="H340" s="1"/>
      <c r="I340" s="1"/>
      <c r="J340" s="1"/>
      <c r="K340" s="1"/>
      <c r="L340" s="1"/>
      <c r="M340" s="1"/>
      <c r="N340" s="1"/>
    </row>
    <row r="341" spans="1:14" ht="16.5">
      <c r="A341" s="1"/>
      <c r="B341" s="1"/>
      <c r="C341" s="1"/>
      <c r="D341" s="1"/>
      <c r="E341" s="1"/>
      <c r="F341" s="1"/>
      <c r="G341" s="1"/>
      <c r="H341" s="1"/>
      <c r="I341" s="1"/>
      <c r="J341" s="1"/>
      <c r="K341" s="1"/>
      <c r="L341" s="1"/>
      <c r="M341" s="1"/>
      <c r="N341" s="1"/>
    </row>
    <row r="342" spans="1:14" ht="16.5">
      <c r="A342" s="1"/>
      <c r="B342" s="1"/>
      <c r="C342" s="1"/>
      <c r="D342" s="1"/>
      <c r="E342" s="1"/>
      <c r="F342" s="1"/>
      <c r="G342" s="1"/>
      <c r="H342" s="1"/>
      <c r="I342" s="1"/>
      <c r="J342" s="1"/>
      <c r="K342" s="1"/>
      <c r="L342" s="1"/>
      <c r="M342" s="1"/>
      <c r="N342" s="1"/>
    </row>
    <row r="343" spans="1:14" ht="16.5">
      <c r="A343" s="1"/>
      <c r="B343" s="1"/>
      <c r="C343" s="1"/>
      <c r="D343" s="1"/>
      <c r="E343" s="1"/>
      <c r="F343" s="1"/>
      <c r="G343" s="1"/>
      <c r="H343" s="1"/>
      <c r="I343" s="1"/>
      <c r="J343" s="1"/>
      <c r="K343" s="1"/>
      <c r="L343" s="1"/>
      <c r="M343" s="1"/>
      <c r="N343" s="1"/>
    </row>
    <row r="344" spans="1:14" ht="16.5">
      <c r="A344" s="1"/>
      <c r="B344" s="1"/>
      <c r="C344" s="1"/>
      <c r="D344" s="1"/>
      <c r="E344" s="1"/>
      <c r="F344" s="1"/>
      <c r="G344" s="1"/>
      <c r="H344" s="1"/>
      <c r="I344" s="1"/>
      <c r="J344" s="1"/>
      <c r="K344" s="1"/>
      <c r="L344" s="1"/>
      <c r="M344" s="1"/>
      <c r="N344" s="1"/>
    </row>
    <row r="345" spans="1:14" ht="16.5">
      <c r="A345" s="1"/>
      <c r="B345" s="1"/>
      <c r="C345" s="1"/>
      <c r="D345" s="1"/>
      <c r="E345" s="1"/>
      <c r="F345" s="1"/>
      <c r="G345" s="1"/>
      <c r="H345" s="1"/>
      <c r="I345" s="1"/>
      <c r="J345" s="1"/>
      <c r="K345" s="1"/>
      <c r="L345" s="1"/>
      <c r="M345" s="1"/>
      <c r="N345" s="1"/>
    </row>
    <row r="346" spans="1:14" ht="16.5">
      <c r="A346" s="1"/>
      <c r="B346" s="1"/>
      <c r="C346" s="1"/>
      <c r="D346" s="1"/>
      <c r="E346" s="1"/>
      <c r="F346" s="1"/>
      <c r="G346" s="1"/>
      <c r="H346" s="1"/>
      <c r="I346" s="1"/>
      <c r="J346" s="1"/>
      <c r="K346" s="1"/>
      <c r="L346" s="1"/>
      <c r="M346" s="1"/>
      <c r="N346" s="1"/>
    </row>
    <row r="347" spans="1:14" ht="16.5">
      <c r="A347" s="1"/>
      <c r="B347" s="1"/>
      <c r="C347" s="1"/>
      <c r="D347" s="1"/>
      <c r="E347" s="1"/>
      <c r="F347" s="1"/>
      <c r="G347" s="1"/>
      <c r="H347" s="1"/>
      <c r="I347" s="1"/>
      <c r="J347" s="1"/>
      <c r="K347" s="1"/>
      <c r="L347" s="1"/>
      <c r="M347" s="1"/>
      <c r="N347" s="1"/>
    </row>
    <row r="348" spans="1:14" ht="16.5">
      <c r="A348" s="1"/>
      <c r="B348" s="1"/>
      <c r="C348" s="1"/>
      <c r="D348" s="1"/>
      <c r="E348" s="1"/>
      <c r="F348" s="1"/>
      <c r="G348" s="1"/>
      <c r="H348" s="1"/>
      <c r="I348" s="1"/>
      <c r="J348" s="1"/>
      <c r="K348" s="1"/>
      <c r="L348" s="1"/>
      <c r="M348" s="1"/>
      <c r="N348" s="1"/>
    </row>
    <row r="349" spans="1:14" ht="16.5">
      <c r="A349" s="1"/>
      <c r="B349" s="1"/>
      <c r="C349" s="1"/>
      <c r="D349" s="1"/>
      <c r="E349" s="1"/>
      <c r="F349" s="1"/>
      <c r="G349" s="1"/>
      <c r="H349" s="1"/>
      <c r="I349" s="1"/>
      <c r="J349" s="1"/>
      <c r="K349" s="1"/>
      <c r="L349" s="1"/>
      <c r="M349" s="1"/>
      <c r="N349" s="1"/>
    </row>
    <row r="350" spans="1:14" ht="16.5">
      <c r="A350" s="1"/>
      <c r="B350" s="1"/>
      <c r="C350" s="1"/>
      <c r="D350" s="1"/>
      <c r="E350" s="1"/>
      <c r="F350" s="1"/>
      <c r="G350" s="1"/>
      <c r="H350" s="1"/>
      <c r="I350" s="1"/>
      <c r="J350" s="1"/>
      <c r="K350" s="1"/>
      <c r="L350" s="1"/>
      <c r="M350" s="1"/>
      <c r="N350" s="1"/>
    </row>
    <row r="351" spans="1:14" ht="16.5">
      <c r="A351" s="1"/>
      <c r="B351" s="1"/>
      <c r="C351" s="1"/>
      <c r="D351" s="1"/>
      <c r="E351" s="1"/>
      <c r="F351" s="1"/>
      <c r="G351" s="1"/>
      <c r="H351" s="1"/>
      <c r="I351" s="1"/>
      <c r="J351" s="1"/>
      <c r="K351" s="1"/>
      <c r="L351" s="1"/>
      <c r="M351" s="1"/>
      <c r="N351" s="1"/>
    </row>
    <row r="352" spans="1:14" ht="16.5">
      <c r="A352" s="1"/>
      <c r="B352" s="1"/>
      <c r="C352" s="1"/>
      <c r="D352" s="1"/>
      <c r="E352" s="1"/>
      <c r="F352" s="1"/>
      <c r="G352" s="1"/>
      <c r="H352" s="1"/>
      <c r="I352" s="1"/>
      <c r="J352" s="1"/>
      <c r="K352" s="1"/>
      <c r="L352" s="1"/>
      <c r="M352" s="1"/>
      <c r="N352" s="1"/>
    </row>
    <row r="353" spans="1:14" ht="16.5">
      <c r="A353" s="1"/>
      <c r="B353" s="1"/>
      <c r="C353" s="1"/>
      <c r="D353" s="1"/>
      <c r="E353" s="1"/>
      <c r="F353" s="1"/>
      <c r="G353" s="1"/>
      <c r="H353" s="1"/>
      <c r="I353" s="1"/>
      <c r="J353" s="1"/>
      <c r="K353" s="1"/>
      <c r="L353" s="1"/>
      <c r="M353" s="1"/>
      <c r="N353" s="1"/>
    </row>
    <row r="354" spans="1:14" ht="16.5">
      <c r="A354" s="1"/>
      <c r="B354" s="1"/>
      <c r="C354" s="1"/>
      <c r="D354" s="1"/>
      <c r="E354" s="1"/>
      <c r="F354" s="1"/>
      <c r="G354" s="1"/>
      <c r="H354" s="1"/>
      <c r="I354" s="1"/>
      <c r="J354" s="1"/>
      <c r="K354" s="1"/>
      <c r="L354" s="1"/>
      <c r="M354" s="1"/>
      <c r="N354" s="1"/>
    </row>
    <row r="355" spans="1:14" ht="16.5">
      <c r="A355" s="1"/>
      <c r="B355" s="1"/>
      <c r="C355" s="1"/>
      <c r="D355" s="1"/>
      <c r="E355" s="1"/>
      <c r="F355" s="1"/>
      <c r="G355" s="1"/>
      <c r="H355" s="1"/>
      <c r="I355" s="1"/>
      <c r="J355" s="1"/>
      <c r="K355" s="1"/>
      <c r="L355" s="1"/>
      <c r="M355" s="1"/>
      <c r="N355" s="1"/>
    </row>
    <row r="356" spans="1:14" ht="16.5">
      <c r="A356" s="1"/>
      <c r="B356" s="1"/>
      <c r="C356" s="1"/>
      <c r="D356" s="1"/>
      <c r="E356" s="1"/>
      <c r="F356" s="1"/>
      <c r="G356" s="1"/>
      <c r="H356" s="1"/>
      <c r="I356" s="1"/>
      <c r="J356" s="1"/>
      <c r="K356" s="1"/>
      <c r="L356" s="1"/>
      <c r="M356" s="1"/>
      <c r="N356" s="1"/>
    </row>
    <row r="357" spans="1:14" ht="16.5">
      <c r="A357" s="1"/>
      <c r="B357" s="1"/>
      <c r="C357" s="1"/>
      <c r="D357" s="1"/>
      <c r="E357" s="1"/>
      <c r="F357" s="1"/>
      <c r="G357" s="1"/>
      <c r="H357" s="1"/>
      <c r="I357" s="1"/>
      <c r="J357" s="1"/>
      <c r="K357" s="1"/>
      <c r="L357" s="1"/>
      <c r="M357" s="1"/>
      <c r="N357" s="1"/>
    </row>
    <row r="358" spans="1:14" ht="16.5">
      <c r="A358" s="1"/>
      <c r="B358" s="1"/>
      <c r="C358" s="1"/>
      <c r="D358" s="1"/>
      <c r="E358" s="1"/>
      <c r="F358" s="1"/>
      <c r="G358" s="1"/>
      <c r="H358" s="1"/>
      <c r="I358" s="1"/>
      <c r="J358" s="1"/>
      <c r="K358" s="1"/>
      <c r="L358" s="1"/>
      <c r="M358" s="1"/>
      <c r="N358" s="1"/>
    </row>
    <row r="359" spans="1:14" ht="16.5">
      <c r="A359" s="1"/>
      <c r="B359" s="1"/>
      <c r="C359" s="1"/>
      <c r="D359" s="1"/>
      <c r="E359" s="1"/>
      <c r="F359" s="1"/>
      <c r="G359" s="1"/>
      <c r="H359" s="1"/>
      <c r="I359" s="1"/>
      <c r="J359" s="1"/>
      <c r="K359" s="1"/>
      <c r="L359" s="1"/>
      <c r="M359" s="1"/>
      <c r="N359" s="1"/>
    </row>
    <row r="360" spans="1:14" ht="16.5">
      <c r="A360" s="1"/>
      <c r="B360" s="1"/>
      <c r="C360" s="1"/>
      <c r="D360" s="1"/>
      <c r="E360" s="1"/>
      <c r="F360" s="1"/>
      <c r="G360" s="1"/>
      <c r="H360" s="1"/>
      <c r="I360" s="1"/>
      <c r="J360" s="1"/>
      <c r="K360" s="1"/>
      <c r="L360" s="1"/>
      <c r="M360" s="1"/>
      <c r="N360" s="1"/>
    </row>
    <row r="361" spans="1:14" ht="16.5">
      <c r="A361" s="1"/>
      <c r="B361" s="1"/>
      <c r="C361" s="1"/>
      <c r="D361" s="1"/>
      <c r="E361" s="1"/>
      <c r="F361" s="1"/>
      <c r="G361" s="1"/>
      <c r="H361" s="1"/>
      <c r="I361" s="1"/>
      <c r="J361" s="1"/>
      <c r="K361" s="1"/>
      <c r="L361" s="1"/>
      <c r="M361" s="1"/>
      <c r="N361" s="1"/>
    </row>
    <row r="362" spans="1:14" ht="16.5">
      <c r="A362" s="1"/>
      <c r="B362" s="1"/>
      <c r="C362" s="1"/>
      <c r="D362" s="1"/>
      <c r="E362" s="1"/>
      <c r="F362" s="1"/>
      <c r="G362" s="1"/>
      <c r="H362" s="1"/>
      <c r="I362" s="1"/>
      <c r="J362" s="1"/>
      <c r="K362" s="1"/>
      <c r="L362" s="1"/>
      <c r="M362" s="1"/>
      <c r="N362" s="1"/>
    </row>
    <row r="363" spans="1:14" ht="16.5">
      <c r="A363" s="1"/>
      <c r="B363" s="1"/>
      <c r="C363" s="1"/>
      <c r="D363" s="1"/>
      <c r="E363" s="1"/>
      <c r="F363" s="1"/>
      <c r="G363" s="1"/>
      <c r="H363" s="1"/>
      <c r="I363" s="1"/>
      <c r="J363" s="1"/>
      <c r="K363" s="1"/>
      <c r="L363" s="1"/>
      <c r="M363" s="1"/>
      <c r="N363" s="1"/>
    </row>
    <row r="364" spans="1:14" ht="16.5">
      <c r="A364" s="1"/>
      <c r="B364" s="1"/>
      <c r="C364" s="1"/>
      <c r="D364" s="1"/>
      <c r="E364" s="1"/>
      <c r="F364" s="1"/>
      <c r="G364" s="1"/>
      <c r="H364" s="1"/>
      <c r="I364" s="1"/>
      <c r="J364" s="1"/>
      <c r="K364" s="1"/>
      <c r="L364" s="1"/>
      <c r="M364" s="1"/>
      <c r="N364" s="1"/>
    </row>
    <row r="365" spans="1:14" ht="16.5">
      <c r="A365" s="1"/>
      <c r="B365" s="1"/>
      <c r="C365" s="1"/>
      <c r="D365" s="1"/>
      <c r="E365" s="1"/>
      <c r="F365" s="1"/>
      <c r="G365" s="1"/>
      <c r="H365" s="1"/>
      <c r="I365" s="1"/>
      <c r="J365" s="1"/>
      <c r="K365" s="1"/>
      <c r="L365" s="1"/>
      <c r="M365" s="1"/>
      <c r="N365" s="1"/>
    </row>
    <row r="366" spans="1:14" ht="16.5">
      <c r="A366" s="1"/>
      <c r="B366" s="1"/>
      <c r="C366" s="1"/>
      <c r="D366" s="1"/>
      <c r="E366" s="1"/>
      <c r="F366" s="1"/>
      <c r="G366" s="1"/>
      <c r="H366" s="1"/>
      <c r="I366" s="1"/>
      <c r="J366" s="1"/>
      <c r="K366" s="1"/>
      <c r="L366" s="1"/>
      <c r="M366" s="1"/>
      <c r="N366" s="1"/>
    </row>
    <row r="367" spans="1:14" ht="16.5">
      <c r="A367" s="1"/>
      <c r="B367" s="1"/>
      <c r="C367" s="1"/>
      <c r="D367" s="1"/>
      <c r="E367" s="1"/>
      <c r="F367" s="1"/>
      <c r="G367" s="1"/>
      <c r="H367" s="1"/>
      <c r="I367" s="1"/>
      <c r="J367" s="1"/>
      <c r="K367" s="1"/>
      <c r="L367" s="1"/>
      <c r="M367" s="1"/>
      <c r="N367" s="1"/>
    </row>
    <row r="368" spans="1:14" ht="16.5">
      <c r="A368" s="1"/>
      <c r="B368" s="1"/>
      <c r="C368" s="1"/>
      <c r="D368" s="1"/>
      <c r="E368" s="1"/>
      <c r="F368" s="1"/>
      <c r="G368" s="1"/>
      <c r="H368" s="1"/>
      <c r="I368" s="1"/>
      <c r="J368" s="1"/>
      <c r="K368" s="1"/>
      <c r="L368" s="1"/>
      <c r="M368" s="1"/>
      <c r="N368" s="1"/>
    </row>
    <row r="369" spans="1:14" ht="16.5">
      <c r="A369" s="1"/>
      <c r="B369" s="1"/>
      <c r="C369" s="1"/>
      <c r="D369" s="1"/>
      <c r="E369" s="1"/>
      <c r="F369" s="1"/>
      <c r="G369" s="1"/>
      <c r="H369" s="1"/>
      <c r="I369" s="1"/>
      <c r="J369" s="1"/>
      <c r="K369" s="1"/>
      <c r="L369" s="1"/>
      <c r="M369" s="1"/>
      <c r="N369" s="1"/>
    </row>
    <row r="370" spans="1:14" ht="16.5">
      <c r="A370" s="1"/>
      <c r="B370" s="1"/>
      <c r="C370" s="1"/>
      <c r="D370" s="1"/>
      <c r="E370" s="1"/>
      <c r="F370" s="1"/>
      <c r="G370" s="1"/>
      <c r="H370" s="1"/>
      <c r="I370" s="1"/>
      <c r="J370" s="1"/>
      <c r="K370" s="1"/>
      <c r="L370" s="1"/>
      <c r="M370" s="1"/>
      <c r="N370" s="1"/>
    </row>
    <row r="371" spans="1:14" ht="16.5">
      <c r="A371" s="1"/>
      <c r="B371" s="1"/>
      <c r="C371" s="1"/>
      <c r="D371" s="1"/>
      <c r="E371" s="1"/>
      <c r="F371" s="1"/>
      <c r="G371" s="1"/>
      <c r="H371" s="1"/>
      <c r="I371" s="1"/>
      <c r="J371" s="1"/>
      <c r="K371" s="1"/>
      <c r="L371" s="1"/>
      <c r="M371" s="1"/>
      <c r="N371" s="1"/>
    </row>
    <row r="372" spans="1:14" ht="16.5">
      <c r="A372" s="1"/>
      <c r="B372" s="1"/>
      <c r="C372" s="1"/>
      <c r="D372" s="1"/>
      <c r="E372" s="1"/>
      <c r="F372" s="1"/>
      <c r="G372" s="1"/>
      <c r="H372" s="1"/>
      <c r="I372" s="1"/>
      <c r="J372" s="1"/>
      <c r="K372" s="1"/>
      <c r="L372" s="1"/>
      <c r="M372" s="1"/>
      <c r="N372" s="1"/>
    </row>
    <row r="373" spans="1:14" ht="16.5">
      <c r="A373" s="1"/>
      <c r="B373" s="1"/>
      <c r="C373" s="1"/>
      <c r="D373" s="1"/>
      <c r="E373" s="1"/>
      <c r="F373" s="1"/>
      <c r="G373" s="1"/>
      <c r="H373" s="1"/>
      <c r="I373" s="1"/>
      <c r="J373" s="1"/>
      <c r="K373" s="1"/>
      <c r="L373" s="1"/>
      <c r="M373" s="1"/>
      <c r="N373" s="1"/>
    </row>
    <row r="374" spans="1:14" ht="16.5">
      <c r="A374" s="1"/>
      <c r="B374" s="1"/>
      <c r="C374" s="1"/>
      <c r="D374" s="1"/>
      <c r="E374" s="1"/>
      <c r="F374" s="1"/>
      <c r="G374" s="1"/>
      <c r="H374" s="1"/>
      <c r="I374" s="1"/>
      <c r="J374" s="1"/>
      <c r="K374" s="1"/>
      <c r="L374" s="1"/>
      <c r="M374" s="1"/>
      <c r="N374" s="1"/>
    </row>
    <row r="375" spans="1:14" ht="16.5">
      <c r="A375" s="1"/>
      <c r="B375" s="1"/>
      <c r="C375" s="1"/>
      <c r="D375" s="1"/>
      <c r="E375" s="1"/>
      <c r="F375" s="1"/>
      <c r="G375" s="1"/>
      <c r="H375" s="1"/>
      <c r="I375" s="1"/>
      <c r="J375" s="1"/>
      <c r="K375" s="1"/>
      <c r="L375" s="1"/>
      <c r="M375" s="1"/>
      <c r="N375" s="1"/>
    </row>
    <row r="376" spans="1:14" ht="16.5">
      <c r="A376" s="1"/>
      <c r="B376" s="1"/>
      <c r="C376" s="1"/>
      <c r="D376" s="1"/>
      <c r="E376" s="1"/>
      <c r="F376" s="1"/>
      <c r="G376" s="1"/>
      <c r="H376" s="1"/>
      <c r="I376" s="1"/>
      <c r="J376" s="1"/>
      <c r="K376" s="1"/>
      <c r="L376" s="1"/>
      <c r="M376" s="1"/>
      <c r="N376" s="1"/>
    </row>
    <row r="377" spans="1:14" ht="16.5">
      <c r="A377" s="1"/>
      <c r="B377" s="1"/>
      <c r="C377" s="1"/>
      <c r="D377" s="1"/>
      <c r="E377" s="1"/>
      <c r="F377" s="1"/>
      <c r="G377" s="1"/>
      <c r="H377" s="1"/>
      <c r="I377" s="1"/>
      <c r="J377" s="1"/>
      <c r="K377" s="1"/>
      <c r="L377" s="1"/>
      <c r="M377" s="1"/>
      <c r="N377" s="1"/>
    </row>
    <row r="378" spans="1:14" ht="16.5">
      <c r="A378" s="1"/>
      <c r="B378" s="1"/>
      <c r="C378" s="1"/>
      <c r="D378" s="1"/>
      <c r="E378" s="1"/>
      <c r="F378" s="1"/>
      <c r="G378" s="1"/>
      <c r="H378" s="1"/>
      <c r="I378" s="1"/>
      <c r="J378" s="1"/>
      <c r="K378" s="1"/>
      <c r="L378" s="1"/>
      <c r="M378" s="1"/>
      <c r="N378" s="1"/>
    </row>
    <row r="379" spans="1:14" ht="16.5">
      <c r="A379" s="1"/>
      <c r="B379" s="1"/>
      <c r="C379" s="1"/>
      <c r="D379" s="1"/>
      <c r="E379" s="1"/>
      <c r="F379" s="1"/>
      <c r="G379" s="1"/>
      <c r="H379" s="1"/>
      <c r="I379" s="1"/>
      <c r="J379" s="1"/>
      <c r="K379" s="1"/>
      <c r="L379" s="1"/>
      <c r="M379" s="1"/>
      <c r="N379" s="1"/>
    </row>
    <row r="380" spans="1:14" ht="16.5">
      <c r="A380" s="1"/>
      <c r="B380" s="1"/>
      <c r="C380" s="1"/>
      <c r="D380" s="1"/>
      <c r="E380" s="1"/>
      <c r="F380" s="1"/>
      <c r="G380" s="1"/>
      <c r="H380" s="1"/>
      <c r="I380" s="1"/>
      <c r="J380" s="1"/>
      <c r="K380" s="1"/>
      <c r="L380" s="1"/>
      <c r="M380" s="1"/>
      <c r="N380" s="1"/>
    </row>
    <row r="381" spans="1:14" ht="16.5">
      <c r="A381" s="1"/>
      <c r="B381" s="1"/>
      <c r="C381" s="1"/>
      <c r="D381" s="1"/>
      <c r="E381" s="1"/>
      <c r="F381" s="1"/>
      <c r="G381" s="1"/>
      <c r="H381" s="1"/>
      <c r="I381" s="1"/>
      <c r="J381" s="1"/>
      <c r="K381" s="1"/>
      <c r="L381" s="1"/>
      <c r="M381" s="1"/>
      <c r="N381" s="1"/>
    </row>
    <row r="382" spans="1:14" ht="16.5">
      <c r="A382" s="1"/>
      <c r="B382" s="1"/>
      <c r="C382" s="1"/>
      <c r="D382" s="1"/>
      <c r="E382" s="1"/>
      <c r="F382" s="1"/>
      <c r="G382" s="1"/>
      <c r="H382" s="1"/>
      <c r="I382" s="1"/>
      <c r="J382" s="1"/>
      <c r="K382" s="1"/>
      <c r="L382" s="1"/>
      <c r="M382" s="1"/>
      <c r="N382" s="1"/>
    </row>
    <row r="383" spans="1:14" ht="16.5">
      <c r="A383" s="1"/>
      <c r="B383" s="1"/>
      <c r="C383" s="1"/>
      <c r="D383" s="1"/>
      <c r="E383" s="1"/>
      <c r="F383" s="1"/>
      <c r="G383" s="1"/>
      <c r="H383" s="1"/>
      <c r="I383" s="1"/>
      <c r="J383" s="1"/>
      <c r="K383" s="1"/>
      <c r="L383" s="1"/>
      <c r="M383" s="1"/>
      <c r="N383" s="1"/>
    </row>
    <row r="384" spans="1:14" ht="16.5">
      <c r="A384" s="1"/>
      <c r="B384" s="1"/>
      <c r="C384" s="1"/>
      <c r="D384" s="1"/>
      <c r="E384" s="1"/>
      <c r="F384" s="1"/>
      <c r="G384" s="1"/>
      <c r="H384" s="1"/>
      <c r="I384" s="1"/>
      <c r="J384" s="1"/>
      <c r="K384" s="1"/>
      <c r="L384" s="1"/>
      <c r="M384" s="1"/>
      <c r="N384" s="1"/>
    </row>
    <row r="385" spans="1:14" ht="16.5">
      <c r="A385" s="1"/>
      <c r="B385" s="1"/>
      <c r="C385" s="1"/>
      <c r="D385" s="1"/>
      <c r="E385" s="1"/>
      <c r="F385" s="1"/>
      <c r="G385" s="1"/>
      <c r="H385" s="1"/>
      <c r="I385" s="1"/>
      <c r="J385" s="1"/>
      <c r="K385" s="1"/>
      <c r="L385" s="1"/>
      <c r="M385" s="1"/>
      <c r="N385" s="1"/>
    </row>
    <row r="386" spans="1:14" ht="16.5">
      <c r="A386" s="1"/>
      <c r="B386" s="1"/>
      <c r="C386" s="1"/>
      <c r="D386" s="1"/>
      <c r="E386" s="1"/>
      <c r="F386" s="1"/>
      <c r="G386" s="1"/>
      <c r="H386" s="1"/>
      <c r="I386" s="1"/>
      <c r="J386" s="1"/>
      <c r="K386" s="1"/>
      <c r="L386" s="1"/>
      <c r="M386" s="1"/>
      <c r="N386" s="1"/>
    </row>
    <row r="387" spans="1:14" ht="16.5">
      <c r="A387" s="1"/>
      <c r="B387" s="1"/>
      <c r="C387" s="1"/>
      <c r="D387" s="1"/>
      <c r="E387" s="1"/>
      <c r="F387" s="1"/>
      <c r="G387" s="1"/>
      <c r="H387" s="1"/>
      <c r="I387" s="1"/>
      <c r="J387" s="1"/>
      <c r="K387" s="1"/>
      <c r="L387" s="1"/>
      <c r="M387" s="1"/>
      <c r="N387" s="1"/>
    </row>
    <row r="388" spans="1:14" ht="16.5">
      <c r="A388" s="1"/>
      <c r="B388" s="1"/>
      <c r="C388" s="1"/>
      <c r="D388" s="1"/>
      <c r="E388" s="1"/>
      <c r="F388" s="1"/>
      <c r="G388" s="1"/>
      <c r="H388" s="1"/>
      <c r="I388" s="1"/>
      <c r="J388" s="1"/>
      <c r="K388" s="1"/>
      <c r="L388" s="1"/>
      <c r="M388" s="1"/>
      <c r="N388" s="1"/>
    </row>
    <row r="389" spans="1:14" ht="16.5">
      <c r="A389" s="1"/>
      <c r="B389" s="1"/>
      <c r="C389" s="1"/>
      <c r="D389" s="1"/>
      <c r="E389" s="1"/>
      <c r="F389" s="1"/>
      <c r="G389" s="1"/>
      <c r="H389" s="1"/>
      <c r="I389" s="1"/>
      <c r="J389" s="1"/>
      <c r="K389" s="1"/>
      <c r="L389" s="1"/>
      <c r="M389" s="1"/>
      <c r="N389" s="1"/>
    </row>
    <row r="390" spans="1:14" ht="16.5">
      <c r="A390" s="1"/>
      <c r="B390" s="1"/>
      <c r="C390" s="1"/>
      <c r="D390" s="1"/>
      <c r="E390" s="1"/>
      <c r="F390" s="1"/>
      <c r="G390" s="1"/>
      <c r="H390" s="1"/>
      <c r="I390" s="1"/>
      <c r="J390" s="1"/>
      <c r="K390" s="1"/>
      <c r="L390" s="1"/>
      <c r="M390" s="1"/>
      <c r="N390" s="1"/>
    </row>
    <row r="391" spans="1:14" ht="16.5">
      <c r="A391" s="1"/>
      <c r="B391" s="1"/>
      <c r="C391" s="1"/>
      <c r="D391" s="1"/>
      <c r="E391" s="1"/>
      <c r="F391" s="1"/>
      <c r="G391" s="1"/>
      <c r="H391" s="1"/>
      <c r="I391" s="1"/>
      <c r="J391" s="1"/>
      <c r="K391" s="1"/>
      <c r="L391" s="1"/>
      <c r="M391" s="1"/>
      <c r="N391" s="1"/>
    </row>
    <row r="392" spans="1:14" ht="16.5">
      <c r="A392" s="1"/>
      <c r="B392" s="1"/>
      <c r="C392" s="1"/>
      <c r="D392" s="1"/>
      <c r="E392" s="1"/>
      <c r="F392" s="1"/>
      <c r="G392" s="1"/>
      <c r="H392" s="1"/>
      <c r="I392" s="1"/>
      <c r="J392" s="1"/>
      <c r="K392" s="1"/>
      <c r="L392" s="1"/>
      <c r="M392" s="1"/>
      <c r="N392" s="1"/>
    </row>
    <row r="393" spans="1:14" ht="16.5">
      <c r="A393" s="1"/>
      <c r="B393" s="1"/>
      <c r="C393" s="1"/>
      <c r="D393" s="1"/>
      <c r="E393" s="1"/>
      <c r="F393" s="1"/>
      <c r="G393" s="1"/>
      <c r="H393" s="1"/>
      <c r="I393" s="1"/>
      <c r="J393" s="1"/>
      <c r="K393" s="1"/>
      <c r="L393" s="1"/>
      <c r="M393" s="1"/>
      <c r="N393" s="1"/>
    </row>
    <row r="394" spans="1:14" ht="16.5">
      <c r="A394" s="1"/>
      <c r="B394" s="1"/>
      <c r="C394" s="1"/>
      <c r="D394" s="1"/>
      <c r="E394" s="1"/>
      <c r="F394" s="1"/>
      <c r="G394" s="1"/>
      <c r="H394" s="1"/>
      <c r="I394" s="1"/>
      <c r="J394" s="1"/>
      <c r="K394" s="1"/>
      <c r="L394" s="1"/>
      <c r="M394" s="1"/>
      <c r="N394" s="1"/>
    </row>
    <row r="395" spans="1:14" ht="16.5">
      <c r="A395" s="1"/>
      <c r="B395" s="1"/>
      <c r="C395" s="1"/>
      <c r="D395" s="1"/>
      <c r="E395" s="1"/>
      <c r="F395" s="1"/>
      <c r="G395" s="1"/>
      <c r="H395" s="1"/>
      <c r="I395" s="1"/>
      <c r="J395" s="1"/>
      <c r="K395" s="1"/>
      <c r="L395" s="1"/>
      <c r="M395" s="1"/>
      <c r="N395" s="1"/>
    </row>
    <row r="396" spans="1:14" ht="16.5">
      <c r="A396" s="1"/>
      <c r="B396" s="1"/>
      <c r="C396" s="1"/>
      <c r="D396" s="1"/>
      <c r="E396" s="1"/>
      <c r="F396" s="1"/>
      <c r="G396" s="1"/>
      <c r="H396" s="1"/>
      <c r="I396" s="1"/>
      <c r="J396" s="1"/>
      <c r="K396" s="1"/>
      <c r="L396" s="1"/>
      <c r="M396" s="1"/>
      <c r="N396" s="1"/>
    </row>
    <row r="397" spans="1:14" ht="16.5">
      <c r="A397" s="1"/>
      <c r="B397" s="1"/>
      <c r="C397" s="1"/>
      <c r="D397" s="1"/>
      <c r="E397" s="1"/>
      <c r="F397" s="1"/>
      <c r="G397" s="1"/>
      <c r="H397" s="1"/>
      <c r="I397" s="1"/>
      <c r="J397" s="1"/>
      <c r="K397" s="1"/>
      <c r="L397" s="1"/>
      <c r="M397" s="1"/>
      <c r="N397" s="1"/>
    </row>
    <row r="398" spans="1:14" ht="16.5">
      <c r="A398" s="1"/>
      <c r="B398" s="1"/>
      <c r="C398" s="1"/>
      <c r="D398" s="1"/>
      <c r="E398" s="1"/>
      <c r="F398" s="1"/>
      <c r="G398" s="1"/>
      <c r="H398" s="1"/>
      <c r="I398" s="1"/>
      <c r="J398" s="1"/>
      <c r="K398" s="1"/>
      <c r="L398" s="1"/>
      <c r="M398" s="1"/>
      <c r="N398" s="1"/>
    </row>
    <row r="399" spans="1:14" ht="16.5">
      <c r="A399" s="1"/>
      <c r="B399" s="1"/>
      <c r="C399" s="1"/>
      <c r="D399" s="1"/>
      <c r="E399" s="1"/>
      <c r="F399" s="1"/>
      <c r="G399" s="1"/>
      <c r="H399" s="1"/>
      <c r="I399" s="1"/>
      <c r="J399" s="1"/>
      <c r="K399" s="1"/>
      <c r="L399" s="1"/>
      <c r="M399" s="1"/>
      <c r="N399" s="1"/>
    </row>
    <row r="400" spans="1:14" ht="16.5">
      <c r="A400" s="1"/>
      <c r="B400" s="1"/>
      <c r="C400" s="1"/>
      <c r="D400" s="1"/>
      <c r="E400" s="1"/>
      <c r="F400" s="1"/>
      <c r="G400" s="1"/>
      <c r="H400" s="1"/>
      <c r="I400" s="1"/>
      <c r="J400" s="1"/>
      <c r="K400" s="1"/>
      <c r="L400" s="1"/>
      <c r="M400" s="1"/>
      <c r="N400" s="1"/>
    </row>
    <row r="401" spans="1:14" ht="16.5">
      <c r="A401" s="1"/>
      <c r="B401" s="1"/>
      <c r="C401" s="1"/>
      <c r="D401" s="1"/>
      <c r="E401" s="1"/>
      <c r="F401" s="1"/>
      <c r="G401" s="1"/>
      <c r="H401" s="1"/>
      <c r="I401" s="1"/>
      <c r="J401" s="1"/>
      <c r="K401" s="1"/>
      <c r="L401" s="1"/>
      <c r="M401" s="1"/>
      <c r="N401" s="1"/>
    </row>
    <row r="402" spans="1:14" ht="16.5">
      <c r="A402" s="1"/>
      <c r="B402" s="1"/>
      <c r="C402" s="1"/>
      <c r="D402" s="1"/>
      <c r="E402" s="1"/>
      <c r="F402" s="1"/>
      <c r="G402" s="1"/>
      <c r="H402" s="1"/>
      <c r="I402" s="1"/>
      <c r="J402" s="1"/>
      <c r="K402" s="1"/>
      <c r="L402" s="1"/>
      <c r="M402" s="1"/>
      <c r="N402" s="1"/>
    </row>
    <row r="403" spans="1:14" ht="16.5">
      <c r="A403" s="1"/>
      <c r="B403" s="1"/>
      <c r="C403" s="1"/>
      <c r="D403" s="1"/>
      <c r="E403" s="1"/>
      <c r="F403" s="1"/>
      <c r="G403" s="1"/>
      <c r="H403" s="1"/>
      <c r="I403" s="1"/>
      <c r="J403" s="1"/>
      <c r="K403" s="1"/>
      <c r="L403" s="1"/>
      <c r="M403" s="1"/>
      <c r="N403" s="1"/>
    </row>
    <row r="404" spans="1:14" ht="16.5">
      <c r="A404" s="1"/>
      <c r="B404" s="1"/>
      <c r="C404" s="1"/>
      <c r="D404" s="1"/>
      <c r="E404" s="1"/>
      <c r="F404" s="1"/>
      <c r="G404" s="1"/>
      <c r="H404" s="1"/>
      <c r="I404" s="1"/>
      <c r="J404" s="1"/>
      <c r="K404" s="1"/>
      <c r="L404" s="1"/>
      <c r="M404" s="1"/>
      <c r="N404" s="1"/>
    </row>
    <row r="405" spans="1:14" ht="16.5">
      <c r="A405" s="1"/>
      <c r="B405" s="1"/>
      <c r="C405" s="1"/>
      <c r="D405" s="1"/>
      <c r="E405" s="1"/>
      <c r="F405" s="1"/>
      <c r="G405" s="1"/>
      <c r="H405" s="1"/>
      <c r="I405" s="1"/>
      <c r="J405" s="1"/>
      <c r="K405" s="1"/>
      <c r="L405" s="1"/>
      <c r="M405" s="1"/>
      <c r="N405" s="1"/>
    </row>
    <row r="406" spans="1:14" ht="16.5">
      <c r="A406" s="1"/>
      <c r="B406" s="1"/>
      <c r="C406" s="1"/>
      <c r="D406" s="1"/>
      <c r="E406" s="1"/>
      <c r="F406" s="1"/>
      <c r="G406" s="1"/>
      <c r="H406" s="1"/>
      <c r="I406" s="1"/>
      <c r="J406" s="1"/>
      <c r="K406" s="1"/>
      <c r="L406" s="1"/>
      <c r="M406" s="1"/>
      <c r="N406" s="1"/>
    </row>
    <row r="407" spans="1:14" ht="16.5">
      <c r="A407" s="1"/>
      <c r="B407" s="1"/>
      <c r="C407" s="1"/>
      <c r="D407" s="1"/>
      <c r="E407" s="1"/>
      <c r="F407" s="1"/>
      <c r="G407" s="1"/>
      <c r="H407" s="1"/>
      <c r="I407" s="1"/>
      <c r="J407" s="1"/>
      <c r="K407" s="1"/>
      <c r="L407" s="1"/>
      <c r="M407" s="1"/>
      <c r="N407" s="1"/>
    </row>
    <row r="408" spans="1:14" ht="16.5">
      <c r="A408" s="1"/>
      <c r="B408" s="1"/>
      <c r="C408" s="1"/>
      <c r="D408" s="1"/>
      <c r="E408" s="1"/>
      <c r="F408" s="1"/>
      <c r="G408" s="1"/>
      <c r="H408" s="1"/>
      <c r="I408" s="1"/>
      <c r="J408" s="1"/>
      <c r="K408" s="1"/>
      <c r="L408" s="1"/>
      <c r="M408" s="1"/>
      <c r="N408" s="1"/>
    </row>
    <row r="409" spans="1:14" ht="16.5">
      <c r="A409" s="1"/>
      <c r="B409" s="1"/>
      <c r="C409" s="1"/>
      <c r="D409" s="1"/>
      <c r="E409" s="1"/>
      <c r="F409" s="1"/>
      <c r="G409" s="1"/>
      <c r="H409" s="1"/>
      <c r="I409" s="1"/>
      <c r="J409" s="1"/>
      <c r="K409" s="1"/>
      <c r="L409" s="1"/>
      <c r="M409" s="1"/>
      <c r="N409" s="1"/>
    </row>
    <row r="410" spans="1:14" ht="16.5">
      <c r="A410" s="1"/>
      <c r="B410" s="1"/>
      <c r="C410" s="1"/>
      <c r="D410" s="1"/>
      <c r="E410" s="1"/>
      <c r="F410" s="1"/>
      <c r="G410" s="1"/>
      <c r="H410" s="1"/>
      <c r="I410" s="1"/>
      <c r="J410" s="1"/>
      <c r="K410" s="1"/>
      <c r="L410" s="1"/>
      <c r="M410" s="1"/>
      <c r="N410" s="1"/>
    </row>
    <row r="411" spans="1:14" ht="16.5">
      <c r="A411" s="1"/>
      <c r="B411" s="1"/>
      <c r="C411" s="1"/>
      <c r="D411" s="1"/>
      <c r="E411" s="1"/>
      <c r="F411" s="1"/>
      <c r="G411" s="1"/>
      <c r="H411" s="1"/>
      <c r="I411" s="1"/>
      <c r="J411" s="1"/>
      <c r="K411" s="1"/>
      <c r="L411" s="1"/>
      <c r="M411" s="1"/>
      <c r="N411" s="1"/>
    </row>
    <row r="412" spans="1:14" ht="16.5">
      <c r="A412" s="1"/>
      <c r="B412" s="1"/>
      <c r="C412" s="1"/>
      <c r="D412" s="1"/>
      <c r="E412" s="1"/>
      <c r="F412" s="1"/>
      <c r="G412" s="1"/>
      <c r="H412" s="1"/>
      <c r="I412" s="1"/>
      <c r="J412" s="1"/>
      <c r="K412" s="1"/>
      <c r="L412" s="1"/>
      <c r="M412" s="1"/>
      <c r="N412" s="1"/>
    </row>
    <row r="413" spans="1:14" ht="16.5">
      <c r="A413" s="1"/>
      <c r="B413" s="1"/>
      <c r="C413" s="1"/>
      <c r="D413" s="1"/>
      <c r="E413" s="1"/>
      <c r="F413" s="1"/>
      <c r="G413" s="1"/>
      <c r="H413" s="1"/>
      <c r="I413" s="1"/>
      <c r="J413" s="1"/>
      <c r="K413" s="1"/>
      <c r="L413" s="1"/>
      <c r="M413" s="1"/>
      <c r="N413" s="1"/>
    </row>
    <row r="414" spans="1:14" ht="16.5">
      <c r="A414" s="1"/>
      <c r="B414" s="1"/>
      <c r="C414" s="1"/>
      <c r="D414" s="1"/>
      <c r="E414" s="1"/>
      <c r="F414" s="1"/>
      <c r="G414" s="1"/>
      <c r="H414" s="1"/>
      <c r="I414" s="1"/>
      <c r="J414" s="1"/>
      <c r="K414" s="1"/>
      <c r="L414" s="1"/>
      <c r="M414" s="1"/>
      <c r="N414" s="1"/>
    </row>
    <row r="415" spans="1:14" ht="16.5">
      <c r="A415" s="1"/>
      <c r="B415" s="1"/>
      <c r="C415" s="1"/>
      <c r="D415" s="1"/>
      <c r="E415" s="1"/>
      <c r="F415" s="1"/>
      <c r="G415" s="1"/>
      <c r="H415" s="1"/>
      <c r="I415" s="1"/>
      <c r="J415" s="1"/>
      <c r="K415" s="1"/>
      <c r="L415" s="1"/>
      <c r="M415" s="1"/>
      <c r="N415" s="1"/>
    </row>
    <row r="416" spans="1:14" ht="16.5">
      <c r="A416" s="1"/>
      <c r="B416" s="1"/>
      <c r="C416" s="1"/>
      <c r="D416" s="1"/>
      <c r="E416" s="1"/>
      <c r="F416" s="1"/>
      <c r="G416" s="1"/>
      <c r="H416" s="1"/>
      <c r="I416" s="1"/>
      <c r="J416" s="1"/>
      <c r="K416" s="1"/>
      <c r="L416" s="1"/>
      <c r="M416" s="1"/>
      <c r="N416" s="1"/>
    </row>
    <row r="417" spans="1:14" ht="16.5">
      <c r="A417" s="1"/>
      <c r="B417" s="1"/>
      <c r="C417" s="1"/>
      <c r="D417" s="1"/>
      <c r="E417" s="1"/>
      <c r="F417" s="1"/>
      <c r="G417" s="1"/>
      <c r="H417" s="1"/>
      <c r="I417" s="1"/>
      <c r="J417" s="1"/>
      <c r="K417" s="1"/>
      <c r="L417" s="1"/>
      <c r="M417" s="1"/>
      <c r="N417" s="1"/>
    </row>
    <row r="418" spans="1:14" ht="16.5">
      <c r="A418" s="1"/>
      <c r="B418" s="1"/>
      <c r="C418" s="1"/>
      <c r="D418" s="1"/>
      <c r="E418" s="1"/>
      <c r="F418" s="1"/>
      <c r="G418" s="1"/>
      <c r="H418" s="1"/>
      <c r="I418" s="1"/>
      <c r="J418" s="1"/>
      <c r="K418" s="1"/>
      <c r="L418" s="1"/>
      <c r="M418" s="1"/>
      <c r="N418" s="1"/>
    </row>
    <row r="419" spans="1:14" ht="16.5">
      <c r="A419" s="1"/>
      <c r="B419" s="1"/>
      <c r="C419" s="1"/>
      <c r="D419" s="1"/>
      <c r="E419" s="1"/>
      <c r="F419" s="1"/>
      <c r="G419" s="1"/>
      <c r="H419" s="1"/>
      <c r="I419" s="1"/>
      <c r="J419" s="1"/>
      <c r="K419" s="1"/>
      <c r="L419" s="1"/>
      <c r="M419" s="1"/>
      <c r="N419" s="1"/>
    </row>
    <row r="420" spans="1:14" ht="16.5">
      <c r="A420" s="1"/>
      <c r="B420" s="1"/>
      <c r="C420" s="1"/>
      <c r="D420" s="1"/>
      <c r="E420" s="1"/>
      <c r="F420" s="1"/>
      <c r="G420" s="1"/>
      <c r="H420" s="1"/>
      <c r="I420" s="1"/>
      <c r="J420" s="1"/>
      <c r="K420" s="1"/>
      <c r="L420" s="1"/>
      <c r="M420" s="1"/>
      <c r="N420" s="1"/>
    </row>
    <row r="421" spans="1:14" ht="16.5">
      <c r="A421" s="1"/>
      <c r="B421" s="1"/>
      <c r="C421" s="1"/>
      <c r="D421" s="1"/>
      <c r="E421" s="1"/>
      <c r="F421" s="1"/>
      <c r="G421" s="1"/>
      <c r="H421" s="1"/>
      <c r="I421" s="1"/>
      <c r="J421" s="1"/>
      <c r="K421" s="1"/>
      <c r="L421" s="1"/>
      <c r="M421" s="1"/>
      <c r="N421" s="1"/>
    </row>
    <row r="422" spans="1:14" ht="16.5">
      <c r="A422" s="1"/>
      <c r="B422" s="1"/>
      <c r="C422" s="1"/>
      <c r="D422" s="1"/>
      <c r="E422" s="1"/>
      <c r="F422" s="1"/>
      <c r="G422" s="1"/>
      <c r="H422" s="1"/>
      <c r="I422" s="1"/>
      <c r="J422" s="1"/>
      <c r="K422" s="1"/>
      <c r="L422" s="1"/>
      <c r="M422" s="1"/>
      <c r="N422" s="1"/>
    </row>
    <row r="423" spans="1:14" ht="16.5">
      <c r="A423" s="1"/>
      <c r="B423" s="1"/>
      <c r="C423" s="1"/>
      <c r="D423" s="1"/>
      <c r="E423" s="1"/>
      <c r="F423" s="1"/>
      <c r="G423" s="1"/>
      <c r="H423" s="1"/>
      <c r="I423" s="1"/>
      <c r="J423" s="1"/>
      <c r="K423" s="1"/>
      <c r="L423" s="1"/>
      <c r="M423" s="1"/>
      <c r="N423" s="1"/>
    </row>
    <row r="424" spans="1:14" ht="16.5">
      <c r="A424" s="1"/>
      <c r="B424" s="1"/>
      <c r="C424" s="1"/>
      <c r="D424" s="1"/>
      <c r="E424" s="1"/>
      <c r="F424" s="1"/>
      <c r="G424" s="1"/>
      <c r="H424" s="1"/>
      <c r="I424" s="1"/>
      <c r="J424" s="1"/>
      <c r="K424" s="1"/>
      <c r="L424" s="1"/>
      <c r="M424" s="1"/>
      <c r="N424" s="1"/>
    </row>
    <row r="425" spans="1:14" ht="16.5">
      <c r="A425" s="1"/>
      <c r="B425" s="1"/>
      <c r="C425" s="1"/>
      <c r="D425" s="1"/>
      <c r="E425" s="1"/>
      <c r="F425" s="1"/>
      <c r="G425" s="1"/>
      <c r="H425" s="1"/>
      <c r="I425" s="1"/>
      <c r="J425" s="1"/>
      <c r="K425" s="1"/>
      <c r="L425" s="1"/>
      <c r="M425" s="1"/>
      <c r="N425" s="1"/>
    </row>
    <row r="426" spans="1:14" ht="16.5">
      <c r="A426" s="1"/>
      <c r="B426" s="1"/>
      <c r="C426" s="1"/>
      <c r="D426" s="1"/>
      <c r="E426" s="1"/>
      <c r="F426" s="1"/>
      <c r="G426" s="1"/>
      <c r="H426" s="1"/>
      <c r="I426" s="1"/>
      <c r="J426" s="1"/>
      <c r="K426" s="1"/>
      <c r="L426" s="1"/>
      <c r="M426" s="1"/>
      <c r="N426" s="1"/>
    </row>
    <row r="427" spans="1:14" ht="16.5">
      <c r="A427" s="1"/>
      <c r="B427" s="1"/>
      <c r="C427" s="1"/>
      <c r="D427" s="1"/>
      <c r="E427" s="1"/>
      <c r="F427" s="1"/>
      <c r="G427" s="1"/>
      <c r="H427" s="1"/>
      <c r="I427" s="1"/>
      <c r="J427" s="1"/>
      <c r="K427" s="1"/>
      <c r="L427" s="1"/>
      <c r="M427" s="1"/>
      <c r="N427" s="1"/>
    </row>
    <row r="428" spans="1:14" ht="16.5">
      <c r="A428" s="1"/>
      <c r="B428" s="1"/>
      <c r="C428" s="1"/>
      <c r="D428" s="1"/>
      <c r="E428" s="1"/>
      <c r="F428" s="1"/>
      <c r="G428" s="1"/>
      <c r="H428" s="1"/>
      <c r="I428" s="1"/>
      <c r="J428" s="1"/>
      <c r="K428" s="1"/>
      <c r="L428" s="1"/>
      <c r="M428" s="1"/>
      <c r="N428" s="1"/>
    </row>
    <row r="429" spans="1:14" ht="16.5">
      <c r="A429" s="1"/>
      <c r="B429" s="1"/>
      <c r="C429" s="1"/>
      <c r="D429" s="1"/>
      <c r="E429" s="1"/>
      <c r="F429" s="1"/>
      <c r="G429" s="1"/>
      <c r="H429" s="1"/>
      <c r="I429" s="1"/>
      <c r="J429" s="1"/>
      <c r="K429" s="1"/>
      <c r="L429" s="1"/>
      <c r="M429" s="1"/>
      <c r="N429" s="1"/>
    </row>
    <row r="430" spans="1:14" ht="16.5">
      <c r="A430" s="1"/>
      <c r="B430" s="1"/>
      <c r="C430" s="1"/>
      <c r="D430" s="1"/>
      <c r="E430" s="1"/>
      <c r="F430" s="1"/>
      <c r="G430" s="1"/>
      <c r="H430" s="1"/>
      <c r="I430" s="1"/>
      <c r="J430" s="1"/>
      <c r="K430" s="1"/>
      <c r="L430" s="1"/>
      <c r="M430" s="1"/>
      <c r="N430" s="1"/>
    </row>
    <row r="431" spans="1:14" ht="16.5">
      <c r="A431" s="1"/>
      <c r="B431" s="1"/>
      <c r="C431" s="1"/>
      <c r="D431" s="1"/>
      <c r="E431" s="1"/>
      <c r="F431" s="1"/>
      <c r="G431" s="1"/>
      <c r="H431" s="1"/>
      <c r="I431" s="1"/>
      <c r="J431" s="1"/>
      <c r="K431" s="1"/>
      <c r="L431" s="1"/>
      <c r="M431" s="1"/>
      <c r="N431" s="1"/>
    </row>
    <row r="432" spans="1:14" ht="16.5">
      <c r="A432" s="1"/>
      <c r="B432" s="1"/>
      <c r="C432" s="1"/>
      <c r="D432" s="1"/>
      <c r="E432" s="1"/>
      <c r="F432" s="1"/>
      <c r="G432" s="1"/>
      <c r="H432" s="1"/>
      <c r="I432" s="1"/>
      <c r="J432" s="1"/>
      <c r="K432" s="1"/>
      <c r="L432" s="1"/>
      <c r="M432" s="1"/>
      <c r="N432" s="1"/>
    </row>
    <row r="433" spans="1:14" ht="16.5">
      <c r="A433" s="1"/>
      <c r="B433" s="1"/>
      <c r="C433" s="1"/>
      <c r="D433" s="1"/>
      <c r="E433" s="1"/>
      <c r="F433" s="1"/>
      <c r="G433" s="1"/>
      <c r="H433" s="1"/>
      <c r="I433" s="1"/>
      <c r="J433" s="1"/>
      <c r="K433" s="1"/>
      <c r="L433" s="1"/>
      <c r="M433" s="1"/>
      <c r="N433" s="1"/>
    </row>
    <row r="434" spans="1:14" ht="16.5">
      <c r="A434" s="1"/>
      <c r="B434" s="1"/>
      <c r="C434" s="1"/>
      <c r="D434" s="1"/>
      <c r="E434" s="1"/>
      <c r="F434" s="1"/>
      <c r="G434" s="1"/>
      <c r="H434" s="1"/>
      <c r="I434" s="1"/>
      <c r="J434" s="1"/>
      <c r="K434" s="1"/>
      <c r="L434" s="1"/>
      <c r="M434" s="1"/>
      <c r="N434" s="1"/>
    </row>
    <row r="435" spans="1:14" ht="16.5">
      <c r="A435" s="1"/>
      <c r="B435" s="1"/>
      <c r="C435" s="1"/>
      <c r="D435" s="1"/>
      <c r="E435" s="1"/>
      <c r="F435" s="1"/>
      <c r="G435" s="1"/>
      <c r="H435" s="1"/>
      <c r="I435" s="1"/>
      <c r="J435" s="1"/>
      <c r="K435" s="1"/>
      <c r="L435" s="1"/>
      <c r="M435" s="1"/>
      <c r="N435" s="1"/>
    </row>
    <row r="436" spans="1:14" ht="16.5">
      <c r="A436" s="1"/>
      <c r="B436" s="1"/>
      <c r="C436" s="1"/>
      <c r="D436" s="1"/>
      <c r="E436" s="1"/>
      <c r="F436" s="1"/>
      <c r="G436" s="1"/>
      <c r="H436" s="1"/>
      <c r="I436" s="1"/>
      <c r="J436" s="1"/>
      <c r="K436" s="1"/>
      <c r="L436" s="1"/>
      <c r="M436" s="1"/>
      <c r="N436" s="1"/>
    </row>
    <row r="437" spans="1:14" ht="16.5">
      <c r="A437" s="1"/>
      <c r="B437" s="1"/>
      <c r="C437" s="1"/>
      <c r="D437" s="1"/>
      <c r="E437" s="1"/>
      <c r="F437" s="1"/>
      <c r="G437" s="1"/>
      <c r="H437" s="1"/>
      <c r="I437" s="1"/>
      <c r="J437" s="1"/>
      <c r="K437" s="1"/>
      <c r="L437" s="1"/>
      <c r="M437" s="1"/>
      <c r="N437" s="1"/>
    </row>
    <row r="438" spans="1:14" ht="16.5">
      <c r="A438" s="1"/>
      <c r="B438" s="1"/>
      <c r="C438" s="1"/>
      <c r="D438" s="1"/>
      <c r="E438" s="1"/>
      <c r="F438" s="1"/>
      <c r="G438" s="1"/>
      <c r="H438" s="1"/>
      <c r="I438" s="1"/>
      <c r="J438" s="1"/>
      <c r="K438" s="1"/>
      <c r="L438" s="1"/>
      <c r="M438" s="1"/>
      <c r="N438" s="1"/>
    </row>
    <row r="439" spans="1:14" ht="16.5">
      <c r="A439" s="1"/>
      <c r="B439" s="1"/>
      <c r="C439" s="1"/>
      <c r="D439" s="1"/>
      <c r="E439" s="1"/>
      <c r="F439" s="1"/>
      <c r="G439" s="1"/>
      <c r="H439" s="1"/>
      <c r="I439" s="1"/>
      <c r="J439" s="1"/>
      <c r="K439" s="1"/>
      <c r="L439" s="1"/>
      <c r="M439" s="1"/>
      <c r="N439" s="1"/>
    </row>
    <row r="440" spans="1:14" ht="16.5">
      <c r="A440" s="1"/>
      <c r="B440" s="1"/>
      <c r="C440" s="1"/>
      <c r="D440" s="1"/>
      <c r="E440" s="1"/>
      <c r="F440" s="1"/>
      <c r="G440" s="1"/>
      <c r="H440" s="1"/>
      <c r="I440" s="1"/>
      <c r="J440" s="1"/>
      <c r="K440" s="1"/>
      <c r="L440" s="1"/>
      <c r="M440" s="1"/>
      <c r="N440" s="1"/>
    </row>
    <row r="441" spans="1:14" ht="16.5">
      <c r="A441" s="1"/>
      <c r="B441" s="1"/>
      <c r="C441" s="1"/>
      <c r="D441" s="1"/>
      <c r="E441" s="1"/>
      <c r="F441" s="1"/>
      <c r="G441" s="1"/>
      <c r="H441" s="1"/>
      <c r="I441" s="1"/>
      <c r="J441" s="1"/>
      <c r="K441" s="1"/>
      <c r="L441" s="1"/>
      <c r="M441" s="1"/>
      <c r="N441" s="1"/>
    </row>
    <row r="442" spans="1:14" ht="16.5">
      <c r="A442" s="1"/>
      <c r="B442" s="1"/>
      <c r="C442" s="1"/>
      <c r="D442" s="1"/>
      <c r="E442" s="1"/>
      <c r="F442" s="1"/>
      <c r="G442" s="1"/>
      <c r="H442" s="1"/>
      <c r="I442" s="1"/>
      <c r="J442" s="1"/>
      <c r="K442" s="1"/>
      <c r="L442" s="1"/>
      <c r="M442" s="1"/>
      <c r="N442" s="1"/>
    </row>
    <row r="443" spans="1:14" ht="16.5">
      <c r="A443" s="1"/>
      <c r="B443" s="1"/>
      <c r="C443" s="1"/>
      <c r="D443" s="1"/>
      <c r="E443" s="1"/>
      <c r="F443" s="1"/>
      <c r="G443" s="1"/>
      <c r="H443" s="1"/>
      <c r="I443" s="1"/>
      <c r="J443" s="1"/>
      <c r="K443" s="1"/>
      <c r="L443" s="1"/>
      <c r="M443" s="1"/>
      <c r="N443" s="1"/>
    </row>
    <row r="444" spans="1:14" ht="16.5">
      <c r="A444" s="1"/>
      <c r="B444" s="1"/>
      <c r="C444" s="1"/>
      <c r="D444" s="1"/>
      <c r="E444" s="1"/>
      <c r="F444" s="1"/>
      <c r="G444" s="1"/>
      <c r="H444" s="1"/>
      <c r="I444" s="1"/>
      <c r="J444" s="1"/>
      <c r="K444" s="1"/>
      <c r="L444" s="1"/>
      <c r="M444" s="1"/>
      <c r="N444" s="1"/>
    </row>
    <row r="445" spans="1:14" ht="16.5">
      <c r="A445" s="1"/>
      <c r="B445" s="1"/>
      <c r="C445" s="1"/>
      <c r="D445" s="1"/>
      <c r="E445" s="1"/>
      <c r="F445" s="1"/>
      <c r="G445" s="1"/>
      <c r="H445" s="1"/>
      <c r="I445" s="1"/>
      <c r="J445" s="1"/>
      <c r="K445" s="1"/>
      <c r="L445" s="1"/>
      <c r="M445" s="1"/>
      <c r="N445" s="1"/>
    </row>
    <row r="446" spans="1:14" ht="16.5">
      <c r="A446" s="1"/>
      <c r="B446" s="1"/>
      <c r="C446" s="1"/>
      <c r="D446" s="1"/>
      <c r="E446" s="1"/>
      <c r="F446" s="1"/>
      <c r="G446" s="1"/>
      <c r="H446" s="1"/>
      <c r="I446" s="1"/>
      <c r="J446" s="1"/>
      <c r="K446" s="1"/>
      <c r="L446" s="1"/>
      <c r="M446" s="1"/>
      <c r="N446" s="1"/>
    </row>
    <row r="447" spans="1:14" ht="16.5">
      <c r="A447" s="1"/>
      <c r="B447" s="1"/>
      <c r="C447" s="1"/>
      <c r="D447" s="1"/>
      <c r="E447" s="1"/>
      <c r="F447" s="1"/>
      <c r="G447" s="1"/>
      <c r="H447" s="1"/>
      <c r="I447" s="1"/>
      <c r="J447" s="1"/>
      <c r="K447" s="1"/>
      <c r="L447" s="1"/>
      <c r="M447" s="1"/>
      <c r="N447" s="1"/>
    </row>
    <row r="448" spans="1:14" ht="16.5">
      <c r="A448" s="1"/>
      <c r="B448" s="1"/>
      <c r="C448" s="1"/>
      <c r="D448" s="1"/>
      <c r="E448" s="1"/>
      <c r="F448" s="1"/>
      <c r="G448" s="1"/>
      <c r="H448" s="1"/>
      <c r="I448" s="1"/>
      <c r="J448" s="1"/>
      <c r="K448" s="1"/>
      <c r="L448" s="1"/>
      <c r="M448" s="1"/>
      <c r="N448" s="1"/>
    </row>
  </sheetData>
  <mergeCells count="21">
    <mergeCell ref="L39:L40"/>
    <mergeCell ref="G26:K33"/>
    <mergeCell ref="E39:F40"/>
    <mergeCell ref="E36:F37"/>
    <mergeCell ref="E41:F41"/>
    <mergeCell ref="H41:I41"/>
    <mergeCell ref="I35:I36"/>
    <mergeCell ref="E42:F42"/>
    <mergeCell ref="G42:H42"/>
    <mergeCell ref="A5:A6"/>
    <mergeCell ref="B5:B6"/>
    <mergeCell ref="C5:C6"/>
    <mergeCell ref="D5:D6"/>
    <mergeCell ref="G36:G37"/>
    <mergeCell ref="G39:G40"/>
    <mergeCell ref="A1:D1"/>
    <mergeCell ref="A2:D2"/>
    <mergeCell ref="A3:D3"/>
    <mergeCell ref="H37:I37"/>
    <mergeCell ref="H40:K40"/>
    <mergeCell ref="J36:J37"/>
  </mergeCells>
  <pageMargins left="0.70866141732283505" right="0.70866141732283505" top="0.74803149606299202" bottom="0.74803149606299202" header="0.31496062992126" footer="0.31496062992126"/>
  <pageSetup paperSize="9" orientation="portrait"/>
  <ignoredErrors>
    <ignoredError sqref="A9" twoDigitTextYear="1"/>
  </ignoredError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70C0"/>
  </sheetPr>
  <dimension ref="A1:J39"/>
  <sheetViews>
    <sheetView workbookViewId="0">
      <selection activeCell="C31" sqref="C31"/>
    </sheetView>
  </sheetViews>
  <sheetFormatPr defaultColWidth="9" defaultRowHeight="15"/>
  <cols>
    <col min="1" max="1" width="4.85546875" customWidth="1"/>
    <col min="2" max="2" width="24.140625" customWidth="1"/>
    <col min="3" max="4" width="11.7109375" customWidth="1"/>
    <col min="5" max="5" width="6.7109375" customWidth="1"/>
    <col min="7" max="7" width="9.85546875" customWidth="1"/>
  </cols>
  <sheetData>
    <row r="1" spans="1:10" ht="18.75">
      <c r="A1" s="1531"/>
      <c r="B1" s="1531"/>
      <c r="C1" s="1531"/>
      <c r="D1" s="1531"/>
      <c r="E1" s="1531"/>
      <c r="F1" s="1"/>
      <c r="G1" s="1"/>
      <c r="H1" s="1"/>
      <c r="I1" s="1"/>
      <c r="J1" s="1"/>
    </row>
    <row r="2" spans="1:10" ht="16.5">
      <c r="A2" s="1"/>
      <c r="B2" s="1"/>
      <c r="C2" s="1"/>
      <c r="D2" s="1"/>
      <c r="E2" s="1"/>
      <c r="F2" s="1"/>
      <c r="G2" s="1"/>
      <c r="H2" s="1"/>
      <c r="I2" s="1"/>
      <c r="J2" s="1"/>
    </row>
    <row r="3" spans="1:10" ht="53.25" customHeight="1">
      <c r="A3" s="39" t="s">
        <v>0</v>
      </c>
      <c r="B3" s="39" t="s">
        <v>1</v>
      </c>
      <c r="C3" s="40" t="s">
        <v>793</v>
      </c>
      <c r="D3" s="40" t="s">
        <v>794</v>
      </c>
      <c r="E3" s="40" t="s">
        <v>39</v>
      </c>
      <c r="F3" s="1"/>
      <c r="G3" s="1"/>
      <c r="H3" s="1"/>
      <c r="I3" s="1"/>
      <c r="J3" s="1"/>
    </row>
    <row r="4" spans="1:10" ht="12.75" customHeight="1">
      <c r="A4" s="41">
        <v>1</v>
      </c>
      <c r="B4" s="42" t="s">
        <v>6</v>
      </c>
      <c r="C4" s="67">
        <v>246084</v>
      </c>
      <c r="D4" s="68">
        <v>156204</v>
      </c>
      <c r="E4" s="69">
        <f>D4/C4*100</f>
        <v>63.475886282732702</v>
      </c>
      <c r="F4" s="1"/>
      <c r="G4" s="65"/>
      <c r="H4" s="1"/>
      <c r="I4" s="1"/>
      <c r="J4" s="1"/>
    </row>
    <row r="5" spans="1:10" ht="12.75" customHeight="1">
      <c r="A5" s="46">
        <v>2</v>
      </c>
      <c r="B5" s="47" t="s">
        <v>7</v>
      </c>
      <c r="C5" s="71">
        <v>186867</v>
      </c>
      <c r="D5" s="72">
        <v>144613</v>
      </c>
      <c r="E5" s="73">
        <f t="shared" ref="E5:E23" si="0">D5/C5*100</f>
        <v>77.388195882633099</v>
      </c>
      <c r="F5" s="1"/>
      <c r="G5" s="65"/>
      <c r="H5" s="1"/>
      <c r="I5" s="1"/>
      <c r="J5" s="1"/>
    </row>
    <row r="6" spans="1:10" ht="12.75" customHeight="1">
      <c r="A6" s="51">
        <v>3</v>
      </c>
      <c r="B6" s="52" t="s">
        <v>8</v>
      </c>
      <c r="C6" s="74">
        <v>115759</v>
      </c>
      <c r="D6" s="75">
        <v>89870</v>
      </c>
      <c r="E6" s="69">
        <f t="shared" si="0"/>
        <v>77.635432234210697</v>
      </c>
      <c r="F6" s="1"/>
      <c r="G6" s="65"/>
      <c r="H6" s="1"/>
      <c r="I6" s="1"/>
      <c r="J6" s="1"/>
    </row>
    <row r="7" spans="1:10" ht="12.75" customHeight="1">
      <c r="A7" s="46">
        <v>4</v>
      </c>
      <c r="B7" s="47" t="s">
        <v>9</v>
      </c>
      <c r="C7" s="71">
        <v>170969</v>
      </c>
      <c r="D7" s="72">
        <v>136825</v>
      </c>
      <c r="E7" s="73">
        <f t="shared" si="0"/>
        <v>80.029128087548003</v>
      </c>
      <c r="F7" s="1"/>
      <c r="G7" s="65"/>
      <c r="H7" s="1"/>
      <c r="I7" s="1"/>
      <c r="J7" s="1"/>
    </row>
    <row r="8" spans="1:10" ht="12.75" customHeight="1">
      <c r="A8" s="51">
        <v>5</v>
      </c>
      <c r="B8" s="52" t="s">
        <v>10</v>
      </c>
      <c r="C8" s="74">
        <v>187619</v>
      </c>
      <c r="D8" s="75">
        <v>133933</v>
      </c>
      <c r="E8" s="69">
        <f t="shared" si="0"/>
        <v>71.385627255235306</v>
      </c>
      <c r="F8" s="1"/>
      <c r="G8" s="65"/>
      <c r="H8" s="1"/>
      <c r="I8" s="1"/>
      <c r="J8" s="1"/>
    </row>
    <row r="9" spans="1:10" ht="12.75" customHeight="1">
      <c r="A9" s="46">
        <v>6</v>
      </c>
      <c r="B9" s="47" t="s">
        <v>11</v>
      </c>
      <c r="C9" s="71">
        <v>226241</v>
      </c>
      <c r="D9" s="72">
        <v>148241</v>
      </c>
      <c r="E9" s="73">
        <f t="shared" si="0"/>
        <v>65.523490437188698</v>
      </c>
      <c r="F9" s="1"/>
      <c r="G9" s="65"/>
      <c r="H9" s="1"/>
      <c r="I9" s="1"/>
      <c r="J9" s="1"/>
    </row>
    <row r="10" spans="1:10" ht="12.75" customHeight="1">
      <c r="A10" s="51">
        <v>7</v>
      </c>
      <c r="B10" s="52" t="s">
        <v>12</v>
      </c>
      <c r="C10" s="74">
        <v>189884</v>
      </c>
      <c r="D10" s="75">
        <v>141468</v>
      </c>
      <c r="E10" s="69">
        <f t="shared" si="0"/>
        <v>74.502327736934106</v>
      </c>
      <c r="F10" s="1"/>
      <c r="G10" s="65"/>
      <c r="H10" s="1"/>
      <c r="I10" s="1"/>
      <c r="J10" s="1"/>
    </row>
    <row r="11" spans="1:10" ht="12.75" customHeight="1">
      <c r="A11" s="46">
        <v>8</v>
      </c>
      <c r="B11" s="47" t="s">
        <v>13</v>
      </c>
      <c r="C11" s="71">
        <v>136110</v>
      </c>
      <c r="D11" s="72">
        <v>88553</v>
      </c>
      <c r="E11" s="73">
        <f t="shared" si="0"/>
        <v>65.059878039820703</v>
      </c>
      <c r="F11" s="1"/>
      <c r="G11" s="65"/>
      <c r="H11" s="1"/>
      <c r="I11" s="1"/>
      <c r="J11" s="1"/>
    </row>
    <row r="12" spans="1:10" ht="12.75" customHeight="1">
      <c r="A12" s="51">
        <v>9</v>
      </c>
      <c r="B12" s="52" t="s">
        <v>14</v>
      </c>
      <c r="C12" s="74">
        <v>43190</v>
      </c>
      <c r="D12" s="75">
        <v>26891</v>
      </c>
      <c r="E12" s="69">
        <f t="shared" si="0"/>
        <v>62.262097707802702</v>
      </c>
      <c r="F12" s="1"/>
      <c r="G12" s="65"/>
      <c r="H12" s="1"/>
      <c r="I12" s="1"/>
      <c r="J12" s="1"/>
    </row>
    <row r="13" spans="1:10" ht="12.75" customHeight="1">
      <c r="A13" s="46">
        <v>10</v>
      </c>
      <c r="B13" s="47" t="s">
        <v>15</v>
      </c>
      <c r="C13" s="71">
        <v>117846</v>
      </c>
      <c r="D13" s="72">
        <v>78780</v>
      </c>
      <c r="E13" s="73">
        <f t="shared" si="0"/>
        <v>66.849956723181094</v>
      </c>
      <c r="F13" s="1"/>
      <c r="G13" s="65"/>
      <c r="H13" s="1"/>
      <c r="I13" s="1"/>
      <c r="J13" s="1"/>
    </row>
    <row r="14" spans="1:10" ht="12.75" customHeight="1">
      <c r="A14" s="51">
        <v>11</v>
      </c>
      <c r="B14" s="52" t="s">
        <v>16</v>
      </c>
      <c r="C14" s="74">
        <v>83266</v>
      </c>
      <c r="D14" s="75">
        <v>54786</v>
      </c>
      <c r="E14" s="69">
        <f t="shared" si="0"/>
        <v>65.796363461677004</v>
      </c>
      <c r="F14" s="1"/>
      <c r="G14" s="65"/>
      <c r="H14" s="1"/>
      <c r="I14" s="1"/>
      <c r="J14" s="1"/>
    </row>
    <row r="15" spans="1:10" ht="12.75" customHeight="1">
      <c r="A15" s="46">
        <v>12</v>
      </c>
      <c r="B15" s="47" t="s">
        <v>17</v>
      </c>
      <c r="C15" s="71">
        <v>199297</v>
      </c>
      <c r="D15" s="72">
        <v>134307</v>
      </c>
      <c r="E15" s="73">
        <f t="shared" si="0"/>
        <v>67.390377175772798</v>
      </c>
      <c r="F15" s="1"/>
      <c r="G15" s="65"/>
      <c r="H15" s="1"/>
      <c r="I15" s="1"/>
      <c r="J15" s="1"/>
    </row>
    <row r="16" spans="1:10" ht="12.75" customHeight="1">
      <c r="A16" s="51">
        <v>13</v>
      </c>
      <c r="B16" s="52" t="s">
        <v>18</v>
      </c>
      <c r="C16" s="74">
        <v>427971</v>
      </c>
      <c r="D16" s="75">
        <v>320184</v>
      </c>
      <c r="E16" s="69">
        <f t="shared" si="0"/>
        <v>74.814414995408598</v>
      </c>
      <c r="F16" s="1"/>
      <c r="G16" s="65"/>
      <c r="H16" s="1"/>
      <c r="I16" s="1"/>
      <c r="J16" s="1"/>
    </row>
    <row r="17" spans="1:10" ht="12.75" customHeight="1">
      <c r="A17" s="46">
        <v>14</v>
      </c>
      <c r="B17" s="47" t="s">
        <v>19</v>
      </c>
      <c r="C17" s="71">
        <v>37842</v>
      </c>
      <c r="D17" s="72">
        <v>32984</v>
      </c>
      <c r="E17" s="73">
        <f t="shared" si="0"/>
        <v>87.162412134665203</v>
      </c>
      <c r="F17" s="1"/>
      <c r="G17" s="65"/>
      <c r="H17" s="1"/>
      <c r="I17" s="1"/>
      <c r="J17" s="1"/>
    </row>
    <row r="18" spans="1:10" ht="12.75" customHeight="1">
      <c r="A18" s="51">
        <v>15</v>
      </c>
      <c r="B18" s="52" t="s">
        <v>20</v>
      </c>
      <c r="C18" s="74">
        <v>30654</v>
      </c>
      <c r="D18" s="75">
        <v>29149</v>
      </c>
      <c r="E18" s="69">
        <f t="shared" si="0"/>
        <v>95.090363410974106</v>
      </c>
      <c r="F18" s="1"/>
      <c r="G18" s="65"/>
      <c r="H18" s="1"/>
      <c r="I18" s="1"/>
      <c r="J18" s="1"/>
    </row>
    <row r="19" spans="1:10" ht="12.75" customHeight="1">
      <c r="A19" s="46">
        <v>16</v>
      </c>
      <c r="B19" s="47" t="s">
        <v>21</v>
      </c>
      <c r="C19" s="71">
        <v>27105</v>
      </c>
      <c r="D19" s="72">
        <v>25538</v>
      </c>
      <c r="E19" s="73">
        <f t="shared" si="0"/>
        <v>94.218778823095406</v>
      </c>
      <c r="F19" s="1"/>
      <c r="G19" s="65"/>
      <c r="H19" s="1"/>
      <c r="I19" s="1"/>
      <c r="J19" s="1"/>
    </row>
    <row r="20" spans="1:10" ht="12.75" customHeight="1">
      <c r="A20" s="51">
        <v>17</v>
      </c>
      <c r="B20" s="52" t="s">
        <v>22</v>
      </c>
      <c r="C20" s="74">
        <v>61098</v>
      </c>
      <c r="D20" s="75">
        <v>53619</v>
      </c>
      <c r="E20" s="69">
        <f t="shared" si="0"/>
        <v>87.759010114897393</v>
      </c>
      <c r="F20" s="1"/>
      <c r="G20" s="65"/>
      <c r="H20" s="1"/>
      <c r="I20" s="1"/>
      <c r="J20" s="1"/>
    </row>
    <row r="21" spans="1:10" ht="12.75" customHeight="1">
      <c r="A21" s="46">
        <v>18</v>
      </c>
      <c r="B21" s="47" t="s">
        <v>23</v>
      </c>
      <c r="C21" s="71">
        <v>65518</v>
      </c>
      <c r="D21" s="72">
        <v>59773</v>
      </c>
      <c r="E21" s="73">
        <f t="shared" si="0"/>
        <v>91.231417320431007</v>
      </c>
      <c r="F21" s="1"/>
      <c r="G21" s="65"/>
      <c r="H21" s="1"/>
      <c r="I21" s="1"/>
      <c r="J21" s="1"/>
    </row>
    <row r="22" spans="1:10" ht="12.75" customHeight="1">
      <c r="A22" s="54">
        <v>19</v>
      </c>
      <c r="B22" s="55" t="s">
        <v>24</v>
      </c>
      <c r="C22" s="76">
        <v>42497</v>
      </c>
      <c r="D22" s="77">
        <v>33635</v>
      </c>
      <c r="E22" s="78">
        <f t="shared" si="0"/>
        <v>79.1467633009389</v>
      </c>
      <c r="F22" s="1"/>
      <c r="G22" s="65"/>
      <c r="H22" s="1"/>
      <c r="I22" s="1"/>
      <c r="J22" s="1"/>
    </row>
    <row r="23" spans="1:10" ht="12.75" customHeight="1">
      <c r="A23" s="59"/>
      <c r="B23" s="60" t="s">
        <v>25</v>
      </c>
      <c r="C23" s="62">
        <f>SUM(C4:C22)</f>
        <v>2595817</v>
      </c>
      <c r="D23" s="62">
        <f>SUM(D4:D22)</f>
        <v>1889353</v>
      </c>
      <c r="E23" s="79">
        <f t="shared" si="0"/>
        <v>72.784522175484597</v>
      </c>
      <c r="F23" s="1"/>
      <c r="G23" s="1"/>
      <c r="H23" s="1"/>
      <c r="I23" s="1"/>
      <c r="J23" s="1"/>
    </row>
    <row r="24" spans="1:10" ht="6.95" customHeight="1">
      <c r="A24" s="80"/>
      <c r="B24" s="80"/>
      <c r="C24" s="80"/>
      <c r="D24" s="80"/>
      <c r="E24" s="80"/>
      <c r="F24" s="1"/>
      <c r="G24" s="1"/>
      <c r="H24" s="1"/>
      <c r="I24" s="1"/>
      <c r="J24" s="1"/>
    </row>
    <row r="25" spans="1:10" ht="9.75" customHeight="1">
      <c r="A25" s="1240" t="s">
        <v>98</v>
      </c>
      <c r="B25" s="1241"/>
      <c r="C25" s="1241"/>
      <c r="D25" s="1241"/>
      <c r="E25" s="80"/>
      <c r="F25" s="1"/>
      <c r="G25" s="1"/>
      <c r="H25" s="1"/>
      <c r="I25" s="1"/>
      <c r="J25" s="1"/>
    </row>
    <row r="26" spans="1:10" ht="16.5">
      <c r="A26" s="1"/>
      <c r="B26" s="1"/>
      <c r="C26" s="1"/>
      <c r="D26" s="1"/>
      <c r="E26" s="1"/>
      <c r="F26" s="1"/>
      <c r="G26" s="1"/>
      <c r="H26" s="1"/>
      <c r="I26" s="1"/>
      <c r="J26" s="1"/>
    </row>
    <row r="27" spans="1:10" ht="16.5">
      <c r="A27" s="1"/>
      <c r="B27" s="1"/>
      <c r="C27" s="1"/>
      <c r="D27" s="1"/>
      <c r="E27" s="1"/>
      <c r="F27" s="1"/>
      <c r="G27" s="1"/>
      <c r="H27" s="1"/>
      <c r="I27" s="1"/>
      <c r="J27" s="1"/>
    </row>
    <row r="28" spans="1:10" ht="16.5">
      <c r="A28" s="1"/>
      <c r="B28" s="1"/>
      <c r="C28" s="1"/>
      <c r="D28" s="1"/>
      <c r="E28" s="1"/>
      <c r="F28" s="1"/>
      <c r="G28" s="1"/>
      <c r="H28" s="1"/>
      <c r="I28" s="1"/>
      <c r="J28" s="1"/>
    </row>
    <row r="29" spans="1:10" ht="16.5">
      <c r="A29" s="1"/>
      <c r="B29" s="1"/>
      <c r="C29" s="1"/>
      <c r="D29" s="1"/>
      <c r="E29" s="1"/>
      <c r="F29" s="1"/>
      <c r="G29" s="1"/>
      <c r="H29" s="1"/>
      <c r="I29" s="1"/>
      <c r="J29" s="1"/>
    </row>
    <row r="30" spans="1:10" ht="16.5">
      <c r="A30" s="1"/>
      <c r="B30" s="1"/>
      <c r="C30" s="1"/>
      <c r="D30" s="1"/>
      <c r="E30" s="1"/>
      <c r="F30" s="1"/>
      <c r="G30" s="1"/>
      <c r="H30" s="1"/>
      <c r="I30" s="1"/>
      <c r="J30" s="1"/>
    </row>
    <row r="31" spans="1:10" ht="16.5">
      <c r="A31" s="1"/>
      <c r="B31" s="1"/>
      <c r="C31" s="1"/>
      <c r="D31" s="1"/>
      <c r="E31" s="1"/>
      <c r="F31" s="1"/>
      <c r="G31" s="1"/>
      <c r="H31" s="1"/>
      <c r="I31" s="1"/>
      <c r="J31" s="1"/>
    </row>
    <row r="32" spans="1:10" ht="16.5">
      <c r="A32" s="1"/>
      <c r="B32" s="1"/>
      <c r="C32" s="1"/>
      <c r="D32" s="1"/>
      <c r="E32" s="1"/>
      <c r="F32" s="1"/>
      <c r="G32" s="1"/>
      <c r="H32" s="1"/>
      <c r="I32" s="1"/>
      <c r="J32" s="1"/>
    </row>
    <row r="33" spans="1:10" ht="16.5">
      <c r="A33" s="1"/>
      <c r="B33" s="1"/>
      <c r="C33" s="1"/>
      <c r="D33" s="1"/>
      <c r="E33" s="1"/>
      <c r="F33" s="1"/>
      <c r="G33" s="1"/>
      <c r="H33" s="1"/>
      <c r="I33" s="1"/>
      <c r="J33" s="1"/>
    </row>
    <row r="34" spans="1:10" ht="16.5">
      <c r="A34" s="1"/>
      <c r="B34" s="1"/>
      <c r="C34" s="1"/>
      <c r="D34" s="1"/>
      <c r="E34" s="1"/>
      <c r="F34" s="1"/>
      <c r="G34" s="1"/>
      <c r="H34" s="1"/>
      <c r="I34" s="1"/>
      <c r="J34" s="1"/>
    </row>
    <row r="35" spans="1:10" ht="16.5">
      <c r="A35" s="1"/>
      <c r="B35" s="1"/>
      <c r="C35" s="1"/>
      <c r="D35" s="1"/>
      <c r="E35" s="1"/>
      <c r="F35" s="1"/>
      <c r="G35" s="1"/>
      <c r="H35" s="1"/>
      <c r="I35" s="1"/>
      <c r="J35" s="1"/>
    </row>
    <row r="36" spans="1:10" ht="16.5">
      <c r="A36" s="1"/>
      <c r="B36" s="1"/>
      <c r="C36" s="1"/>
      <c r="D36" s="1"/>
      <c r="E36" s="1"/>
      <c r="F36" s="1"/>
      <c r="G36" s="1"/>
      <c r="H36" s="1"/>
      <c r="I36" s="1"/>
      <c r="J36" s="1"/>
    </row>
    <row r="37" spans="1:10" ht="16.5">
      <c r="A37" s="1"/>
      <c r="B37" s="1"/>
      <c r="C37" s="1"/>
      <c r="D37" s="1"/>
      <c r="E37" s="1"/>
      <c r="F37" s="1"/>
      <c r="G37" s="1"/>
      <c r="H37" s="1"/>
      <c r="I37" s="1"/>
      <c r="J37" s="1"/>
    </row>
    <row r="38" spans="1:10" ht="16.5">
      <c r="A38" s="1"/>
      <c r="B38" s="1"/>
      <c r="C38" s="1"/>
      <c r="D38" s="1"/>
      <c r="E38" s="1"/>
      <c r="F38" s="1"/>
      <c r="G38" s="1"/>
      <c r="H38" s="1"/>
      <c r="I38" s="1"/>
      <c r="J38" s="1"/>
    </row>
    <row r="39" spans="1:10" ht="16.5">
      <c r="A39" s="1"/>
      <c r="B39" s="1"/>
      <c r="C39" s="1"/>
      <c r="D39" s="1"/>
      <c r="E39" s="1"/>
      <c r="F39" s="1"/>
      <c r="G39" s="1"/>
      <c r="H39" s="1"/>
      <c r="I39" s="1"/>
      <c r="J39" s="1"/>
    </row>
  </sheetData>
  <mergeCells count="2">
    <mergeCell ref="A1:E1"/>
    <mergeCell ref="A25:D25"/>
  </mergeCells>
  <pageMargins left="0.69930555555555596" right="0.69930555555555596" top="0.75" bottom="0.75" header="0.3" footer="0.3"/>
  <pageSetup paperSize="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0070C0"/>
  </sheetPr>
  <dimension ref="A1:J39"/>
  <sheetViews>
    <sheetView workbookViewId="0">
      <selection activeCell="B30" sqref="B30"/>
    </sheetView>
  </sheetViews>
  <sheetFormatPr defaultColWidth="9" defaultRowHeight="15"/>
  <cols>
    <col min="1" max="1" width="4.85546875" customWidth="1"/>
    <col min="2" max="2" width="24.140625" customWidth="1"/>
    <col min="3" max="4" width="11.7109375" customWidth="1"/>
    <col min="5" max="5" width="6.7109375" customWidth="1"/>
  </cols>
  <sheetData>
    <row r="1" spans="1:10" ht="18.75">
      <c r="A1" s="1532" t="s">
        <v>791</v>
      </c>
      <c r="B1" s="1532"/>
      <c r="C1" s="1532"/>
      <c r="D1" s="1532"/>
      <c r="E1" s="1532"/>
      <c r="F1" s="1"/>
      <c r="G1" s="1"/>
      <c r="H1" s="1"/>
      <c r="I1" s="1"/>
      <c r="J1" s="1"/>
    </row>
    <row r="2" spans="1:10" ht="16.5">
      <c r="A2" s="1"/>
      <c r="B2" s="1"/>
      <c r="C2" s="1"/>
      <c r="D2" s="1"/>
      <c r="E2" s="1"/>
      <c r="F2" s="1"/>
      <c r="G2" s="1"/>
      <c r="H2" s="1"/>
      <c r="I2" s="1"/>
      <c r="J2" s="1"/>
    </row>
    <row r="3" spans="1:10" ht="53.25" customHeight="1">
      <c r="A3" s="39" t="s">
        <v>228</v>
      </c>
      <c r="B3" s="39" t="s">
        <v>1</v>
      </c>
      <c r="C3" s="40" t="s">
        <v>795</v>
      </c>
      <c r="D3" s="40" t="s">
        <v>796</v>
      </c>
      <c r="E3" s="40" t="s">
        <v>39</v>
      </c>
      <c r="F3" s="1"/>
      <c r="G3" s="1"/>
      <c r="H3" s="1"/>
      <c r="I3" s="1"/>
      <c r="J3" s="1"/>
    </row>
    <row r="4" spans="1:10" ht="12.75" customHeight="1">
      <c r="A4" s="41">
        <v>1</v>
      </c>
      <c r="B4" s="42" t="s">
        <v>6</v>
      </c>
      <c r="C4" s="67">
        <v>9623</v>
      </c>
      <c r="D4" s="68">
        <v>2726</v>
      </c>
      <c r="E4" s="69">
        <f>D4/C4*100</f>
        <v>28.327964252312199</v>
      </c>
      <c r="F4" s="1"/>
      <c r="G4" s="70"/>
      <c r="H4" s="1"/>
      <c r="I4" s="1"/>
      <c r="J4" s="1"/>
    </row>
    <row r="5" spans="1:10" ht="12.75" customHeight="1">
      <c r="A5" s="46">
        <v>2</v>
      </c>
      <c r="B5" s="47" t="s">
        <v>7</v>
      </c>
      <c r="C5" s="71">
        <v>6421</v>
      </c>
      <c r="D5" s="72">
        <v>4598</v>
      </c>
      <c r="E5" s="73">
        <f t="shared" ref="E5:E23" si="0">D5/C5*100</f>
        <v>71.608783678554701</v>
      </c>
      <c r="F5" s="1"/>
      <c r="G5" s="70"/>
      <c r="H5" s="1"/>
      <c r="I5" s="1"/>
      <c r="J5" s="1"/>
    </row>
    <row r="6" spans="1:10" ht="12.75" customHeight="1">
      <c r="A6" s="51">
        <v>3</v>
      </c>
      <c r="B6" s="52" t="s">
        <v>8</v>
      </c>
      <c r="C6" s="74">
        <v>3764</v>
      </c>
      <c r="D6" s="75">
        <v>1785</v>
      </c>
      <c r="E6" s="69">
        <f t="shared" si="0"/>
        <v>47.422954303932002</v>
      </c>
      <c r="F6" s="1"/>
      <c r="G6" s="70"/>
      <c r="H6" s="1"/>
      <c r="I6" s="1"/>
      <c r="J6" s="1"/>
    </row>
    <row r="7" spans="1:10" ht="12.75" customHeight="1">
      <c r="A7" s="46">
        <v>4</v>
      </c>
      <c r="B7" s="47" t="s">
        <v>9</v>
      </c>
      <c r="C7" s="71">
        <v>8253</v>
      </c>
      <c r="D7" s="72">
        <v>5560</v>
      </c>
      <c r="E7" s="73">
        <f t="shared" si="0"/>
        <v>67.369441415242903</v>
      </c>
      <c r="F7" s="1"/>
      <c r="G7" s="70"/>
      <c r="H7" s="1"/>
      <c r="I7" s="1"/>
      <c r="J7" s="1"/>
    </row>
    <row r="8" spans="1:10" ht="12.75" customHeight="1">
      <c r="A8" s="51">
        <v>5</v>
      </c>
      <c r="B8" s="52" t="s">
        <v>10</v>
      </c>
      <c r="C8" s="74">
        <v>10015</v>
      </c>
      <c r="D8" s="75">
        <v>4380</v>
      </c>
      <c r="E8" s="69">
        <f t="shared" si="0"/>
        <v>43.734398402396401</v>
      </c>
      <c r="F8" s="1"/>
      <c r="G8" s="70"/>
      <c r="H8" s="1"/>
      <c r="I8" s="1"/>
      <c r="J8" s="1"/>
    </row>
    <row r="9" spans="1:10" ht="12.75" customHeight="1">
      <c r="A9" s="46">
        <v>6</v>
      </c>
      <c r="B9" s="47" t="s">
        <v>11</v>
      </c>
      <c r="C9" s="71">
        <v>11712</v>
      </c>
      <c r="D9" s="72">
        <v>7370</v>
      </c>
      <c r="E9" s="73">
        <f t="shared" si="0"/>
        <v>62.926912568306001</v>
      </c>
      <c r="F9" s="1"/>
      <c r="G9" s="70"/>
      <c r="H9" s="1"/>
      <c r="I9" s="1"/>
      <c r="J9" s="1"/>
    </row>
    <row r="10" spans="1:10" ht="12.75" customHeight="1">
      <c r="A10" s="51">
        <v>7</v>
      </c>
      <c r="B10" s="52" t="s">
        <v>12</v>
      </c>
      <c r="C10" s="74">
        <v>7034</v>
      </c>
      <c r="D10" s="75">
        <v>5161</v>
      </c>
      <c r="E10" s="69">
        <f t="shared" si="0"/>
        <v>73.372192209269301</v>
      </c>
      <c r="F10" s="1"/>
      <c r="G10" s="70"/>
      <c r="H10" s="1"/>
      <c r="I10" s="1"/>
      <c r="J10" s="1"/>
    </row>
    <row r="11" spans="1:10" ht="12.75" customHeight="1">
      <c r="A11" s="46">
        <v>8</v>
      </c>
      <c r="B11" s="47" t="s">
        <v>13</v>
      </c>
      <c r="C11" s="71">
        <v>4631</v>
      </c>
      <c r="D11" s="72">
        <v>1712</v>
      </c>
      <c r="E11" s="73">
        <f t="shared" si="0"/>
        <v>36.968257395810802</v>
      </c>
      <c r="F11" s="1"/>
      <c r="G11" s="70"/>
      <c r="H11" s="1"/>
      <c r="I11" s="1"/>
      <c r="J11" s="1"/>
    </row>
    <row r="12" spans="1:10" ht="12.75" customHeight="1">
      <c r="A12" s="51">
        <v>9</v>
      </c>
      <c r="B12" s="52" t="s">
        <v>14</v>
      </c>
      <c r="C12" s="74">
        <v>621</v>
      </c>
      <c r="D12" s="75">
        <v>153</v>
      </c>
      <c r="E12" s="69">
        <f t="shared" si="0"/>
        <v>24.6376811594203</v>
      </c>
      <c r="F12" s="1"/>
      <c r="G12" s="70"/>
      <c r="H12" s="1"/>
      <c r="I12" s="1"/>
      <c r="J12" s="1"/>
    </row>
    <row r="13" spans="1:10" ht="12.75" customHeight="1">
      <c r="A13" s="46">
        <v>10</v>
      </c>
      <c r="B13" s="47" t="s">
        <v>15</v>
      </c>
      <c r="C13" s="71">
        <v>3247</v>
      </c>
      <c r="D13" s="72">
        <v>1649</v>
      </c>
      <c r="E13" s="73">
        <f t="shared" si="0"/>
        <v>50.7853403141361</v>
      </c>
      <c r="F13" s="1"/>
      <c r="G13" s="70"/>
      <c r="H13" s="1"/>
      <c r="I13" s="1"/>
      <c r="J13" s="1"/>
    </row>
    <row r="14" spans="1:10" ht="12.75" customHeight="1">
      <c r="A14" s="51">
        <v>11</v>
      </c>
      <c r="B14" s="52" t="s">
        <v>16</v>
      </c>
      <c r="C14" s="74">
        <v>2911</v>
      </c>
      <c r="D14" s="75">
        <v>1517</v>
      </c>
      <c r="E14" s="69">
        <f t="shared" si="0"/>
        <v>52.112676056338003</v>
      </c>
      <c r="F14" s="1"/>
      <c r="G14" s="70"/>
      <c r="H14" s="1"/>
      <c r="I14" s="1"/>
      <c r="J14" s="1"/>
    </row>
    <row r="15" spans="1:10" ht="12.75" customHeight="1">
      <c r="A15" s="46">
        <v>12</v>
      </c>
      <c r="B15" s="47" t="s">
        <v>17</v>
      </c>
      <c r="C15" s="71">
        <v>7564</v>
      </c>
      <c r="D15" s="72">
        <v>3322</v>
      </c>
      <c r="E15" s="73">
        <f t="shared" si="0"/>
        <v>43.918561607614997</v>
      </c>
      <c r="F15" s="1"/>
      <c r="G15" s="70"/>
      <c r="H15" s="1"/>
      <c r="I15" s="1"/>
      <c r="J15" s="1"/>
    </row>
    <row r="16" spans="1:10" ht="12.75" customHeight="1">
      <c r="A16" s="51">
        <v>13</v>
      </c>
      <c r="B16" s="52" t="s">
        <v>18</v>
      </c>
      <c r="C16" s="74">
        <v>17445</v>
      </c>
      <c r="D16" s="75">
        <v>11517</v>
      </c>
      <c r="E16" s="69">
        <f t="shared" si="0"/>
        <v>66.018916595012897</v>
      </c>
      <c r="F16" s="1"/>
      <c r="G16" s="70"/>
      <c r="H16" s="1"/>
      <c r="I16" s="1"/>
      <c r="J16" s="1"/>
    </row>
    <row r="17" spans="1:10" ht="12.75" customHeight="1">
      <c r="A17" s="46">
        <v>14</v>
      </c>
      <c r="B17" s="47" t="s">
        <v>19</v>
      </c>
      <c r="C17" s="71">
        <v>1797</v>
      </c>
      <c r="D17" s="72">
        <v>1400</v>
      </c>
      <c r="E17" s="73">
        <f t="shared" si="0"/>
        <v>77.907623817473606</v>
      </c>
      <c r="F17" s="1"/>
      <c r="G17" s="70"/>
      <c r="H17" s="1"/>
      <c r="I17" s="1"/>
      <c r="J17" s="1"/>
    </row>
    <row r="18" spans="1:10" ht="12.75" customHeight="1">
      <c r="A18" s="51">
        <v>15</v>
      </c>
      <c r="B18" s="52" t="s">
        <v>20</v>
      </c>
      <c r="C18" s="74">
        <v>1613</v>
      </c>
      <c r="D18" s="75">
        <v>1201</v>
      </c>
      <c r="E18" s="69">
        <f t="shared" si="0"/>
        <v>74.457532548047098</v>
      </c>
      <c r="F18" s="1"/>
      <c r="G18" s="70"/>
      <c r="H18" s="1"/>
      <c r="I18" s="1"/>
      <c r="J18" s="1"/>
    </row>
    <row r="19" spans="1:10" ht="12.75" customHeight="1">
      <c r="A19" s="46">
        <v>16</v>
      </c>
      <c r="B19" s="47" t="s">
        <v>21</v>
      </c>
      <c r="C19" s="71">
        <v>1605</v>
      </c>
      <c r="D19" s="72">
        <v>1004</v>
      </c>
      <c r="E19" s="73">
        <f t="shared" si="0"/>
        <v>62.554517133956402</v>
      </c>
      <c r="F19" s="1"/>
      <c r="G19" s="70"/>
      <c r="H19" s="1"/>
      <c r="I19" s="1"/>
      <c r="J19" s="1"/>
    </row>
    <row r="20" spans="1:10" ht="12.75" customHeight="1">
      <c r="A20" s="51">
        <v>17</v>
      </c>
      <c r="B20" s="52" t="s">
        <v>22</v>
      </c>
      <c r="C20" s="74">
        <v>2880</v>
      </c>
      <c r="D20" s="75">
        <v>2100</v>
      </c>
      <c r="E20" s="69">
        <f t="shared" si="0"/>
        <v>72.9166666666667</v>
      </c>
      <c r="F20" s="1"/>
      <c r="G20" s="70"/>
      <c r="H20" s="1"/>
      <c r="I20" s="1"/>
      <c r="J20" s="1"/>
    </row>
    <row r="21" spans="1:10" ht="12.75" customHeight="1">
      <c r="A21" s="46">
        <v>18</v>
      </c>
      <c r="B21" s="47" t="s">
        <v>23</v>
      </c>
      <c r="C21" s="71">
        <v>3669</v>
      </c>
      <c r="D21" s="72">
        <v>2724</v>
      </c>
      <c r="E21" s="73">
        <f t="shared" si="0"/>
        <v>74.243663123466902</v>
      </c>
      <c r="F21" s="1"/>
      <c r="G21" s="70"/>
      <c r="H21" s="1"/>
      <c r="I21" s="1"/>
      <c r="J21" s="1"/>
    </row>
    <row r="22" spans="1:10" ht="12.75" customHeight="1">
      <c r="A22" s="54">
        <v>19</v>
      </c>
      <c r="B22" s="55" t="s">
        <v>24</v>
      </c>
      <c r="C22" s="76">
        <v>2167</v>
      </c>
      <c r="D22" s="77">
        <v>1248</v>
      </c>
      <c r="E22" s="78">
        <f t="shared" si="0"/>
        <v>57.591139824642397</v>
      </c>
      <c r="F22" s="1"/>
      <c r="G22" s="70"/>
      <c r="H22" s="1"/>
      <c r="I22" s="1"/>
      <c r="J22" s="1"/>
    </row>
    <row r="23" spans="1:10" ht="12.75" customHeight="1">
      <c r="A23" s="59"/>
      <c r="B23" s="60" t="s">
        <v>25</v>
      </c>
      <c r="C23" s="62">
        <f>SUM(C4:C22)</f>
        <v>106972</v>
      </c>
      <c r="D23" s="62">
        <f>SUM(D4:D22)</f>
        <v>61127</v>
      </c>
      <c r="E23" s="79">
        <f t="shared" si="0"/>
        <v>57.142990689152299</v>
      </c>
      <c r="F23" s="1"/>
      <c r="G23" s="1"/>
      <c r="H23" s="1"/>
      <c r="I23" s="1"/>
      <c r="J23" s="1"/>
    </row>
    <row r="24" spans="1:10" ht="6.75" customHeight="1">
      <c r="A24" s="80"/>
      <c r="B24" s="80"/>
      <c r="C24" s="80"/>
      <c r="D24" s="80"/>
      <c r="E24" s="80"/>
      <c r="F24" s="1"/>
      <c r="G24" s="1"/>
      <c r="H24" s="1"/>
      <c r="I24" s="1"/>
      <c r="J24" s="1"/>
    </row>
    <row r="25" spans="1:10" ht="9.75" customHeight="1">
      <c r="A25" s="1240" t="s">
        <v>98</v>
      </c>
      <c r="B25" s="1241"/>
      <c r="C25" s="1241"/>
      <c r="D25" s="1241"/>
      <c r="E25" s="80"/>
      <c r="F25" s="1"/>
      <c r="G25" s="1"/>
      <c r="H25" s="1"/>
      <c r="I25" s="1"/>
      <c r="J25" s="1"/>
    </row>
    <row r="26" spans="1:10" ht="16.5">
      <c r="A26" s="1"/>
      <c r="B26" s="1"/>
      <c r="C26" s="1"/>
      <c r="D26" s="1"/>
      <c r="E26" s="1"/>
      <c r="F26" s="1"/>
      <c r="G26" s="1"/>
      <c r="H26" s="1"/>
      <c r="I26" s="1"/>
      <c r="J26" s="1"/>
    </row>
    <row r="27" spans="1:10" ht="16.5">
      <c r="A27" s="1"/>
      <c r="B27" s="1"/>
      <c r="C27" s="1"/>
      <c r="D27" s="1"/>
      <c r="E27" s="1"/>
      <c r="F27" s="1"/>
      <c r="G27" s="1"/>
      <c r="H27" s="1"/>
      <c r="I27" s="1"/>
      <c r="J27" s="1"/>
    </row>
    <row r="28" spans="1:10" ht="16.5">
      <c r="A28" s="1"/>
      <c r="B28" s="1"/>
      <c r="C28" s="1"/>
      <c r="D28" s="1"/>
      <c r="E28" s="1"/>
      <c r="F28" s="1"/>
      <c r="G28" s="1"/>
      <c r="H28" s="1"/>
      <c r="I28" s="1"/>
      <c r="J28" s="1"/>
    </row>
    <row r="29" spans="1:10" ht="16.5">
      <c r="A29" s="1"/>
      <c r="B29" s="1"/>
      <c r="C29" s="1"/>
      <c r="D29" s="1"/>
      <c r="E29" s="1"/>
      <c r="F29" s="1"/>
      <c r="G29" s="1"/>
      <c r="H29" s="1"/>
      <c r="I29" s="1"/>
      <c r="J29" s="1"/>
    </row>
    <row r="30" spans="1:10" ht="16.5">
      <c r="A30" s="1"/>
      <c r="B30" s="1"/>
      <c r="C30" s="1"/>
      <c r="D30" s="1"/>
      <c r="E30" s="1"/>
      <c r="F30" s="1"/>
      <c r="G30" s="1"/>
      <c r="H30" s="1"/>
      <c r="I30" s="1"/>
      <c r="J30" s="1"/>
    </row>
    <row r="31" spans="1:10" ht="16.5">
      <c r="A31" s="1"/>
      <c r="B31" s="1"/>
      <c r="C31" s="1"/>
      <c r="D31" s="1"/>
      <c r="E31" s="1"/>
      <c r="F31" s="1"/>
      <c r="G31" s="1"/>
      <c r="H31" s="1"/>
      <c r="I31" s="1"/>
      <c r="J31" s="1"/>
    </row>
    <row r="32" spans="1:10" ht="16.5">
      <c r="A32" s="1"/>
      <c r="B32" s="1"/>
      <c r="C32" s="1"/>
      <c r="D32" s="1"/>
      <c r="E32" s="1"/>
      <c r="F32" s="1"/>
      <c r="G32" s="1"/>
      <c r="H32" s="1"/>
      <c r="I32" s="1"/>
      <c r="J32" s="1"/>
    </row>
    <row r="33" spans="1:10" ht="16.5">
      <c r="A33" s="1"/>
      <c r="B33" s="1"/>
      <c r="C33" s="1"/>
      <c r="D33" s="1"/>
      <c r="E33" s="1"/>
      <c r="F33" s="1"/>
      <c r="G33" s="1"/>
      <c r="H33" s="1"/>
      <c r="I33" s="1"/>
      <c r="J33" s="1"/>
    </row>
    <row r="34" spans="1:10" ht="16.5">
      <c r="A34" s="1"/>
      <c r="B34" s="1"/>
      <c r="C34" s="1"/>
      <c r="D34" s="1"/>
      <c r="E34" s="1"/>
      <c r="F34" s="1"/>
      <c r="G34" s="1"/>
      <c r="H34" s="1"/>
      <c r="I34" s="1"/>
      <c r="J34" s="1"/>
    </row>
    <row r="35" spans="1:10" ht="16.5">
      <c r="A35" s="1"/>
      <c r="B35" s="1"/>
      <c r="C35" s="1"/>
      <c r="D35" s="1"/>
      <c r="E35" s="1"/>
      <c r="F35" s="1"/>
      <c r="G35" s="1"/>
      <c r="H35" s="1"/>
      <c r="I35" s="1"/>
      <c r="J35" s="1"/>
    </row>
    <row r="36" spans="1:10" ht="16.5">
      <c r="A36" s="1"/>
      <c r="B36" s="1"/>
      <c r="C36" s="1"/>
      <c r="D36" s="1"/>
      <c r="E36" s="1"/>
      <c r="F36" s="1"/>
      <c r="G36" s="1"/>
      <c r="H36" s="1"/>
      <c r="I36" s="1"/>
      <c r="J36" s="1"/>
    </row>
    <row r="37" spans="1:10" ht="16.5">
      <c r="A37" s="1"/>
      <c r="B37" s="1"/>
      <c r="C37" s="1"/>
      <c r="D37" s="1"/>
      <c r="E37" s="1"/>
      <c r="F37" s="1"/>
      <c r="G37" s="1"/>
      <c r="H37" s="1"/>
      <c r="I37" s="1"/>
      <c r="J37" s="1"/>
    </row>
    <row r="38" spans="1:10" ht="16.5">
      <c r="A38" s="1"/>
      <c r="B38" s="1"/>
      <c r="C38" s="1"/>
      <c r="D38" s="1"/>
      <c r="E38" s="1"/>
      <c r="F38" s="1"/>
      <c r="G38" s="1"/>
      <c r="H38" s="1"/>
      <c r="I38" s="1"/>
      <c r="J38" s="1"/>
    </row>
    <row r="39" spans="1:10" ht="16.5">
      <c r="A39" s="1"/>
      <c r="B39" s="1"/>
      <c r="C39" s="1"/>
      <c r="D39" s="1"/>
      <c r="E39" s="1"/>
      <c r="F39" s="1"/>
      <c r="G39" s="1"/>
      <c r="H39" s="1"/>
      <c r="I39" s="1"/>
      <c r="J39" s="1"/>
    </row>
  </sheetData>
  <mergeCells count="2">
    <mergeCell ref="A1:E1"/>
    <mergeCell ref="A25:D25"/>
  </mergeCells>
  <pageMargins left="0.69930555555555596" right="0.69930555555555596" top="0.75" bottom="0.75" header="0.3" footer="0.3"/>
  <pageSetup paperSize="9"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70C0"/>
  </sheetPr>
  <dimension ref="A1:J39"/>
  <sheetViews>
    <sheetView workbookViewId="0">
      <selection activeCell="C32" sqref="C32"/>
    </sheetView>
  </sheetViews>
  <sheetFormatPr defaultColWidth="9" defaultRowHeight="15"/>
  <cols>
    <col min="1" max="1" width="4.85546875" customWidth="1"/>
    <col min="2" max="2" width="25.7109375" customWidth="1"/>
    <col min="3" max="4" width="11.7109375" customWidth="1"/>
    <col min="5" max="5" width="8.7109375" customWidth="1"/>
  </cols>
  <sheetData>
    <row r="1" spans="1:10" ht="18.75">
      <c r="A1" s="1531"/>
      <c r="B1" s="1531"/>
      <c r="C1" s="1531"/>
      <c r="D1" s="1531"/>
      <c r="E1" s="1531"/>
      <c r="F1" s="1"/>
      <c r="G1" s="1"/>
      <c r="H1" s="1"/>
      <c r="I1" s="1"/>
      <c r="J1" s="1"/>
    </row>
    <row r="2" spans="1:10" ht="16.5">
      <c r="A2" s="1"/>
      <c r="B2" s="1"/>
      <c r="C2" s="1"/>
      <c r="D2" s="1"/>
      <c r="E2" s="1"/>
      <c r="F2" s="1"/>
      <c r="G2" s="1"/>
      <c r="H2" s="1"/>
      <c r="I2" s="1"/>
      <c r="J2" s="1"/>
    </row>
    <row r="3" spans="1:10" ht="53.25" customHeight="1">
      <c r="A3" s="39" t="s">
        <v>228</v>
      </c>
      <c r="B3" s="39" t="s">
        <v>1</v>
      </c>
      <c r="C3" s="40" t="s">
        <v>797</v>
      </c>
      <c r="D3" s="40" t="s">
        <v>798</v>
      </c>
      <c r="E3" s="40" t="s">
        <v>39</v>
      </c>
      <c r="F3" s="1"/>
      <c r="G3" s="1"/>
      <c r="H3" s="1"/>
      <c r="I3" s="1"/>
      <c r="J3" s="1"/>
    </row>
    <row r="4" spans="1:10" ht="12.75" customHeight="1">
      <c r="A4" s="41">
        <v>1</v>
      </c>
      <c r="B4" s="42" t="s">
        <v>6</v>
      </c>
      <c r="C4" s="43">
        <v>3001</v>
      </c>
      <c r="D4" s="44">
        <v>3001</v>
      </c>
      <c r="E4" s="45">
        <f>D4/C4*100</f>
        <v>100</v>
      </c>
      <c r="F4" s="1"/>
      <c r="G4" s="65"/>
      <c r="H4" s="1"/>
      <c r="I4" s="1"/>
      <c r="J4" s="1"/>
    </row>
    <row r="5" spans="1:10" ht="12.75" customHeight="1">
      <c r="A5" s="46">
        <v>2</v>
      </c>
      <c r="B5" s="47" t="s">
        <v>7</v>
      </c>
      <c r="C5" s="48">
        <v>2811</v>
      </c>
      <c r="D5" s="49">
        <v>2811</v>
      </c>
      <c r="E5" s="50">
        <f>D5/C5*100</f>
        <v>100</v>
      </c>
      <c r="F5" s="1"/>
      <c r="G5" s="65"/>
      <c r="H5" s="1"/>
      <c r="I5" s="1"/>
      <c r="J5" s="1"/>
    </row>
    <row r="6" spans="1:10" ht="12.75" customHeight="1">
      <c r="A6" s="51">
        <v>3</v>
      </c>
      <c r="B6" s="52" t="s">
        <v>8</v>
      </c>
      <c r="C6" s="53">
        <v>1287</v>
      </c>
      <c r="D6" s="44">
        <v>1287</v>
      </c>
      <c r="E6" s="45">
        <f t="shared" ref="E6:E22" si="0">D6/C6*100</f>
        <v>100</v>
      </c>
      <c r="F6" s="1"/>
      <c r="G6" s="65"/>
      <c r="H6" s="1"/>
      <c r="I6" s="1"/>
      <c r="J6" s="1"/>
    </row>
    <row r="7" spans="1:10" ht="12.75" customHeight="1">
      <c r="A7" s="46">
        <v>4</v>
      </c>
      <c r="B7" s="47" t="s">
        <v>9</v>
      </c>
      <c r="C7" s="48">
        <v>3370</v>
      </c>
      <c r="D7" s="49">
        <v>3370</v>
      </c>
      <c r="E7" s="50">
        <f t="shared" si="0"/>
        <v>100</v>
      </c>
      <c r="F7" s="1"/>
      <c r="G7" s="65"/>
      <c r="H7" s="1"/>
      <c r="I7" s="1"/>
      <c r="J7" s="1"/>
    </row>
    <row r="8" spans="1:10" ht="12.75" customHeight="1">
      <c r="A8" s="51">
        <v>5</v>
      </c>
      <c r="B8" s="52" t="s">
        <v>10</v>
      </c>
      <c r="C8" s="53">
        <v>2953</v>
      </c>
      <c r="D8" s="44">
        <v>2953</v>
      </c>
      <c r="E8" s="45">
        <f t="shared" si="0"/>
        <v>100</v>
      </c>
      <c r="F8" s="1"/>
      <c r="G8" s="65"/>
      <c r="H8" s="1"/>
      <c r="I8" s="1"/>
      <c r="J8" s="1"/>
    </row>
    <row r="9" spans="1:10" ht="12.75" customHeight="1">
      <c r="A9" s="46">
        <v>6</v>
      </c>
      <c r="B9" s="47" t="s">
        <v>11</v>
      </c>
      <c r="C9" s="48">
        <v>3972</v>
      </c>
      <c r="D9" s="49">
        <v>3972</v>
      </c>
      <c r="E9" s="50">
        <f t="shared" si="0"/>
        <v>100</v>
      </c>
      <c r="F9" s="1"/>
      <c r="G9" s="65"/>
      <c r="H9" s="1"/>
      <c r="I9" s="1"/>
      <c r="J9" s="1"/>
    </row>
    <row r="10" spans="1:10" ht="12.75" customHeight="1">
      <c r="A10" s="51">
        <v>7</v>
      </c>
      <c r="B10" s="52" t="s">
        <v>12</v>
      </c>
      <c r="C10" s="53">
        <v>3238</v>
      </c>
      <c r="D10" s="44">
        <v>3238</v>
      </c>
      <c r="E10" s="45">
        <f t="shared" si="0"/>
        <v>100</v>
      </c>
      <c r="F10" s="1"/>
      <c r="G10" s="65"/>
      <c r="H10" s="1"/>
      <c r="I10" s="1"/>
      <c r="J10" s="1"/>
    </row>
    <row r="11" spans="1:10" ht="12.75" customHeight="1">
      <c r="A11" s="46">
        <v>8</v>
      </c>
      <c r="B11" s="47" t="s">
        <v>13</v>
      </c>
      <c r="C11" s="48">
        <v>2376</v>
      </c>
      <c r="D11" s="49">
        <v>2376</v>
      </c>
      <c r="E11" s="50">
        <f t="shared" si="0"/>
        <v>100</v>
      </c>
      <c r="F11" s="1"/>
      <c r="G11" s="65" t="s">
        <v>799</v>
      </c>
      <c r="H11" s="1"/>
      <c r="I11" s="1"/>
      <c r="J11" s="1"/>
    </row>
    <row r="12" spans="1:10" ht="12.75" customHeight="1">
      <c r="A12" s="51">
        <v>9</v>
      </c>
      <c r="B12" s="52" t="s">
        <v>14</v>
      </c>
      <c r="C12" s="53">
        <v>377</v>
      </c>
      <c r="D12" s="44">
        <v>377</v>
      </c>
      <c r="E12" s="45">
        <f t="shared" si="0"/>
        <v>100</v>
      </c>
      <c r="F12" s="1"/>
      <c r="G12" s="65"/>
      <c r="H12" s="1"/>
      <c r="I12" s="1"/>
      <c r="J12" s="1"/>
    </row>
    <row r="13" spans="1:10" ht="12.75" customHeight="1">
      <c r="A13" s="46">
        <v>10</v>
      </c>
      <c r="B13" s="47" t="s">
        <v>15</v>
      </c>
      <c r="C13" s="48">
        <v>1592</v>
      </c>
      <c r="D13" s="49">
        <v>1592</v>
      </c>
      <c r="E13" s="50">
        <f t="shared" si="0"/>
        <v>100</v>
      </c>
      <c r="F13" s="1"/>
      <c r="G13" s="65"/>
      <c r="H13" s="1"/>
      <c r="I13" s="1"/>
      <c r="J13" s="1"/>
    </row>
    <row r="14" spans="1:10" ht="12.75" customHeight="1">
      <c r="A14" s="51">
        <v>11</v>
      </c>
      <c r="B14" s="52" t="s">
        <v>16</v>
      </c>
      <c r="C14" s="53">
        <v>1563</v>
      </c>
      <c r="D14" s="44">
        <v>1563</v>
      </c>
      <c r="E14" s="45">
        <f t="shared" si="0"/>
        <v>100</v>
      </c>
      <c r="F14" s="1"/>
      <c r="G14" s="65"/>
      <c r="H14" s="1"/>
      <c r="I14" s="1"/>
      <c r="J14" s="1"/>
    </row>
    <row r="15" spans="1:10" ht="12.75" customHeight="1">
      <c r="A15" s="46">
        <v>12</v>
      </c>
      <c r="B15" s="47" t="s">
        <v>17</v>
      </c>
      <c r="C15" s="48">
        <v>2509</v>
      </c>
      <c r="D15" s="49">
        <v>2509</v>
      </c>
      <c r="E15" s="50">
        <f t="shared" si="0"/>
        <v>100</v>
      </c>
      <c r="F15" s="1"/>
      <c r="G15" s="65"/>
      <c r="H15" s="1"/>
      <c r="I15" s="1"/>
      <c r="J15" s="1"/>
    </row>
    <row r="16" spans="1:10" ht="12.75" customHeight="1">
      <c r="A16" s="51">
        <v>13</v>
      </c>
      <c r="B16" s="52" t="s">
        <v>18</v>
      </c>
      <c r="C16" s="53">
        <v>5630</v>
      </c>
      <c r="D16" s="44">
        <v>5630</v>
      </c>
      <c r="E16" s="45">
        <f t="shared" si="0"/>
        <v>100</v>
      </c>
      <c r="F16" s="1"/>
      <c r="G16" s="65"/>
      <c r="H16" s="1"/>
      <c r="I16" s="1"/>
      <c r="J16" s="1"/>
    </row>
    <row r="17" spans="1:10" ht="12.75" customHeight="1">
      <c r="A17" s="46">
        <v>14</v>
      </c>
      <c r="B17" s="47" t="s">
        <v>19</v>
      </c>
      <c r="C17" s="48">
        <v>421</v>
      </c>
      <c r="D17" s="49">
        <v>421</v>
      </c>
      <c r="E17" s="50">
        <f t="shared" si="0"/>
        <v>100</v>
      </c>
      <c r="F17" s="1"/>
      <c r="G17" s="65"/>
      <c r="H17" s="1"/>
      <c r="I17" s="1"/>
      <c r="J17" s="1"/>
    </row>
    <row r="18" spans="1:10" ht="12.75" customHeight="1">
      <c r="A18" s="51">
        <v>15</v>
      </c>
      <c r="B18" s="52" t="s">
        <v>20</v>
      </c>
      <c r="C18" s="53">
        <v>419</v>
      </c>
      <c r="D18" s="44">
        <v>419</v>
      </c>
      <c r="E18" s="45">
        <f t="shared" si="0"/>
        <v>100</v>
      </c>
      <c r="F18" s="1"/>
      <c r="G18" s="65"/>
      <c r="H18" s="1"/>
      <c r="I18" s="1"/>
      <c r="J18" s="1"/>
    </row>
    <row r="19" spans="1:10" ht="12.75" customHeight="1">
      <c r="A19" s="46">
        <v>16</v>
      </c>
      <c r="B19" s="47" t="s">
        <v>21</v>
      </c>
      <c r="C19" s="48">
        <v>395</v>
      </c>
      <c r="D19" s="49">
        <v>395</v>
      </c>
      <c r="E19" s="50">
        <f t="shared" si="0"/>
        <v>100</v>
      </c>
      <c r="F19" s="1"/>
      <c r="G19" s="65"/>
      <c r="H19" s="1"/>
      <c r="I19" s="1"/>
      <c r="J19" s="1"/>
    </row>
    <row r="20" spans="1:10" ht="12.75" customHeight="1">
      <c r="A20" s="51">
        <v>17</v>
      </c>
      <c r="B20" s="52" t="s">
        <v>22</v>
      </c>
      <c r="C20" s="53">
        <v>990</v>
      </c>
      <c r="D20" s="44">
        <v>990</v>
      </c>
      <c r="E20" s="45">
        <f t="shared" si="0"/>
        <v>100</v>
      </c>
      <c r="F20" s="1"/>
      <c r="G20" s="65"/>
      <c r="H20" s="1"/>
      <c r="I20" s="1"/>
      <c r="J20" s="1"/>
    </row>
    <row r="21" spans="1:10" ht="12.75" customHeight="1">
      <c r="A21" s="46">
        <v>18</v>
      </c>
      <c r="B21" s="47" t="s">
        <v>23</v>
      </c>
      <c r="C21" s="48">
        <v>994</v>
      </c>
      <c r="D21" s="49">
        <v>994</v>
      </c>
      <c r="E21" s="50">
        <f t="shared" si="0"/>
        <v>100</v>
      </c>
      <c r="F21" s="1"/>
      <c r="G21" s="65"/>
      <c r="H21" s="1"/>
      <c r="I21" s="1"/>
      <c r="J21" s="1"/>
    </row>
    <row r="22" spans="1:10" ht="12.75" customHeight="1">
      <c r="A22" s="54">
        <v>19</v>
      </c>
      <c r="B22" s="55" t="s">
        <v>24</v>
      </c>
      <c r="C22" s="56">
        <v>959</v>
      </c>
      <c r="D22" s="57">
        <v>959</v>
      </c>
      <c r="E22" s="58">
        <f t="shared" si="0"/>
        <v>100</v>
      </c>
      <c r="F22" s="1"/>
      <c r="G22" s="65"/>
      <c r="H22" s="1"/>
      <c r="I22" s="1"/>
      <c r="J22" s="1"/>
    </row>
    <row r="23" spans="1:10" ht="12.75" customHeight="1">
      <c r="A23" s="59"/>
      <c r="B23" s="60" t="s">
        <v>25</v>
      </c>
      <c r="C23" s="61">
        <f>SUM(C4:C22)</f>
        <v>38857</v>
      </c>
      <c r="D23" s="61">
        <f>SUM(D4:D22)</f>
        <v>38857</v>
      </c>
      <c r="E23" s="62">
        <f t="shared" ref="E23" si="1">D23/C23*100</f>
        <v>100</v>
      </c>
      <c r="F23" s="1"/>
      <c r="G23" s="1"/>
      <c r="H23" s="1"/>
      <c r="I23" s="1"/>
      <c r="J23" s="1"/>
    </row>
    <row r="24" spans="1:10" ht="8.25" customHeight="1">
      <c r="A24" s="1533"/>
      <c r="B24" s="1533"/>
      <c r="C24" s="1533"/>
      <c r="D24" s="1533"/>
      <c r="E24" s="1533"/>
      <c r="F24" s="1"/>
      <c r="G24" s="1"/>
      <c r="H24" s="1"/>
      <c r="I24" s="1"/>
      <c r="J24" s="1"/>
    </row>
    <row r="25" spans="1:10" ht="10.5" customHeight="1">
      <c r="A25" s="1241" t="s">
        <v>171</v>
      </c>
      <c r="B25" s="1241"/>
      <c r="C25" s="1241"/>
      <c r="D25" s="1454"/>
      <c r="E25" s="1454"/>
      <c r="F25" s="1"/>
      <c r="G25" s="1"/>
      <c r="H25" s="1"/>
      <c r="I25" s="1"/>
      <c r="J25" s="1"/>
    </row>
    <row r="26" spans="1:10" ht="16.5">
      <c r="A26" s="1"/>
      <c r="B26" s="1"/>
      <c r="C26" s="1"/>
      <c r="D26" s="1"/>
      <c r="E26" s="1"/>
      <c r="F26" s="1"/>
      <c r="G26" s="1"/>
      <c r="H26" s="1"/>
      <c r="I26" s="1"/>
      <c r="J26" s="1"/>
    </row>
    <row r="27" spans="1:10" ht="16.5">
      <c r="A27" s="1"/>
      <c r="B27" s="1"/>
      <c r="C27" s="1"/>
      <c r="D27" s="1"/>
      <c r="E27" s="1"/>
      <c r="F27" s="1"/>
      <c r="G27" s="1"/>
      <c r="H27" s="1"/>
      <c r="I27" s="1"/>
      <c r="J27" s="1"/>
    </row>
    <row r="28" spans="1:10" ht="16.5">
      <c r="A28" s="1"/>
      <c r="B28" s="1"/>
      <c r="C28" s="1"/>
      <c r="D28" s="1"/>
      <c r="E28" s="1"/>
      <c r="F28" s="1"/>
      <c r="G28" s="1"/>
      <c r="H28" s="1"/>
      <c r="I28" s="1"/>
      <c r="J28" s="1"/>
    </row>
    <row r="29" spans="1:10" ht="16.5">
      <c r="A29" s="1"/>
      <c r="B29" s="1"/>
      <c r="C29" s="1"/>
      <c r="D29" s="1"/>
      <c r="E29" s="1"/>
      <c r="F29" s="1"/>
      <c r="G29" s="1"/>
      <c r="H29" s="1"/>
      <c r="I29" s="1"/>
      <c r="J29" s="1"/>
    </row>
    <row r="30" spans="1:10" ht="16.5">
      <c r="A30" s="1"/>
      <c r="B30" s="1"/>
      <c r="C30" s="1"/>
      <c r="D30" s="1"/>
      <c r="E30" s="1"/>
      <c r="F30" s="1"/>
      <c r="G30" s="1"/>
      <c r="H30" s="1"/>
      <c r="I30" s="1"/>
      <c r="J30" s="1"/>
    </row>
    <row r="31" spans="1:10" ht="16.5">
      <c r="A31" s="1"/>
      <c r="B31" s="1"/>
      <c r="C31" s="1"/>
      <c r="D31" s="1"/>
      <c r="E31" s="1"/>
      <c r="F31" s="1"/>
      <c r="G31" s="1"/>
      <c r="H31" s="1"/>
      <c r="I31" s="1"/>
      <c r="J31" s="1"/>
    </row>
    <row r="32" spans="1:10" ht="16.5">
      <c r="A32" s="1"/>
      <c r="B32" s="1"/>
      <c r="C32" s="1"/>
      <c r="D32" s="1"/>
      <c r="E32" s="1"/>
      <c r="F32" s="1"/>
      <c r="G32" s="1"/>
      <c r="H32" s="1"/>
      <c r="I32" s="1"/>
      <c r="J32" s="1"/>
    </row>
    <row r="33" spans="1:10" ht="16.5">
      <c r="A33" s="1"/>
      <c r="B33" s="1"/>
      <c r="C33" s="1"/>
      <c r="D33" s="1"/>
      <c r="E33" s="1"/>
      <c r="F33" s="1"/>
      <c r="G33" s="1"/>
      <c r="H33" s="1"/>
      <c r="I33" s="1"/>
      <c r="J33" s="1"/>
    </row>
    <row r="34" spans="1:10" ht="16.5">
      <c r="A34" s="1"/>
      <c r="B34" s="1"/>
      <c r="C34" s="1"/>
      <c r="D34" s="1"/>
      <c r="E34" s="1"/>
      <c r="F34" s="1"/>
      <c r="G34" s="1"/>
      <c r="H34" s="1"/>
      <c r="I34" s="1"/>
      <c r="J34" s="1"/>
    </row>
    <row r="35" spans="1:10" ht="16.5">
      <c r="A35" s="1"/>
      <c r="B35" s="1"/>
      <c r="C35" s="1"/>
      <c r="D35" s="1"/>
      <c r="E35" s="1"/>
      <c r="F35" s="1"/>
      <c r="G35" s="1"/>
      <c r="H35" s="1"/>
      <c r="I35" s="1"/>
      <c r="J35" s="1"/>
    </row>
    <row r="36" spans="1:10" ht="16.5">
      <c r="A36" s="1"/>
      <c r="B36" s="1"/>
      <c r="C36" s="1"/>
      <c r="D36" s="1"/>
      <c r="E36" s="1"/>
      <c r="F36" s="1"/>
      <c r="G36" s="1"/>
      <c r="H36" s="1"/>
      <c r="I36" s="1"/>
      <c r="J36" s="1"/>
    </row>
    <row r="37" spans="1:10" ht="16.5">
      <c r="A37" s="1"/>
      <c r="B37" s="1"/>
      <c r="C37" s="1"/>
      <c r="D37" s="1"/>
      <c r="E37" s="1"/>
      <c r="F37" s="1"/>
      <c r="G37" s="1"/>
      <c r="H37" s="1"/>
      <c r="I37" s="1"/>
      <c r="J37" s="1"/>
    </row>
    <row r="38" spans="1:10" ht="16.5">
      <c r="A38" s="1"/>
      <c r="B38" s="1"/>
      <c r="C38" s="1"/>
      <c r="D38" s="1"/>
      <c r="E38" s="1"/>
      <c r="F38" s="1"/>
      <c r="G38" s="1"/>
      <c r="H38" s="1"/>
      <c r="I38" s="1"/>
      <c r="J38" s="1"/>
    </row>
    <row r="39" spans="1:10" ht="16.5">
      <c r="A39" s="1"/>
      <c r="B39" s="1"/>
      <c r="C39" s="1"/>
      <c r="D39" s="1"/>
      <c r="E39" s="1"/>
      <c r="F39" s="1"/>
      <c r="G39" s="1"/>
      <c r="H39" s="1"/>
      <c r="I39" s="1"/>
      <c r="J39" s="1"/>
    </row>
  </sheetData>
  <mergeCells count="4">
    <mergeCell ref="A1:E1"/>
    <mergeCell ref="A24:E24"/>
    <mergeCell ref="A25:C25"/>
    <mergeCell ref="D25:E25"/>
  </mergeCells>
  <pageMargins left="0.69930555555555596" right="0.69930555555555596" top="0.75" bottom="0.75" header="0.3" footer="0.3"/>
  <pageSetup paperSize="9"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3:E25"/>
  <sheetViews>
    <sheetView workbookViewId="0">
      <selection activeCell="D30" sqref="D30"/>
    </sheetView>
  </sheetViews>
  <sheetFormatPr defaultColWidth="9" defaultRowHeight="15"/>
  <cols>
    <col min="2" max="2" width="16.42578125" customWidth="1"/>
  </cols>
  <sheetData>
    <row r="3" spans="1:5" ht="54">
      <c r="A3" s="39" t="s">
        <v>228</v>
      </c>
      <c r="B3" s="39" t="s">
        <v>1</v>
      </c>
      <c r="C3" s="40" t="s">
        <v>800</v>
      </c>
      <c r="D3" s="40" t="s">
        <v>798</v>
      </c>
      <c r="E3" s="40" t="s">
        <v>39</v>
      </c>
    </row>
    <row r="4" spans="1:5">
      <c r="A4" s="41">
        <v>1</v>
      </c>
      <c r="B4" s="42" t="s">
        <v>6</v>
      </c>
      <c r="C4" s="43">
        <v>3001</v>
      </c>
      <c r="D4" s="44">
        <v>3001</v>
      </c>
      <c r="E4" s="45">
        <f>D4/C4*100</f>
        <v>100</v>
      </c>
    </row>
    <row r="5" spans="1:5">
      <c r="A5" s="46">
        <v>2</v>
      </c>
      <c r="B5" s="47" t="s">
        <v>7</v>
      </c>
      <c r="C5" s="48">
        <v>2811</v>
      </c>
      <c r="D5" s="49">
        <v>2811</v>
      </c>
      <c r="E5" s="50">
        <f>D5/C5*100</f>
        <v>100</v>
      </c>
    </row>
    <row r="6" spans="1:5">
      <c r="A6" s="51">
        <v>3</v>
      </c>
      <c r="B6" s="52" t="s">
        <v>8</v>
      </c>
      <c r="C6" s="53">
        <v>1287</v>
      </c>
      <c r="D6" s="44">
        <v>1287</v>
      </c>
      <c r="E6" s="45">
        <f t="shared" ref="E6:E23" si="0">D6/C6*100</f>
        <v>100</v>
      </c>
    </row>
    <row r="7" spans="1:5">
      <c r="A7" s="46">
        <v>4</v>
      </c>
      <c r="B7" s="47" t="s">
        <v>9</v>
      </c>
      <c r="C7" s="48">
        <v>3370</v>
      </c>
      <c r="D7" s="49">
        <v>3370</v>
      </c>
      <c r="E7" s="50">
        <f t="shared" si="0"/>
        <v>100</v>
      </c>
    </row>
    <row r="8" spans="1:5">
      <c r="A8" s="51">
        <v>5</v>
      </c>
      <c r="B8" s="52" t="s">
        <v>10</v>
      </c>
      <c r="C8" s="53">
        <v>2953</v>
      </c>
      <c r="D8" s="44">
        <v>2953</v>
      </c>
      <c r="E8" s="45">
        <f t="shared" si="0"/>
        <v>100</v>
      </c>
    </row>
    <row r="9" spans="1:5">
      <c r="A9" s="46">
        <v>6</v>
      </c>
      <c r="B9" s="47" t="s">
        <v>11</v>
      </c>
      <c r="C9" s="48">
        <v>3972</v>
      </c>
      <c r="D9" s="49">
        <v>3972</v>
      </c>
      <c r="E9" s="50">
        <f t="shared" si="0"/>
        <v>100</v>
      </c>
    </row>
    <row r="10" spans="1:5">
      <c r="A10" s="51">
        <v>7</v>
      </c>
      <c r="B10" s="52" t="s">
        <v>12</v>
      </c>
      <c r="C10" s="53">
        <v>3238</v>
      </c>
      <c r="D10" s="44">
        <v>3238</v>
      </c>
      <c r="E10" s="45">
        <f t="shared" si="0"/>
        <v>100</v>
      </c>
    </row>
    <row r="11" spans="1:5">
      <c r="A11" s="46">
        <v>8</v>
      </c>
      <c r="B11" s="47" t="s">
        <v>13</v>
      </c>
      <c r="C11" s="48">
        <v>2376</v>
      </c>
      <c r="D11" s="49">
        <v>2376</v>
      </c>
      <c r="E11" s="50">
        <f t="shared" si="0"/>
        <v>100</v>
      </c>
    </row>
    <row r="12" spans="1:5">
      <c r="A12" s="51">
        <v>9</v>
      </c>
      <c r="B12" s="52" t="s">
        <v>14</v>
      </c>
      <c r="C12" s="53">
        <v>377</v>
      </c>
      <c r="D12" s="44">
        <v>377</v>
      </c>
      <c r="E12" s="45">
        <f t="shared" si="0"/>
        <v>100</v>
      </c>
    </row>
    <row r="13" spans="1:5">
      <c r="A13" s="46">
        <v>10</v>
      </c>
      <c r="B13" s="47" t="s">
        <v>15</v>
      </c>
      <c r="C13" s="48">
        <v>1592</v>
      </c>
      <c r="D13" s="49">
        <v>1592</v>
      </c>
      <c r="E13" s="50">
        <f t="shared" si="0"/>
        <v>100</v>
      </c>
    </row>
    <row r="14" spans="1:5">
      <c r="A14" s="51">
        <v>11</v>
      </c>
      <c r="B14" s="52" t="s">
        <v>16</v>
      </c>
      <c r="C14" s="53">
        <v>1563</v>
      </c>
      <c r="D14" s="44">
        <v>1563</v>
      </c>
      <c r="E14" s="45">
        <f t="shared" si="0"/>
        <v>100</v>
      </c>
    </row>
    <row r="15" spans="1:5">
      <c r="A15" s="46">
        <v>12</v>
      </c>
      <c r="B15" s="47" t="s">
        <v>17</v>
      </c>
      <c r="C15" s="48">
        <v>2509</v>
      </c>
      <c r="D15" s="49">
        <v>2509</v>
      </c>
      <c r="E15" s="50">
        <f t="shared" si="0"/>
        <v>100</v>
      </c>
    </row>
    <row r="16" spans="1:5">
      <c r="A16" s="51">
        <v>13</v>
      </c>
      <c r="B16" s="52" t="s">
        <v>18</v>
      </c>
      <c r="C16" s="53">
        <v>5630</v>
      </c>
      <c r="D16" s="44">
        <v>5630</v>
      </c>
      <c r="E16" s="45">
        <f t="shared" si="0"/>
        <v>100</v>
      </c>
    </row>
    <row r="17" spans="1:5">
      <c r="A17" s="46">
        <v>14</v>
      </c>
      <c r="B17" s="47" t="s">
        <v>19</v>
      </c>
      <c r="C17" s="48">
        <v>421</v>
      </c>
      <c r="D17" s="49">
        <v>421</v>
      </c>
      <c r="E17" s="50">
        <f t="shared" si="0"/>
        <v>100</v>
      </c>
    </row>
    <row r="18" spans="1:5">
      <c r="A18" s="51">
        <v>15</v>
      </c>
      <c r="B18" s="52" t="s">
        <v>20</v>
      </c>
      <c r="C18" s="53">
        <v>419</v>
      </c>
      <c r="D18" s="44">
        <v>419</v>
      </c>
      <c r="E18" s="45">
        <f t="shared" si="0"/>
        <v>100</v>
      </c>
    </row>
    <row r="19" spans="1:5">
      <c r="A19" s="46">
        <v>16</v>
      </c>
      <c r="B19" s="47" t="s">
        <v>21</v>
      </c>
      <c r="C19" s="48">
        <v>395</v>
      </c>
      <c r="D19" s="49">
        <v>395</v>
      </c>
      <c r="E19" s="50">
        <f t="shared" si="0"/>
        <v>100</v>
      </c>
    </row>
    <row r="20" spans="1:5">
      <c r="A20" s="51">
        <v>17</v>
      </c>
      <c r="B20" s="52" t="s">
        <v>22</v>
      </c>
      <c r="C20" s="53">
        <v>990</v>
      </c>
      <c r="D20" s="44">
        <v>990</v>
      </c>
      <c r="E20" s="45">
        <f t="shared" si="0"/>
        <v>100</v>
      </c>
    </row>
    <row r="21" spans="1:5">
      <c r="A21" s="46">
        <v>18</v>
      </c>
      <c r="B21" s="47" t="s">
        <v>23</v>
      </c>
      <c r="C21" s="48">
        <v>994</v>
      </c>
      <c r="D21" s="49">
        <v>994</v>
      </c>
      <c r="E21" s="50">
        <f t="shared" si="0"/>
        <v>100</v>
      </c>
    </row>
    <row r="22" spans="1:5">
      <c r="A22" s="54">
        <v>19</v>
      </c>
      <c r="B22" s="55" t="s">
        <v>24</v>
      </c>
      <c r="C22" s="56">
        <v>959</v>
      </c>
      <c r="D22" s="57">
        <v>959</v>
      </c>
      <c r="E22" s="58">
        <f t="shared" si="0"/>
        <v>100</v>
      </c>
    </row>
    <row r="23" spans="1:5" ht="15.75">
      <c r="A23" s="59"/>
      <c r="B23" s="60" t="s">
        <v>25</v>
      </c>
      <c r="C23" s="61">
        <f>SUM(C4:C22)</f>
        <v>38857</v>
      </c>
      <c r="D23" s="61">
        <f>SUM(D4:D22)</f>
        <v>38857</v>
      </c>
      <c r="E23" s="62">
        <f t="shared" si="0"/>
        <v>100</v>
      </c>
    </row>
    <row r="24" spans="1:5" ht="9" customHeight="1">
      <c r="A24" s="1533"/>
      <c r="B24" s="1533"/>
      <c r="C24" s="1533"/>
      <c r="D24" s="1533"/>
      <c r="E24" s="1533"/>
    </row>
    <row r="25" spans="1:5">
      <c r="A25" s="63" t="s">
        <v>171</v>
      </c>
      <c r="B25" s="63"/>
      <c r="C25" s="63"/>
      <c r="D25" s="63"/>
      <c r="E25" s="64"/>
    </row>
  </sheetData>
  <mergeCells count="1">
    <mergeCell ref="A24:E24"/>
  </mergeCell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E33"/>
  <sheetViews>
    <sheetView workbookViewId="0">
      <selection activeCell="I12" sqref="I12"/>
    </sheetView>
  </sheetViews>
  <sheetFormatPr defaultColWidth="8.85546875" defaultRowHeight="16.5"/>
  <cols>
    <col min="1" max="1" width="5.7109375" style="27" customWidth="1"/>
    <col min="2" max="2" width="18.140625" style="27" customWidth="1"/>
    <col min="3" max="3" width="15.140625" style="27" customWidth="1"/>
    <col min="4" max="4" width="13.140625" style="27" customWidth="1"/>
    <col min="5" max="5" width="10.42578125" style="27" customWidth="1"/>
    <col min="6" max="16384" width="8.85546875" style="27"/>
  </cols>
  <sheetData>
    <row r="1" spans="1:5">
      <c r="A1" s="1534" t="s">
        <v>801</v>
      </c>
      <c r="B1" s="1534"/>
      <c r="C1" s="1534"/>
      <c r="D1" s="1534"/>
      <c r="E1" s="1534"/>
    </row>
    <row r="2" spans="1:5">
      <c r="A2" s="1534" t="s">
        <v>802</v>
      </c>
      <c r="B2" s="1534"/>
      <c r="C2" s="1534"/>
      <c r="D2" s="1534"/>
      <c r="E2" s="1534"/>
    </row>
    <row r="3" spans="1:5">
      <c r="A3" s="28"/>
      <c r="B3" s="28"/>
      <c r="C3" s="28"/>
      <c r="D3" s="28"/>
      <c r="E3" s="28"/>
    </row>
    <row r="4" spans="1:5" ht="58.9" customHeight="1">
      <c r="A4" s="29" t="s">
        <v>27</v>
      </c>
      <c r="B4" s="29" t="s">
        <v>1</v>
      </c>
      <c r="C4" s="30" t="s">
        <v>803</v>
      </c>
      <c r="D4" s="30" t="s">
        <v>804</v>
      </c>
      <c r="E4" s="30" t="s">
        <v>805</v>
      </c>
    </row>
    <row r="5" spans="1:5">
      <c r="A5" s="1197" t="s">
        <v>806</v>
      </c>
      <c r="B5" s="31" t="s">
        <v>807</v>
      </c>
      <c r="C5" s="32">
        <v>162127</v>
      </c>
      <c r="D5" s="32">
        <v>36229</v>
      </c>
      <c r="E5" s="32">
        <v>19829</v>
      </c>
    </row>
    <row r="6" spans="1:5">
      <c r="A6" s="1198" t="s">
        <v>808</v>
      </c>
      <c r="B6" s="33" t="s">
        <v>366</v>
      </c>
      <c r="C6" s="34">
        <v>129009</v>
      </c>
      <c r="D6" s="34">
        <v>23337</v>
      </c>
      <c r="E6" s="34">
        <v>16318</v>
      </c>
    </row>
    <row r="7" spans="1:5">
      <c r="A7" s="1197" t="s">
        <v>809</v>
      </c>
      <c r="B7" s="31" t="s">
        <v>810</v>
      </c>
      <c r="C7" s="32">
        <v>74820</v>
      </c>
      <c r="D7" s="32">
        <v>14186</v>
      </c>
      <c r="E7" s="32">
        <v>9545</v>
      </c>
    </row>
    <row r="8" spans="1:5">
      <c r="A8" s="1198" t="s">
        <v>811</v>
      </c>
      <c r="B8" s="33" t="s">
        <v>812</v>
      </c>
      <c r="C8" s="34">
        <v>111901</v>
      </c>
      <c r="D8" s="34">
        <v>21703</v>
      </c>
      <c r="E8" s="34">
        <v>15049</v>
      </c>
    </row>
    <row r="9" spans="1:5">
      <c r="A9" s="1197" t="s">
        <v>813</v>
      </c>
      <c r="B9" s="31" t="s">
        <v>213</v>
      </c>
      <c r="C9" s="32">
        <v>161190</v>
      </c>
      <c r="D9" s="32">
        <v>23863</v>
      </c>
      <c r="E9" s="32">
        <v>18955</v>
      </c>
    </row>
    <row r="10" spans="1:5">
      <c r="A10" s="1198" t="s">
        <v>814</v>
      </c>
      <c r="B10" s="33" t="s">
        <v>815</v>
      </c>
      <c r="C10" s="34">
        <v>187357</v>
      </c>
      <c r="D10" s="34">
        <v>23882</v>
      </c>
      <c r="E10" s="34">
        <v>20873</v>
      </c>
    </row>
    <row r="11" spans="1:5">
      <c r="A11" s="1197" t="s">
        <v>816</v>
      </c>
      <c r="B11" s="31" t="s">
        <v>817</v>
      </c>
      <c r="C11" s="32">
        <v>168194</v>
      </c>
      <c r="D11" s="32">
        <v>36808</v>
      </c>
      <c r="E11" s="32">
        <v>22708</v>
      </c>
    </row>
    <row r="12" spans="1:5">
      <c r="A12" s="1198" t="s">
        <v>818</v>
      </c>
      <c r="B12" s="33" t="s">
        <v>819</v>
      </c>
      <c r="C12" s="34">
        <v>136128</v>
      </c>
      <c r="D12" s="34">
        <v>26186</v>
      </c>
      <c r="E12" s="34">
        <v>15012</v>
      </c>
    </row>
    <row r="13" spans="1:5">
      <c r="A13" s="1197" t="s">
        <v>820</v>
      </c>
      <c r="B13" s="31" t="s">
        <v>821</v>
      </c>
      <c r="C13" s="32">
        <v>47346</v>
      </c>
      <c r="D13" s="32">
        <v>6039</v>
      </c>
      <c r="E13" s="32">
        <v>6311</v>
      </c>
    </row>
    <row r="14" spans="1:5">
      <c r="A14" s="1198" t="s">
        <v>332</v>
      </c>
      <c r="B14" s="33" t="s">
        <v>218</v>
      </c>
      <c r="C14" s="34">
        <v>58675</v>
      </c>
      <c r="D14" s="34">
        <v>11257</v>
      </c>
      <c r="E14" s="34">
        <v>6940</v>
      </c>
    </row>
    <row r="15" spans="1:5">
      <c r="A15" s="1197" t="s">
        <v>822</v>
      </c>
      <c r="B15" s="31" t="s">
        <v>823</v>
      </c>
      <c r="C15" s="32">
        <v>54063</v>
      </c>
      <c r="D15" s="32">
        <v>9930</v>
      </c>
      <c r="E15" s="32">
        <v>6177</v>
      </c>
    </row>
    <row r="16" spans="1:5">
      <c r="A16" s="1198" t="s">
        <v>824</v>
      </c>
      <c r="B16" s="33" t="s">
        <v>825</v>
      </c>
      <c r="C16" s="34">
        <v>136569</v>
      </c>
      <c r="D16" s="34">
        <v>30583</v>
      </c>
      <c r="E16" s="34">
        <v>17771</v>
      </c>
    </row>
    <row r="17" spans="1:5">
      <c r="A17" s="1197" t="s">
        <v>826</v>
      </c>
      <c r="B17" s="31" t="s">
        <v>18</v>
      </c>
      <c r="C17" s="32">
        <v>206624</v>
      </c>
      <c r="D17" s="32">
        <v>155799</v>
      </c>
      <c r="E17" s="32">
        <v>22740</v>
      </c>
    </row>
    <row r="18" spans="1:5">
      <c r="A18" s="1198" t="s">
        <v>827</v>
      </c>
      <c r="B18" s="33" t="s">
        <v>19</v>
      </c>
      <c r="C18" s="34">
        <v>14224</v>
      </c>
      <c r="D18" s="34">
        <v>3578</v>
      </c>
      <c r="E18" s="34">
        <v>2111</v>
      </c>
    </row>
    <row r="19" spans="1:5">
      <c r="A19" s="1197" t="s">
        <v>828</v>
      </c>
      <c r="B19" s="31" t="s">
        <v>20</v>
      </c>
      <c r="C19" s="32">
        <v>8523</v>
      </c>
      <c r="D19" s="32">
        <v>1382</v>
      </c>
      <c r="E19" s="32">
        <v>1666</v>
      </c>
    </row>
    <row r="20" spans="1:5">
      <c r="A20" s="1198" t="s">
        <v>829</v>
      </c>
      <c r="B20" s="33" t="s">
        <v>21</v>
      </c>
      <c r="C20" s="34">
        <v>12456</v>
      </c>
      <c r="D20" s="34">
        <v>2052</v>
      </c>
      <c r="E20" s="34">
        <v>1096</v>
      </c>
    </row>
    <row r="21" spans="1:5">
      <c r="A21" s="1197" t="s">
        <v>830</v>
      </c>
      <c r="B21" s="31" t="s">
        <v>22</v>
      </c>
      <c r="C21" s="32">
        <v>23640</v>
      </c>
      <c r="D21" s="32">
        <v>3822</v>
      </c>
      <c r="E21" s="32">
        <v>2255</v>
      </c>
    </row>
    <row r="22" spans="1:5">
      <c r="A22" s="1198" t="s">
        <v>831</v>
      </c>
      <c r="B22" s="33" t="s">
        <v>23</v>
      </c>
      <c r="C22" s="34">
        <v>33133</v>
      </c>
      <c r="D22" s="34">
        <v>4778</v>
      </c>
      <c r="E22" s="34">
        <v>3743</v>
      </c>
    </row>
    <row r="23" spans="1:5">
      <c r="A23" s="1197" t="s">
        <v>832</v>
      </c>
      <c r="B23" s="31" t="s">
        <v>24</v>
      </c>
      <c r="C23" s="32">
        <v>38670</v>
      </c>
      <c r="D23" s="32">
        <v>4140</v>
      </c>
      <c r="E23" s="32">
        <v>3188</v>
      </c>
    </row>
    <row r="24" spans="1:5">
      <c r="A24" s="1535" t="s">
        <v>32</v>
      </c>
      <c r="B24" s="1535"/>
      <c r="C24" s="35">
        <f>SUM(C5:C23)</f>
        <v>1764649</v>
      </c>
      <c r="D24" s="35">
        <f>SUM(D5:D23)</f>
        <v>439554</v>
      </c>
      <c r="E24" s="35">
        <f>SUM(E5:E23)</f>
        <v>212287</v>
      </c>
    </row>
    <row r="25" spans="1:5" ht="6" customHeight="1">
      <c r="A25" s="28"/>
      <c r="B25" s="28"/>
      <c r="C25" s="28"/>
      <c r="D25" s="28"/>
      <c r="E25" s="28"/>
    </row>
    <row r="26" spans="1:5" ht="12" customHeight="1">
      <c r="A26" s="36" t="s">
        <v>225</v>
      </c>
      <c r="B26" s="37"/>
      <c r="C26" s="37"/>
      <c r="D26" s="38"/>
      <c r="E26" s="22"/>
    </row>
    <row r="27" spans="1:5">
      <c r="D27" s="23"/>
      <c r="E27" s="23"/>
    </row>
    <row r="28" spans="1:5">
      <c r="D28" s="23"/>
      <c r="E28" s="23"/>
    </row>
    <row r="29" spans="1:5">
      <c r="D29" s="23"/>
      <c r="E29" s="23"/>
    </row>
    <row r="30" spans="1:5">
      <c r="D30" s="23"/>
      <c r="E30" s="23"/>
    </row>
    <row r="31" spans="1:5">
      <c r="D31" s="24"/>
      <c r="E31" s="24"/>
    </row>
    <row r="32" spans="1:5">
      <c r="D32" s="24"/>
      <c r="E32" s="24"/>
    </row>
    <row r="33" spans="4:5">
      <c r="D33" s="23"/>
      <c r="E33" s="23"/>
    </row>
  </sheetData>
  <mergeCells count="3">
    <mergeCell ref="A1:E1"/>
    <mergeCell ref="A2:E2"/>
    <mergeCell ref="A24:B24"/>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K33"/>
  <sheetViews>
    <sheetView topLeftCell="A4" zoomScale="120" zoomScaleNormal="120" workbookViewId="0">
      <selection activeCell="H9" sqref="H9"/>
    </sheetView>
  </sheetViews>
  <sheetFormatPr defaultColWidth="9" defaultRowHeight="16.5"/>
  <cols>
    <col min="1" max="1" width="4.7109375" style="1" customWidth="1"/>
    <col min="2" max="2" width="23.5703125" style="1" customWidth="1"/>
    <col min="3" max="3" width="9" style="1" customWidth="1"/>
    <col min="4" max="4" width="10.5703125" style="1" customWidth="1"/>
    <col min="5" max="5" width="8.28515625" style="1" customWidth="1"/>
    <col min="6" max="6" width="8.140625" style="1" customWidth="1"/>
    <col min="7" max="7" width="11.42578125" style="1" customWidth="1"/>
    <col min="8" max="8" width="25.28515625" style="1" customWidth="1"/>
    <col min="9" max="9" width="9.140625" style="1"/>
    <col min="10" max="10" width="19.5703125" style="1" customWidth="1"/>
    <col min="11" max="16367" width="9.140625" style="1"/>
    <col min="16368" max="16384" width="9" style="1"/>
  </cols>
  <sheetData>
    <row r="1" spans="1:11">
      <c r="A1" s="1272" t="s">
        <v>833</v>
      </c>
      <c r="B1" s="1272"/>
      <c r="C1" s="1272"/>
      <c r="D1" s="1272"/>
      <c r="E1" s="1272"/>
      <c r="F1" s="1272"/>
      <c r="G1" s="1272"/>
    </row>
    <row r="2" spans="1:11">
      <c r="A2" s="1272" t="s">
        <v>802</v>
      </c>
      <c r="B2" s="1272"/>
      <c r="C2" s="1272"/>
      <c r="D2" s="1272"/>
      <c r="E2" s="1272"/>
      <c r="F2" s="1272"/>
      <c r="G2" s="1272"/>
    </row>
    <row r="3" spans="1:11">
      <c r="A3" s="2"/>
      <c r="B3" s="2"/>
      <c r="C3" s="2"/>
      <c r="D3" s="2"/>
      <c r="E3" s="2"/>
      <c r="F3" s="2"/>
      <c r="G3" s="2"/>
    </row>
    <row r="4" spans="1:11" ht="67.5">
      <c r="A4" s="3" t="s">
        <v>27</v>
      </c>
      <c r="B4" s="3" t="s">
        <v>1</v>
      </c>
      <c r="C4" s="4" t="s">
        <v>834</v>
      </c>
      <c r="D4" s="4" t="s">
        <v>835</v>
      </c>
      <c r="E4" s="4" t="s">
        <v>836</v>
      </c>
      <c r="F4" s="4" t="s">
        <v>837</v>
      </c>
      <c r="G4" s="4" t="s">
        <v>838</v>
      </c>
    </row>
    <row r="5" spans="1:11" ht="12.75" customHeight="1">
      <c r="A5" s="5">
        <v>1</v>
      </c>
      <c r="B5" s="6" t="s">
        <v>807</v>
      </c>
      <c r="C5" s="7">
        <v>182</v>
      </c>
      <c r="D5" s="7">
        <v>15</v>
      </c>
      <c r="E5" s="7">
        <v>53</v>
      </c>
      <c r="F5" s="8">
        <v>33</v>
      </c>
      <c r="G5" s="7">
        <v>6</v>
      </c>
      <c r="H5" s="9"/>
      <c r="J5" s="25"/>
      <c r="K5" s="25"/>
    </row>
    <row r="6" spans="1:11" ht="12.75" customHeight="1">
      <c r="A6" s="10">
        <v>2</v>
      </c>
      <c r="B6" s="11" t="s">
        <v>366</v>
      </c>
      <c r="C6" s="12">
        <v>74</v>
      </c>
      <c r="D6" s="12">
        <v>14</v>
      </c>
      <c r="E6" s="12">
        <v>74</v>
      </c>
      <c r="F6" s="13">
        <v>31</v>
      </c>
      <c r="G6" s="12">
        <v>4</v>
      </c>
      <c r="H6" s="9"/>
      <c r="J6" s="25"/>
      <c r="K6" s="25"/>
    </row>
    <row r="7" spans="1:11" ht="12.75" customHeight="1">
      <c r="A7" s="5">
        <v>3</v>
      </c>
      <c r="B7" s="6" t="s">
        <v>810</v>
      </c>
      <c r="C7" s="7">
        <v>62</v>
      </c>
      <c r="D7" s="7">
        <v>8</v>
      </c>
      <c r="E7" s="7">
        <v>60</v>
      </c>
      <c r="F7" s="14">
        <v>18</v>
      </c>
      <c r="G7" s="7">
        <v>2</v>
      </c>
      <c r="H7" s="9"/>
      <c r="J7" s="25"/>
      <c r="K7" s="25"/>
    </row>
    <row r="8" spans="1:11" ht="12.75" customHeight="1">
      <c r="A8" s="10">
        <v>4</v>
      </c>
      <c r="B8" s="11" t="s">
        <v>812</v>
      </c>
      <c r="C8" s="12">
        <v>395</v>
      </c>
      <c r="D8" s="12">
        <v>14</v>
      </c>
      <c r="E8" s="12">
        <v>90</v>
      </c>
      <c r="F8" s="13">
        <v>22</v>
      </c>
      <c r="G8" s="12">
        <v>13</v>
      </c>
      <c r="H8" s="9"/>
      <c r="J8" s="25"/>
      <c r="K8" s="25"/>
    </row>
    <row r="9" spans="1:11" ht="12.75" customHeight="1">
      <c r="A9" s="5">
        <v>5</v>
      </c>
      <c r="B9" s="6" t="s">
        <v>213</v>
      </c>
      <c r="C9" s="7">
        <v>35</v>
      </c>
      <c r="D9" s="7">
        <v>17</v>
      </c>
      <c r="E9" s="7">
        <v>68</v>
      </c>
      <c r="F9" s="14">
        <v>23</v>
      </c>
      <c r="G9" s="7">
        <v>12</v>
      </c>
      <c r="H9" s="9"/>
      <c r="J9" s="25"/>
      <c r="K9" s="25"/>
    </row>
    <row r="10" spans="1:11" ht="12.75" customHeight="1">
      <c r="A10" s="10">
        <v>6</v>
      </c>
      <c r="B10" s="11" t="s">
        <v>815</v>
      </c>
      <c r="C10" s="12">
        <v>144</v>
      </c>
      <c r="D10" s="12">
        <v>16</v>
      </c>
      <c r="E10" s="12">
        <v>62</v>
      </c>
      <c r="F10" s="13">
        <v>18</v>
      </c>
      <c r="G10" s="12">
        <v>20</v>
      </c>
      <c r="H10" s="9"/>
      <c r="J10" s="25"/>
      <c r="K10" s="25"/>
    </row>
    <row r="11" spans="1:11" ht="12.75" customHeight="1">
      <c r="A11" s="5">
        <v>7</v>
      </c>
      <c r="B11" s="6" t="s">
        <v>817</v>
      </c>
      <c r="C11" s="7">
        <v>80</v>
      </c>
      <c r="D11" s="7">
        <v>13</v>
      </c>
      <c r="E11" s="7">
        <v>79</v>
      </c>
      <c r="F11" s="14">
        <v>12</v>
      </c>
      <c r="G11" s="7">
        <v>9</v>
      </c>
      <c r="H11" s="9"/>
      <c r="J11" s="25"/>
      <c r="K11" s="25"/>
    </row>
    <row r="12" spans="1:11" ht="12.75" customHeight="1">
      <c r="A12" s="10">
        <v>8</v>
      </c>
      <c r="B12" s="11" t="s">
        <v>819</v>
      </c>
      <c r="C12" s="12">
        <v>35</v>
      </c>
      <c r="D12" s="12">
        <v>12</v>
      </c>
      <c r="E12" s="12">
        <v>21</v>
      </c>
      <c r="F12" s="13">
        <v>18</v>
      </c>
      <c r="G12" s="12">
        <v>8</v>
      </c>
      <c r="H12" s="9"/>
      <c r="J12" s="25"/>
      <c r="K12" s="25"/>
    </row>
    <row r="13" spans="1:11" ht="12.75" customHeight="1">
      <c r="A13" s="5">
        <v>9</v>
      </c>
      <c r="B13" s="6" t="s">
        <v>821</v>
      </c>
      <c r="C13" s="7">
        <v>38</v>
      </c>
      <c r="D13" s="7">
        <v>10</v>
      </c>
      <c r="E13" s="7">
        <v>43</v>
      </c>
      <c r="F13" s="14">
        <v>20</v>
      </c>
      <c r="G13" s="7">
        <v>3</v>
      </c>
      <c r="H13" s="9"/>
      <c r="J13" s="25"/>
      <c r="K13" s="25"/>
    </row>
    <row r="14" spans="1:11" ht="12.75" customHeight="1">
      <c r="A14" s="10">
        <v>10</v>
      </c>
      <c r="B14" s="11" t="s">
        <v>218</v>
      </c>
      <c r="C14" s="12">
        <v>52</v>
      </c>
      <c r="D14" s="12">
        <v>11</v>
      </c>
      <c r="E14" s="12">
        <v>11</v>
      </c>
      <c r="F14" s="13">
        <v>20</v>
      </c>
      <c r="G14" s="12">
        <v>2</v>
      </c>
      <c r="H14" s="9"/>
      <c r="J14" s="25"/>
      <c r="K14" s="25"/>
    </row>
    <row r="15" spans="1:11" ht="12.75" customHeight="1">
      <c r="A15" s="5">
        <v>11</v>
      </c>
      <c r="B15" s="6" t="s">
        <v>823</v>
      </c>
      <c r="C15" s="7">
        <v>34</v>
      </c>
      <c r="D15" s="7">
        <v>7</v>
      </c>
      <c r="E15" s="7">
        <v>9</v>
      </c>
      <c r="F15" s="14">
        <v>21</v>
      </c>
      <c r="G15" s="7">
        <v>2</v>
      </c>
      <c r="H15" s="9"/>
      <c r="J15" s="25"/>
      <c r="K15" s="25"/>
    </row>
    <row r="16" spans="1:11" ht="12.75" customHeight="1">
      <c r="A16" s="10">
        <v>12</v>
      </c>
      <c r="B16" s="11" t="s">
        <v>825</v>
      </c>
      <c r="C16" s="12">
        <v>31</v>
      </c>
      <c r="D16" s="12">
        <v>11</v>
      </c>
      <c r="E16" s="12">
        <v>58</v>
      </c>
      <c r="F16" s="13">
        <v>16</v>
      </c>
      <c r="G16" s="12">
        <v>5</v>
      </c>
      <c r="H16" s="9"/>
      <c r="J16" s="25"/>
      <c r="K16" s="25"/>
    </row>
    <row r="17" spans="1:11" ht="12.75" customHeight="1">
      <c r="A17" s="5">
        <v>13</v>
      </c>
      <c r="B17" s="6" t="s">
        <v>18</v>
      </c>
      <c r="C17" s="7">
        <v>310</v>
      </c>
      <c r="D17" s="7">
        <v>11</v>
      </c>
      <c r="E17" s="7">
        <v>104</v>
      </c>
      <c r="F17" s="14">
        <v>217</v>
      </c>
      <c r="G17" s="7">
        <v>25</v>
      </c>
      <c r="H17" s="9"/>
      <c r="J17" s="25"/>
      <c r="K17" s="25"/>
    </row>
    <row r="18" spans="1:11" ht="12.75" customHeight="1">
      <c r="A18" s="10">
        <v>14</v>
      </c>
      <c r="B18" s="11" t="s">
        <v>19</v>
      </c>
      <c r="C18" s="12">
        <v>52</v>
      </c>
      <c r="D18" s="12">
        <v>2</v>
      </c>
      <c r="E18" s="12">
        <v>13</v>
      </c>
      <c r="F18" s="13">
        <v>26</v>
      </c>
      <c r="G18" s="12">
        <v>2</v>
      </c>
      <c r="H18" s="9"/>
      <c r="J18" s="25"/>
      <c r="K18" s="25"/>
    </row>
    <row r="19" spans="1:11" ht="12.75" customHeight="1">
      <c r="A19" s="5">
        <v>15</v>
      </c>
      <c r="B19" s="6" t="s">
        <v>20</v>
      </c>
      <c r="C19" s="7">
        <v>38</v>
      </c>
      <c r="D19" s="7">
        <v>4</v>
      </c>
      <c r="E19" s="7">
        <v>37</v>
      </c>
      <c r="F19" s="14">
        <v>23</v>
      </c>
      <c r="G19" s="7">
        <v>2</v>
      </c>
      <c r="H19" s="9"/>
      <c r="J19" s="25"/>
      <c r="K19" s="25"/>
    </row>
    <row r="20" spans="1:11" ht="12.75" customHeight="1">
      <c r="A20" s="10">
        <v>16</v>
      </c>
      <c r="B20" s="11" t="s">
        <v>21</v>
      </c>
      <c r="C20" s="12">
        <v>92</v>
      </c>
      <c r="D20" s="12">
        <v>2</v>
      </c>
      <c r="E20" s="12">
        <v>16</v>
      </c>
      <c r="F20" s="13">
        <v>23</v>
      </c>
      <c r="G20" s="12">
        <v>1</v>
      </c>
      <c r="H20" s="9"/>
      <c r="J20" s="25"/>
      <c r="K20" s="25"/>
    </row>
    <row r="21" spans="1:11" ht="12.75" customHeight="1">
      <c r="A21" s="5">
        <v>17</v>
      </c>
      <c r="B21" s="6" t="s">
        <v>22</v>
      </c>
      <c r="C21" s="7">
        <v>123</v>
      </c>
      <c r="D21" s="7">
        <v>3</v>
      </c>
      <c r="E21" s="7">
        <v>24</v>
      </c>
      <c r="F21" s="14">
        <v>26</v>
      </c>
      <c r="G21" s="7">
        <v>3</v>
      </c>
      <c r="H21" s="9"/>
      <c r="J21" s="25"/>
      <c r="K21" s="25"/>
    </row>
    <row r="22" spans="1:11" ht="12.75" customHeight="1">
      <c r="A22" s="10">
        <v>18</v>
      </c>
      <c r="B22" s="11" t="s">
        <v>23</v>
      </c>
      <c r="C22" s="12">
        <v>165</v>
      </c>
      <c r="D22" s="12">
        <v>5</v>
      </c>
      <c r="E22" s="12">
        <v>61</v>
      </c>
      <c r="F22" s="13">
        <v>15</v>
      </c>
      <c r="G22" s="12">
        <v>2</v>
      </c>
      <c r="H22" s="9"/>
      <c r="J22" s="25"/>
      <c r="K22" s="25"/>
    </row>
    <row r="23" spans="1:11" ht="12.75" customHeight="1">
      <c r="A23" s="5">
        <v>19</v>
      </c>
      <c r="B23" s="6" t="s">
        <v>24</v>
      </c>
      <c r="C23" s="7">
        <v>89</v>
      </c>
      <c r="D23" s="7">
        <v>4</v>
      </c>
      <c r="E23" s="7">
        <v>71</v>
      </c>
      <c r="F23" s="15">
        <v>22</v>
      </c>
      <c r="G23" s="7">
        <v>4</v>
      </c>
      <c r="H23" s="9"/>
      <c r="J23" s="25"/>
      <c r="K23" s="25"/>
    </row>
    <row r="24" spans="1:11" ht="12.75" customHeight="1">
      <c r="A24" s="1536" t="s">
        <v>32</v>
      </c>
      <c r="B24" s="1537"/>
      <c r="C24" s="16">
        <f t="shared" ref="C24:G24" si="0">SUM(C5:C23)</f>
        <v>2031</v>
      </c>
      <c r="D24" s="17">
        <f t="shared" si="0"/>
        <v>179</v>
      </c>
      <c r="E24" s="17">
        <f t="shared" si="0"/>
        <v>954</v>
      </c>
      <c r="F24" s="17">
        <f t="shared" si="0"/>
        <v>604</v>
      </c>
      <c r="G24" s="17">
        <f t="shared" si="0"/>
        <v>125</v>
      </c>
      <c r="H24" s="18"/>
      <c r="I24" s="26"/>
      <c r="J24" s="26"/>
      <c r="K24" s="26"/>
    </row>
    <row r="25" spans="1:11" ht="6" customHeight="1">
      <c r="A25" s="2"/>
      <c r="B25" s="2"/>
      <c r="C25" s="2"/>
      <c r="D25" s="2"/>
      <c r="E25" s="2"/>
      <c r="F25" s="2"/>
      <c r="G25" s="2"/>
    </row>
    <row r="26" spans="1:11" ht="12" customHeight="1">
      <c r="A26" s="19" t="s">
        <v>839</v>
      </c>
      <c r="B26" s="20"/>
      <c r="C26" s="20"/>
      <c r="D26" s="21"/>
      <c r="E26" s="2"/>
      <c r="F26" s="22"/>
      <c r="G26" s="22"/>
    </row>
    <row r="27" spans="1:11">
      <c r="F27" s="23"/>
      <c r="G27" s="23"/>
    </row>
    <row r="28" spans="1:11">
      <c r="F28" s="23"/>
      <c r="G28" s="23"/>
    </row>
    <row r="29" spans="1:11">
      <c r="F29" s="23"/>
      <c r="G29" s="23"/>
    </row>
    <row r="30" spans="1:11">
      <c r="F30" s="23"/>
      <c r="G30" s="23"/>
    </row>
    <row r="31" spans="1:11">
      <c r="F31" s="23"/>
      <c r="G31" s="23"/>
    </row>
    <row r="32" spans="1:11">
      <c r="F32" s="24"/>
      <c r="G32" s="24"/>
    </row>
    <row r="33" spans="6:7">
      <c r="F33" s="23"/>
      <c r="G33" s="23"/>
    </row>
  </sheetData>
  <mergeCells count="3">
    <mergeCell ref="A1:G1"/>
    <mergeCell ref="A2:G2"/>
    <mergeCell ref="A24:B24"/>
  </mergeCells>
  <pageMargins left="0.75" right="0.75" top="1" bottom="1" header="0.5" footer="0.5"/>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O448"/>
  <sheetViews>
    <sheetView topLeftCell="B1" zoomScale="110" zoomScaleNormal="110" workbookViewId="0">
      <selection activeCell="E2" sqref="E2:E3"/>
    </sheetView>
  </sheetViews>
  <sheetFormatPr defaultColWidth="9.140625" defaultRowHeight="15"/>
  <cols>
    <col min="1" max="1" width="3.85546875" customWidth="1"/>
    <col min="2" max="2" width="26.28515625" customWidth="1"/>
    <col min="3" max="3" width="8.7109375" customWidth="1"/>
    <col min="4" max="4" width="9.140625" customWidth="1"/>
    <col min="5" max="5" width="9" customWidth="1"/>
    <col min="6" max="6" width="7.7109375" customWidth="1"/>
  </cols>
  <sheetData>
    <row r="1" spans="1:15" ht="14.25" customHeight="1">
      <c r="A1" s="27"/>
      <c r="B1" s="27"/>
      <c r="C1" s="27"/>
      <c r="D1" s="27"/>
      <c r="E1" s="27"/>
      <c r="F1" s="1"/>
      <c r="G1" s="1"/>
      <c r="H1" s="1"/>
      <c r="I1" s="1"/>
      <c r="J1" s="1"/>
      <c r="K1" s="1"/>
      <c r="L1" s="1"/>
      <c r="M1" s="1"/>
      <c r="N1" s="1"/>
      <c r="O1" s="1"/>
    </row>
    <row r="2" spans="1:15" ht="14.65" customHeight="1">
      <c r="A2" s="1201" t="s">
        <v>0</v>
      </c>
      <c r="B2" s="1203" t="s">
        <v>1</v>
      </c>
      <c r="C2" s="1200" t="s">
        <v>2</v>
      </c>
      <c r="D2" s="1200"/>
      <c r="E2" s="1203" t="s">
        <v>149</v>
      </c>
      <c r="F2" s="1235" t="s">
        <v>150</v>
      </c>
      <c r="G2" s="1"/>
      <c r="H2" s="1"/>
      <c r="I2" s="1"/>
      <c r="J2" s="1"/>
      <c r="K2" s="1"/>
      <c r="L2" s="1"/>
      <c r="M2" s="1"/>
      <c r="N2" s="1"/>
      <c r="O2" s="1"/>
    </row>
    <row r="3" spans="1:15" ht="14.65" customHeight="1">
      <c r="A3" s="1202"/>
      <c r="B3" s="1204"/>
      <c r="C3" s="485" t="s">
        <v>4</v>
      </c>
      <c r="D3" s="485" t="s">
        <v>5</v>
      </c>
      <c r="E3" s="1204"/>
      <c r="F3" s="1266"/>
      <c r="G3" s="1"/>
      <c r="H3" s="1"/>
      <c r="I3" s="1"/>
      <c r="J3" s="1"/>
      <c r="K3" s="1"/>
      <c r="L3" s="1"/>
      <c r="M3" s="1"/>
      <c r="N3" s="1"/>
      <c r="O3" s="1"/>
    </row>
    <row r="4" spans="1:15" ht="14.65" customHeight="1">
      <c r="A4" s="301">
        <v>1</v>
      </c>
      <c r="B4" s="42" t="s">
        <v>6</v>
      </c>
      <c r="C4" s="1075">
        <v>267507</v>
      </c>
      <c r="D4" s="1075">
        <v>266279</v>
      </c>
      <c r="E4" s="1075">
        <f>D4+C4</f>
        <v>533786</v>
      </c>
      <c r="F4" s="1076">
        <f t="shared" ref="F4:F23" si="0">C4/D4*100</f>
        <v>100.461170426508</v>
      </c>
      <c r="G4" s="1"/>
      <c r="H4" s="1"/>
      <c r="I4" s="1"/>
      <c r="J4" s="1"/>
      <c r="K4" s="1"/>
      <c r="L4" s="1"/>
      <c r="M4" s="1"/>
      <c r="N4" s="1"/>
      <c r="O4" s="1"/>
    </row>
    <row r="5" spans="1:15" ht="14.65" customHeight="1">
      <c r="A5" s="305">
        <v>2</v>
      </c>
      <c r="B5" s="47" t="s">
        <v>7</v>
      </c>
      <c r="C5" s="1077">
        <v>207180</v>
      </c>
      <c r="D5" s="1077">
        <v>205895</v>
      </c>
      <c r="E5" s="1077">
        <f t="shared" ref="E5:E22" si="1">D5+C5</f>
        <v>413075</v>
      </c>
      <c r="F5" s="1078">
        <f t="shared" si="0"/>
        <v>100.62410451929399</v>
      </c>
      <c r="G5" s="1"/>
      <c r="H5" s="1"/>
      <c r="I5" s="1"/>
      <c r="J5" s="1"/>
      <c r="K5" s="1"/>
      <c r="L5" s="1"/>
      <c r="M5" s="1"/>
      <c r="N5" s="1"/>
      <c r="O5" s="1"/>
    </row>
    <row r="6" spans="1:15" ht="14.65" customHeight="1">
      <c r="A6" s="308">
        <v>3</v>
      </c>
      <c r="B6" s="52" t="s">
        <v>8</v>
      </c>
      <c r="C6" s="1079">
        <v>124672</v>
      </c>
      <c r="D6" s="1079">
        <v>122651</v>
      </c>
      <c r="E6" s="1079">
        <f t="shared" si="1"/>
        <v>247323</v>
      </c>
      <c r="F6" s="1076">
        <f t="shared" si="0"/>
        <v>101.647764796047</v>
      </c>
      <c r="G6" s="1"/>
      <c r="H6" s="1"/>
      <c r="I6" s="1"/>
      <c r="J6" s="1"/>
      <c r="K6" s="1"/>
      <c r="L6" s="1"/>
      <c r="M6" s="1"/>
      <c r="N6" s="1"/>
      <c r="O6" s="1"/>
    </row>
    <row r="7" spans="1:15" ht="14.65" customHeight="1">
      <c r="A7" s="305">
        <v>4</v>
      </c>
      <c r="B7" s="47" t="s">
        <v>9</v>
      </c>
      <c r="C7" s="1077">
        <v>191513</v>
      </c>
      <c r="D7" s="1077">
        <v>191161</v>
      </c>
      <c r="E7" s="1077">
        <f t="shared" si="1"/>
        <v>382674</v>
      </c>
      <c r="F7" s="1078">
        <f t="shared" si="0"/>
        <v>100.18413797793499</v>
      </c>
      <c r="G7" s="1"/>
      <c r="H7" s="1"/>
      <c r="I7" s="1"/>
      <c r="J7" s="1"/>
      <c r="K7" s="1"/>
      <c r="L7" s="1"/>
      <c r="M7" s="1"/>
      <c r="N7" s="1"/>
      <c r="O7" s="1"/>
    </row>
    <row r="8" spans="1:15" ht="14.65" customHeight="1">
      <c r="A8" s="308">
        <v>5</v>
      </c>
      <c r="B8" s="52" t="s">
        <v>10</v>
      </c>
      <c r="C8" s="1079">
        <v>230615</v>
      </c>
      <c r="D8" s="1079">
        <v>227695</v>
      </c>
      <c r="E8" s="1079">
        <f t="shared" si="1"/>
        <v>458310</v>
      </c>
      <c r="F8" s="1076">
        <f t="shared" si="0"/>
        <v>101.28241726871499</v>
      </c>
      <c r="G8" s="1"/>
      <c r="H8" s="1"/>
      <c r="I8" s="1"/>
      <c r="J8" s="1"/>
      <c r="K8" s="1"/>
      <c r="L8" s="1"/>
      <c r="M8" s="1"/>
      <c r="N8" s="1"/>
      <c r="O8" s="1"/>
    </row>
    <row r="9" spans="1:15" ht="14.65" customHeight="1">
      <c r="A9" s="305">
        <v>6</v>
      </c>
      <c r="B9" s="47" t="s">
        <v>11</v>
      </c>
      <c r="C9" s="1077">
        <v>267450</v>
      </c>
      <c r="D9" s="1077">
        <v>265804</v>
      </c>
      <c r="E9" s="1077">
        <f t="shared" si="1"/>
        <v>533254</v>
      </c>
      <c r="F9" s="1078">
        <f t="shared" si="0"/>
        <v>100.61925328437501</v>
      </c>
      <c r="G9" s="1"/>
      <c r="H9" s="1"/>
      <c r="I9" s="1"/>
      <c r="J9" s="1"/>
      <c r="K9" s="1"/>
      <c r="L9" s="1"/>
      <c r="M9" s="1"/>
      <c r="N9" s="1"/>
      <c r="O9" s="1"/>
    </row>
    <row r="10" spans="1:15" ht="14.65" customHeight="1">
      <c r="A10" s="308">
        <v>7</v>
      </c>
      <c r="B10" s="52" t="s">
        <v>12</v>
      </c>
      <c r="C10" s="1079">
        <v>200980</v>
      </c>
      <c r="D10" s="1079">
        <v>201808</v>
      </c>
      <c r="E10" s="1079">
        <f t="shared" si="1"/>
        <v>402788</v>
      </c>
      <c r="F10" s="1076">
        <f t="shared" si="0"/>
        <v>99.589709030365498</v>
      </c>
      <c r="G10" s="1"/>
      <c r="H10" s="1"/>
      <c r="I10" s="1"/>
      <c r="J10" s="1"/>
      <c r="K10" s="1"/>
      <c r="L10" s="1"/>
      <c r="M10" s="1"/>
      <c r="N10" s="1"/>
      <c r="O10" s="1"/>
    </row>
    <row r="11" spans="1:15" ht="14.65" customHeight="1">
      <c r="A11" s="305">
        <v>8</v>
      </c>
      <c r="B11" s="47" t="s">
        <v>13</v>
      </c>
      <c r="C11" s="1077">
        <v>157676</v>
      </c>
      <c r="D11" s="1077">
        <v>156161</v>
      </c>
      <c r="E11" s="1077">
        <f t="shared" si="1"/>
        <v>313837</v>
      </c>
      <c r="F11" s="1078">
        <f t="shared" si="0"/>
        <v>100.97015259892</v>
      </c>
      <c r="G11" s="1"/>
      <c r="H11" s="1"/>
      <c r="I11" s="1"/>
      <c r="J11" s="1"/>
      <c r="K11" s="1"/>
      <c r="L11" s="1"/>
      <c r="M11" s="1"/>
      <c r="N11" s="1"/>
      <c r="O11" s="1"/>
    </row>
    <row r="12" spans="1:15" ht="14.65" customHeight="1">
      <c r="A12" s="308">
        <v>9</v>
      </c>
      <c r="B12" s="52" t="s">
        <v>14</v>
      </c>
      <c r="C12" s="1079">
        <v>50832</v>
      </c>
      <c r="D12" s="1079">
        <v>47005</v>
      </c>
      <c r="E12" s="1079">
        <f t="shared" si="1"/>
        <v>97837</v>
      </c>
      <c r="F12" s="1076">
        <f t="shared" si="0"/>
        <v>108.141687054569</v>
      </c>
      <c r="G12" s="1"/>
      <c r="H12" s="1"/>
      <c r="I12" s="1"/>
      <c r="J12" s="1"/>
      <c r="K12" s="1"/>
      <c r="L12" s="1"/>
      <c r="M12" s="1"/>
      <c r="N12" s="1"/>
      <c r="O12" s="1"/>
    </row>
    <row r="13" spans="1:15" ht="14.65" customHeight="1">
      <c r="A13" s="305">
        <v>10</v>
      </c>
      <c r="B13" s="47" t="s">
        <v>15</v>
      </c>
      <c r="C13" s="1077">
        <v>122982</v>
      </c>
      <c r="D13" s="1077">
        <v>119210</v>
      </c>
      <c r="E13" s="1077">
        <f t="shared" si="1"/>
        <v>242192</v>
      </c>
      <c r="F13" s="1078">
        <f t="shared" si="0"/>
        <v>103.16416408019499</v>
      </c>
      <c r="G13" s="1"/>
      <c r="H13" s="1"/>
      <c r="I13" s="1"/>
      <c r="J13" s="1"/>
      <c r="K13" s="1"/>
      <c r="L13" s="1"/>
      <c r="M13" s="1"/>
      <c r="N13" s="1"/>
      <c r="O13" s="1"/>
    </row>
    <row r="14" spans="1:15" ht="14.65" customHeight="1">
      <c r="A14" s="308">
        <v>11</v>
      </c>
      <c r="B14" s="52" t="s">
        <v>16</v>
      </c>
      <c r="C14" s="1079">
        <v>92075</v>
      </c>
      <c r="D14" s="1079">
        <v>89450</v>
      </c>
      <c r="E14" s="1079">
        <f t="shared" si="1"/>
        <v>181525</v>
      </c>
      <c r="F14" s="1076">
        <f t="shared" si="0"/>
        <v>102.934600335383</v>
      </c>
      <c r="G14" s="1"/>
      <c r="H14" s="1"/>
      <c r="I14" s="1"/>
      <c r="J14" s="1"/>
      <c r="K14" s="1"/>
      <c r="L14" s="1"/>
      <c r="M14" s="1"/>
      <c r="N14" s="1"/>
      <c r="O14" s="1"/>
    </row>
    <row r="15" spans="1:15" ht="14.65" customHeight="1">
      <c r="A15" s="305">
        <v>12</v>
      </c>
      <c r="B15" s="47" t="s">
        <v>17</v>
      </c>
      <c r="C15" s="1077">
        <v>228552</v>
      </c>
      <c r="D15" s="1077">
        <v>225501</v>
      </c>
      <c r="E15" s="1077">
        <f t="shared" si="1"/>
        <v>454053</v>
      </c>
      <c r="F15" s="1078">
        <f t="shared" si="0"/>
        <v>101.352987348171</v>
      </c>
      <c r="G15" s="1"/>
      <c r="H15" s="1"/>
      <c r="I15" s="1"/>
      <c r="J15" s="1"/>
      <c r="K15" s="1"/>
      <c r="L15" s="1"/>
      <c r="M15" s="1"/>
      <c r="N15" s="1"/>
      <c r="O15" s="1"/>
    </row>
    <row r="16" spans="1:15" ht="14.65" customHeight="1">
      <c r="A16" s="308">
        <v>13</v>
      </c>
      <c r="B16" s="52" t="s">
        <v>18</v>
      </c>
      <c r="C16" s="1079">
        <v>472670</v>
      </c>
      <c r="D16" s="1079">
        <v>474312</v>
      </c>
      <c r="E16" s="1079">
        <f t="shared" si="1"/>
        <v>946982</v>
      </c>
      <c r="F16" s="1076">
        <f t="shared" si="0"/>
        <v>99.653814366914602</v>
      </c>
      <c r="G16" s="1"/>
      <c r="H16" s="1"/>
      <c r="I16" s="1"/>
      <c r="J16" s="1"/>
      <c r="K16" s="1"/>
      <c r="L16" s="1"/>
      <c r="M16" s="1"/>
      <c r="N16" s="1"/>
      <c r="O16" s="1"/>
    </row>
    <row r="17" spans="1:15" ht="14.65" customHeight="1">
      <c r="A17" s="305">
        <v>14</v>
      </c>
      <c r="B17" s="47" t="s">
        <v>19</v>
      </c>
      <c r="C17" s="1077">
        <v>42982</v>
      </c>
      <c r="D17" s="1077">
        <v>42571</v>
      </c>
      <c r="E17" s="1077">
        <f t="shared" si="1"/>
        <v>85553</v>
      </c>
      <c r="F17" s="1078">
        <f t="shared" si="0"/>
        <v>100.965445960865</v>
      </c>
      <c r="G17" s="1"/>
      <c r="H17" s="1"/>
      <c r="I17" s="1"/>
      <c r="J17" s="1"/>
      <c r="K17" s="1"/>
      <c r="L17" s="1"/>
      <c r="M17" s="1"/>
      <c r="N17" s="1"/>
      <c r="O17" s="1"/>
    </row>
    <row r="18" spans="1:15" ht="14.65" customHeight="1">
      <c r="A18" s="308">
        <v>15</v>
      </c>
      <c r="B18" s="52" t="s">
        <v>20</v>
      </c>
      <c r="C18" s="1079">
        <v>34500</v>
      </c>
      <c r="D18" s="1079">
        <v>34059</v>
      </c>
      <c r="E18" s="1079">
        <f t="shared" si="1"/>
        <v>68559</v>
      </c>
      <c r="F18" s="1076">
        <f t="shared" si="0"/>
        <v>101.29481194397999</v>
      </c>
      <c r="G18" s="1"/>
      <c r="H18" s="1"/>
      <c r="I18" s="1"/>
      <c r="J18" s="1"/>
      <c r="K18" s="1"/>
      <c r="L18" s="1"/>
      <c r="M18" s="1"/>
      <c r="N18" s="1"/>
      <c r="O18" s="1"/>
    </row>
    <row r="19" spans="1:15" ht="14.65" customHeight="1">
      <c r="A19" s="305">
        <v>16</v>
      </c>
      <c r="B19" s="47" t="s">
        <v>21</v>
      </c>
      <c r="C19" s="1077">
        <v>32189</v>
      </c>
      <c r="D19" s="1077">
        <v>31706</v>
      </c>
      <c r="E19" s="1077">
        <f t="shared" si="1"/>
        <v>63895</v>
      </c>
      <c r="F19" s="1078">
        <f t="shared" si="0"/>
        <v>101.52337097079401</v>
      </c>
      <c r="G19" s="1"/>
      <c r="H19" s="1"/>
      <c r="I19" s="1"/>
      <c r="J19" s="1"/>
      <c r="K19" s="1"/>
      <c r="L19" s="1"/>
      <c r="M19" s="1"/>
      <c r="N19" s="1"/>
      <c r="O19" s="1"/>
    </row>
    <row r="20" spans="1:15" ht="14.65" customHeight="1">
      <c r="A20" s="308">
        <v>17</v>
      </c>
      <c r="B20" s="52" t="s">
        <v>22</v>
      </c>
      <c r="C20" s="1079">
        <v>71136</v>
      </c>
      <c r="D20" s="1079">
        <v>70668</v>
      </c>
      <c r="E20" s="1079">
        <f t="shared" si="1"/>
        <v>141804</v>
      </c>
      <c r="F20" s="1076">
        <f t="shared" si="0"/>
        <v>100.66225165562901</v>
      </c>
      <c r="G20" s="1"/>
      <c r="H20" s="1"/>
      <c r="I20" s="1"/>
      <c r="J20" s="1"/>
      <c r="K20" s="1"/>
      <c r="L20" s="1"/>
      <c r="M20" s="1"/>
      <c r="N20" s="1"/>
      <c r="O20" s="1"/>
    </row>
    <row r="21" spans="1:15" ht="14.65" customHeight="1">
      <c r="A21" s="305">
        <v>18</v>
      </c>
      <c r="B21" s="47" t="s">
        <v>23</v>
      </c>
      <c r="C21" s="1077">
        <v>75097</v>
      </c>
      <c r="D21" s="1077">
        <v>73980</v>
      </c>
      <c r="E21" s="1077">
        <f t="shared" si="1"/>
        <v>149077</v>
      </c>
      <c r="F21" s="1078">
        <f t="shared" si="0"/>
        <v>101.509867531765</v>
      </c>
      <c r="G21" s="1"/>
      <c r="H21" s="1"/>
      <c r="I21" s="1"/>
      <c r="J21" s="1"/>
      <c r="K21" s="1"/>
      <c r="L21" s="1"/>
      <c r="M21" s="1"/>
      <c r="N21" s="1"/>
      <c r="O21" s="1"/>
    </row>
    <row r="22" spans="1:15" ht="14.65" customHeight="1">
      <c r="A22" s="309">
        <v>19</v>
      </c>
      <c r="B22" s="55" t="s">
        <v>24</v>
      </c>
      <c r="C22" s="1080">
        <v>52524</v>
      </c>
      <c r="D22" s="1080">
        <v>51311</v>
      </c>
      <c r="E22" s="1080">
        <f t="shared" si="1"/>
        <v>103835</v>
      </c>
      <c r="F22" s="1081">
        <f t="shared" si="0"/>
        <v>102.364015513243</v>
      </c>
      <c r="G22" s="1"/>
      <c r="H22" s="1"/>
      <c r="I22" s="1"/>
      <c r="J22" s="1"/>
      <c r="K22" s="1"/>
      <c r="L22" s="1"/>
      <c r="M22" s="1"/>
      <c r="N22" s="1"/>
      <c r="O22" s="1"/>
    </row>
    <row r="23" spans="1:15" ht="14.65" customHeight="1">
      <c r="A23" s="312"/>
      <c r="B23" s="547" t="s">
        <v>25</v>
      </c>
      <c r="C23" s="1082">
        <f>SUM(C4:C22)</f>
        <v>2923132</v>
      </c>
      <c r="D23" s="1082">
        <f>SUM(D4:D22)</f>
        <v>2897227</v>
      </c>
      <c r="E23" s="1082">
        <f>SUM(E4:E22)</f>
        <v>5820359</v>
      </c>
      <c r="F23" s="1083">
        <f t="shared" si="0"/>
        <v>100.894130836141</v>
      </c>
      <c r="G23" s="346"/>
      <c r="H23" s="1"/>
      <c r="I23" s="1"/>
      <c r="J23" s="1"/>
      <c r="K23" s="1"/>
      <c r="L23" s="1"/>
      <c r="M23" s="1"/>
      <c r="N23" s="1"/>
      <c r="O23" s="1"/>
    </row>
    <row r="24" spans="1:15" ht="6" customHeight="1">
      <c r="A24" s="1084"/>
      <c r="B24" s="1084"/>
      <c r="C24" s="1084"/>
      <c r="D24" s="1084"/>
      <c r="E24" s="1084"/>
      <c r="F24" s="2"/>
      <c r="G24" s="1"/>
      <c r="H24" s="1"/>
      <c r="I24" s="1"/>
      <c r="J24" s="1"/>
      <c r="K24" s="1"/>
      <c r="L24" s="1"/>
      <c r="M24" s="1"/>
      <c r="N24" s="1"/>
      <c r="O24" s="1"/>
    </row>
    <row r="25" spans="1:15" ht="10.5" customHeight="1">
      <c r="A25" s="36" t="s">
        <v>98</v>
      </c>
      <c r="B25" s="347"/>
      <c r="C25" s="347"/>
      <c r="D25" s="347"/>
      <c r="E25" s="1085"/>
      <c r="F25" s="2"/>
      <c r="G25" s="1"/>
      <c r="H25" s="1"/>
      <c r="I25" s="1"/>
      <c r="J25" s="1"/>
      <c r="K25" s="1"/>
      <c r="L25" s="1"/>
      <c r="M25" s="1"/>
      <c r="N25" s="1"/>
      <c r="O25" s="1"/>
    </row>
    <row r="26" spans="1:15" ht="16.5">
      <c r="A26" s="1"/>
      <c r="B26" s="1"/>
      <c r="C26" s="1"/>
      <c r="D26" s="1"/>
      <c r="E26" s="1"/>
      <c r="F26" s="1"/>
      <c r="G26" s="1"/>
      <c r="H26" s="1"/>
      <c r="I26" s="1"/>
      <c r="J26" s="1"/>
      <c r="K26" s="1"/>
      <c r="L26" s="1"/>
      <c r="M26" s="1"/>
      <c r="N26" s="1"/>
      <c r="O26" s="1"/>
    </row>
    <row r="27" spans="1:15" ht="16.5">
      <c r="A27" s="1"/>
      <c r="B27" s="1"/>
      <c r="C27" s="1"/>
      <c r="D27" s="1"/>
      <c r="E27" s="1"/>
      <c r="F27" s="1"/>
      <c r="G27" s="1"/>
      <c r="H27" s="1"/>
      <c r="I27" s="1"/>
      <c r="J27" s="1"/>
      <c r="K27" s="1"/>
      <c r="L27" s="1"/>
      <c r="M27" s="1"/>
      <c r="N27" s="1"/>
      <c r="O27" s="1"/>
    </row>
    <row r="28" spans="1:15" ht="16.5">
      <c r="A28" s="1"/>
      <c r="B28" s="1"/>
      <c r="C28" s="1"/>
      <c r="D28" s="1"/>
      <c r="E28" s="1"/>
      <c r="F28" s="1"/>
      <c r="G28" s="1"/>
      <c r="H28" s="1"/>
      <c r="I28" s="1"/>
      <c r="J28" s="1"/>
      <c r="K28" s="1"/>
      <c r="L28" s="1"/>
      <c r="M28" s="1"/>
      <c r="N28" s="1"/>
      <c r="O28" s="1"/>
    </row>
    <row r="29" spans="1:15" ht="16.5">
      <c r="A29" s="1"/>
      <c r="B29" s="1"/>
      <c r="C29" s="1"/>
      <c r="D29" s="1"/>
      <c r="E29" s="1"/>
      <c r="F29" s="1"/>
      <c r="G29" s="1"/>
      <c r="H29" s="1"/>
      <c r="I29" s="1"/>
      <c r="J29" s="1"/>
      <c r="K29" s="1"/>
      <c r="L29" s="1"/>
      <c r="M29" s="1"/>
      <c r="N29" s="1"/>
      <c r="O29" s="1"/>
    </row>
    <row r="30" spans="1:15" ht="16.5">
      <c r="A30" s="1"/>
      <c r="B30" s="1"/>
      <c r="C30" s="1"/>
      <c r="D30" s="1"/>
      <c r="E30" s="1"/>
      <c r="F30" s="1"/>
      <c r="G30" s="1"/>
      <c r="H30" s="1"/>
      <c r="I30" s="1"/>
      <c r="J30" s="1"/>
      <c r="K30" s="1"/>
      <c r="L30" s="1"/>
      <c r="M30" s="1"/>
      <c r="N30" s="1"/>
      <c r="O30" s="1"/>
    </row>
    <row r="31" spans="1:15" ht="16.5">
      <c r="A31" s="1"/>
      <c r="B31" s="1"/>
      <c r="C31" s="1"/>
      <c r="D31" s="1"/>
      <c r="E31" s="1"/>
      <c r="F31" s="1"/>
      <c r="G31" s="1"/>
      <c r="H31" s="1"/>
      <c r="I31" s="1"/>
      <c r="J31" s="1"/>
      <c r="K31" s="1"/>
      <c r="L31" s="1"/>
      <c r="M31" s="1"/>
      <c r="N31" s="1"/>
      <c r="O31" s="1"/>
    </row>
    <row r="32" spans="1:15" ht="16.5">
      <c r="A32" s="1"/>
      <c r="B32" s="1"/>
      <c r="C32" s="1"/>
      <c r="D32" s="1"/>
      <c r="E32" s="1"/>
      <c r="F32" s="1"/>
      <c r="G32" s="1"/>
      <c r="H32" s="1"/>
      <c r="I32" s="1"/>
      <c r="J32" s="1"/>
      <c r="K32" s="1"/>
      <c r="L32" s="1"/>
      <c r="M32" s="1"/>
      <c r="N32" s="1"/>
      <c r="O32" s="1"/>
    </row>
    <row r="33" spans="1:15" ht="16.5">
      <c r="A33" s="1"/>
      <c r="B33" s="1"/>
      <c r="C33" s="1"/>
      <c r="D33" s="1"/>
      <c r="E33" s="1"/>
      <c r="F33" s="1"/>
      <c r="G33" s="1"/>
      <c r="H33" s="1"/>
      <c r="I33" s="1"/>
      <c r="J33" s="1"/>
      <c r="K33" s="1"/>
      <c r="L33" s="1"/>
      <c r="M33" s="1"/>
      <c r="N33" s="1"/>
      <c r="O33" s="1"/>
    </row>
    <row r="34" spans="1:15" ht="16.5">
      <c r="A34" s="1"/>
      <c r="B34" s="1"/>
      <c r="C34" s="1"/>
      <c r="D34" s="1"/>
      <c r="E34" s="1"/>
      <c r="F34" s="1"/>
      <c r="G34" s="1"/>
      <c r="H34" s="1"/>
      <c r="I34" s="1"/>
      <c r="J34" s="1"/>
      <c r="K34" s="1"/>
      <c r="L34" s="1"/>
      <c r="M34" s="1"/>
      <c r="N34" s="1"/>
      <c r="O34" s="1"/>
    </row>
    <row r="35" spans="1:15" ht="16.5">
      <c r="A35" s="1"/>
      <c r="B35" s="1"/>
      <c r="C35" s="1"/>
      <c r="D35" s="1"/>
      <c r="E35" s="1"/>
      <c r="F35" s="1"/>
      <c r="G35" s="1"/>
      <c r="H35" s="1"/>
      <c r="I35" s="1"/>
      <c r="J35" s="1"/>
      <c r="K35" s="1"/>
      <c r="L35" s="1"/>
      <c r="M35" s="1"/>
      <c r="N35" s="1"/>
      <c r="O35" s="1"/>
    </row>
    <row r="36" spans="1:15" ht="16.5">
      <c r="A36" s="1"/>
      <c r="B36" s="1"/>
      <c r="C36" s="1"/>
      <c r="D36" s="1"/>
      <c r="E36" s="1"/>
      <c r="F36" s="1"/>
      <c r="G36" s="1"/>
      <c r="H36" s="1"/>
      <c r="I36" s="1"/>
      <c r="J36" s="1"/>
      <c r="K36" s="1"/>
      <c r="L36" s="1"/>
      <c r="M36" s="1"/>
      <c r="N36" s="1"/>
      <c r="O36" s="1"/>
    </row>
    <row r="37" spans="1:15" ht="16.5">
      <c r="A37" s="1"/>
      <c r="B37" s="1"/>
      <c r="C37" s="1"/>
      <c r="D37" s="1"/>
      <c r="E37" s="1"/>
      <c r="F37" s="1"/>
      <c r="G37" s="1"/>
      <c r="H37" s="1"/>
      <c r="I37" s="1"/>
      <c r="J37" s="1"/>
      <c r="K37" s="1"/>
      <c r="L37" s="1"/>
      <c r="M37" s="1"/>
      <c r="N37" s="1"/>
      <c r="O37" s="1"/>
    </row>
    <row r="38" spans="1:15" ht="16.5">
      <c r="A38" s="1"/>
      <c r="B38" s="1"/>
      <c r="C38" s="1"/>
      <c r="D38" s="1"/>
      <c r="E38" s="1"/>
      <c r="F38" s="1"/>
      <c r="G38" s="1"/>
      <c r="H38" s="1"/>
      <c r="I38" s="1"/>
      <c r="J38" s="1"/>
      <c r="K38" s="1"/>
      <c r="L38" s="1"/>
      <c r="M38" s="1"/>
      <c r="N38" s="1"/>
      <c r="O38" s="1"/>
    </row>
    <row r="39" spans="1:15" ht="16.5">
      <c r="A39" s="1"/>
      <c r="B39" s="1"/>
      <c r="C39" s="1"/>
      <c r="D39" s="1"/>
      <c r="E39" s="1"/>
      <c r="F39" s="1"/>
      <c r="G39" s="1"/>
      <c r="H39" s="1"/>
      <c r="I39" s="1"/>
      <c r="J39" s="1"/>
      <c r="K39" s="1"/>
      <c r="L39" s="1"/>
      <c r="M39" s="1"/>
      <c r="N39" s="1"/>
      <c r="O39" s="1"/>
    </row>
    <row r="40" spans="1:15" ht="16.5">
      <c r="A40" s="1"/>
      <c r="B40" s="1"/>
      <c r="C40" s="1"/>
      <c r="D40" s="1"/>
      <c r="E40" s="1"/>
      <c r="F40" s="1"/>
      <c r="G40" s="1"/>
      <c r="H40" s="1"/>
      <c r="I40" s="1"/>
      <c r="J40" s="1"/>
      <c r="K40" s="1"/>
      <c r="L40" s="1"/>
      <c r="M40" s="1"/>
      <c r="N40" s="1"/>
      <c r="O40" s="1"/>
    </row>
    <row r="41" spans="1:15" ht="16.5">
      <c r="A41" s="1"/>
      <c r="B41" s="1"/>
      <c r="C41" s="1"/>
      <c r="D41" s="1"/>
      <c r="E41" s="1"/>
      <c r="F41" s="1"/>
      <c r="G41" s="1"/>
      <c r="H41" s="1"/>
      <c r="I41" s="1"/>
      <c r="J41" s="1"/>
      <c r="K41" s="1"/>
      <c r="L41" s="1"/>
      <c r="M41" s="1"/>
      <c r="N41" s="1"/>
      <c r="O41" s="1"/>
    </row>
    <row r="42" spans="1:15" ht="16.5">
      <c r="A42" s="1"/>
      <c r="B42" s="1"/>
      <c r="C42" s="1"/>
      <c r="D42" s="1"/>
      <c r="E42" s="1"/>
      <c r="F42" s="1"/>
      <c r="G42" s="1"/>
      <c r="H42" s="1"/>
      <c r="I42" s="1"/>
      <c r="J42" s="1"/>
      <c r="K42" s="1"/>
      <c r="L42" s="1"/>
      <c r="M42" s="1"/>
      <c r="N42" s="1"/>
      <c r="O42" s="1"/>
    </row>
    <row r="43" spans="1:15" ht="16.5">
      <c r="A43" s="1"/>
      <c r="B43" s="1"/>
      <c r="C43" s="1"/>
      <c r="D43" s="1"/>
      <c r="E43" s="1"/>
      <c r="F43" s="1"/>
      <c r="G43" s="1"/>
      <c r="H43" s="1"/>
      <c r="I43" s="1"/>
      <c r="J43" s="1"/>
      <c r="K43" s="1"/>
      <c r="L43" s="1"/>
      <c r="M43" s="1"/>
      <c r="N43" s="1"/>
      <c r="O43" s="1"/>
    </row>
    <row r="44" spans="1:15" ht="16.5">
      <c r="A44" s="1"/>
      <c r="B44" s="1"/>
      <c r="C44" s="1"/>
      <c r="D44" s="1"/>
      <c r="E44" s="1"/>
      <c r="F44" s="1"/>
      <c r="G44" s="1"/>
      <c r="H44" s="1"/>
      <c r="I44" s="1"/>
      <c r="J44" s="1"/>
      <c r="K44" s="1"/>
      <c r="L44" s="1"/>
      <c r="M44" s="1"/>
      <c r="N44" s="1"/>
      <c r="O44" s="1"/>
    </row>
    <row r="45" spans="1:15" ht="16.5">
      <c r="A45" s="1"/>
      <c r="B45" s="1"/>
      <c r="C45" s="1"/>
      <c r="D45" s="1"/>
      <c r="E45" s="1"/>
      <c r="F45" s="1"/>
      <c r="G45" s="1"/>
      <c r="H45" s="1"/>
      <c r="I45" s="1"/>
      <c r="J45" s="1"/>
      <c r="K45" s="1"/>
      <c r="L45" s="1"/>
      <c r="M45" s="1"/>
      <c r="N45" s="1"/>
      <c r="O45" s="1"/>
    </row>
    <row r="46" spans="1:15" ht="16.5">
      <c r="A46" s="1"/>
      <c r="B46" s="1"/>
      <c r="C46" s="1"/>
      <c r="D46" s="1"/>
      <c r="E46" s="1"/>
      <c r="F46" s="1"/>
      <c r="G46" s="1"/>
      <c r="H46" s="1"/>
      <c r="I46" s="1"/>
      <c r="J46" s="1"/>
      <c r="K46" s="1"/>
      <c r="L46" s="1"/>
      <c r="M46" s="1"/>
      <c r="N46" s="1"/>
      <c r="O46" s="1"/>
    </row>
    <row r="47" spans="1:15" ht="16.5">
      <c r="A47" s="1"/>
      <c r="B47" s="1"/>
      <c r="C47" s="1"/>
      <c r="D47" s="1"/>
      <c r="E47" s="1"/>
      <c r="F47" s="1"/>
      <c r="G47" s="1"/>
      <c r="H47" s="1"/>
      <c r="I47" s="1"/>
      <c r="J47" s="1"/>
      <c r="K47" s="1"/>
      <c r="L47" s="1"/>
      <c r="M47" s="1"/>
      <c r="N47" s="1"/>
      <c r="O47" s="1"/>
    </row>
    <row r="48" spans="1:15" ht="16.5">
      <c r="A48" s="1"/>
      <c r="B48" s="1"/>
      <c r="C48" s="1"/>
      <c r="D48" s="1"/>
      <c r="E48" s="1"/>
      <c r="F48" s="1"/>
      <c r="G48" s="1"/>
      <c r="H48" s="1"/>
      <c r="I48" s="1"/>
      <c r="J48" s="1"/>
      <c r="K48" s="1"/>
      <c r="L48" s="1"/>
      <c r="M48" s="1"/>
      <c r="N48" s="1"/>
      <c r="O48" s="1"/>
    </row>
    <row r="49" spans="1:15" ht="16.5">
      <c r="A49" s="1"/>
      <c r="B49" s="1"/>
      <c r="C49" s="1"/>
      <c r="D49" s="1"/>
      <c r="E49" s="1"/>
      <c r="F49" s="1"/>
      <c r="G49" s="1"/>
      <c r="H49" s="1"/>
      <c r="I49" s="1"/>
      <c r="J49" s="1"/>
      <c r="K49" s="1"/>
      <c r="L49" s="1"/>
      <c r="M49" s="1"/>
      <c r="N49" s="1"/>
      <c r="O49" s="1"/>
    </row>
    <row r="50" spans="1:15" ht="16.5">
      <c r="A50" s="1"/>
      <c r="B50" s="1"/>
      <c r="C50" s="1"/>
      <c r="D50" s="1"/>
      <c r="E50" s="1"/>
      <c r="F50" s="1"/>
      <c r="G50" s="1"/>
      <c r="H50" s="1"/>
      <c r="I50" s="1"/>
      <c r="J50" s="1"/>
      <c r="K50" s="1"/>
      <c r="L50" s="1"/>
      <c r="M50" s="1"/>
      <c r="N50" s="1"/>
      <c r="O50" s="1"/>
    </row>
    <row r="51" spans="1:15" ht="16.5">
      <c r="A51" s="1"/>
      <c r="B51" s="1"/>
      <c r="C51" s="1"/>
      <c r="D51" s="1"/>
      <c r="E51" s="1"/>
      <c r="F51" s="1"/>
      <c r="G51" s="1"/>
      <c r="H51" s="1"/>
      <c r="I51" s="1"/>
      <c r="J51" s="1"/>
      <c r="K51" s="1"/>
      <c r="L51" s="1"/>
      <c r="M51" s="1"/>
      <c r="N51" s="1"/>
      <c r="O51" s="1"/>
    </row>
    <row r="52" spans="1:15" ht="16.5">
      <c r="A52" s="1"/>
      <c r="B52" s="1"/>
      <c r="C52" s="1"/>
      <c r="D52" s="1"/>
      <c r="E52" s="1"/>
      <c r="F52" s="1"/>
      <c r="G52" s="1"/>
      <c r="H52" s="1"/>
      <c r="I52" s="1"/>
      <c r="J52" s="1"/>
      <c r="K52" s="1"/>
      <c r="L52" s="1"/>
      <c r="M52" s="1"/>
      <c r="N52" s="1"/>
      <c r="O52" s="1"/>
    </row>
    <row r="53" spans="1:15" ht="16.5">
      <c r="A53" s="1"/>
      <c r="B53" s="1"/>
      <c r="C53" s="1"/>
      <c r="D53" s="1"/>
      <c r="E53" s="1"/>
      <c r="F53" s="1"/>
      <c r="G53" s="1"/>
      <c r="H53" s="1"/>
      <c r="I53" s="1"/>
      <c r="J53" s="1"/>
      <c r="K53" s="1"/>
      <c r="L53" s="1"/>
      <c r="M53" s="1"/>
      <c r="N53" s="1"/>
      <c r="O53" s="1"/>
    </row>
    <row r="54" spans="1:15" ht="16.5">
      <c r="A54" s="1"/>
      <c r="B54" s="1"/>
      <c r="C54" s="1"/>
      <c r="D54" s="1"/>
      <c r="E54" s="1"/>
      <c r="F54" s="1"/>
      <c r="G54" s="1"/>
      <c r="H54" s="1"/>
      <c r="I54" s="1"/>
      <c r="J54" s="1"/>
      <c r="K54" s="1"/>
      <c r="L54" s="1"/>
      <c r="M54" s="1"/>
      <c r="N54" s="1"/>
      <c r="O54" s="1"/>
    </row>
    <row r="55" spans="1:15" ht="16.5">
      <c r="A55" s="1"/>
      <c r="B55" s="1"/>
      <c r="C55" s="1"/>
      <c r="D55" s="1"/>
      <c r="E55" s="1"/>
      <c r="F55" s="1"/>
      <c r="G55" s="1"/>
      <c r="H55" s="1"/>
      <c r="I55" s="1"/>
      <c r="J55" s="1"/>
      <c r="K55" s="1"/>
      <c r="L55" s="1"/>
      <c r="M55" s="1"/>
      <c r="N55" s="1"/>
      <c r="O55" s="1"/>
    </row>
    <row r="56" spans="1:15" ht="16.5">
      <c r="A56" s="1"/>
      <c r="B56" s="1"/>
      <c r="C56" s="1"/>
      <c r="D56" s="1"/>
      <c r="E56" s="1"/>
      <c r="F56" s="1"/>
      <c r="G56" s="1"/>
      <c r="H56" s="1"/>
      <c r="I56" s="1"/>
      <c r="J56" s="1"/>
      <c r="K56" s="1"/>
      <c r="L56" s="1"/>
      <c r="M56" s="1"/>
      <c r="N56" s="1"/>
      <c r="O56" s="1"/>
    </row>
    <row r="57" spans="1:15" ht="16.5">
      <c r="A57" s="1"/>
      <c r="B57" s="1"/>
      <c r="C57" s="1"/>
      <c r="D57" s="1"/>
      <c r="E57" s="1"/>
      <c r="F57" s="1"/>
      <c r="G57" s="1"/>
      <c r="H57" s="1"/>
      <c r="I57" s="1"/>
      <c r="J57" s="1"/>
      <c r="K57" s="1"/>
      <c r="L57" s="1"/>
      <c r="M57" s="1"/>
      <c r="N57" s="1"/>
      <c r="O57" s="1"/>
    </row>
    <row r="58" spans="1:15" ht="16.5">
      <c r="A58" s="1"/>
      <c r="B58" s="1"/>
      <c r="C58" s="1"/>
      <c r="D58" s="1"/>
      <c r="E58" s="1"/>
      <c r="F58" s="1"/>
      <c r="G58" s="1"/>
      <c r="H58" s="1"/>
      <c r="I58" s="1"/>
      <c r="J58" s="1"/>
      <c r="K58" s="1"/>
      <c r="L58" s="1"/>
      <c r="M58" s="1"/>
      <c r="N58" s="1"/>
      <c r="O58" s="1"/>
    </row>
    <row r="59" spans="1:15" ht="16.5">
      <c r="A59" s="1"/>
      <c r="B59" s="1"/>
      <c r="C59" s="1"/>
      <c r="D59" s="1"/>
      <c r="E59" s="1"/>
      <c r="F59" s="1"/>
      <c r="G59" s="1"/>
      <c r="H59" s="1"/>
      <c r="I59" s="1"/>
      <c r="J59" s="1"/>
      <c r="K59" s="1"/>
      <c r="L59" s="1"/>
      <c r="M59" s="1"/>
      <c r="N59" s="1"/>
      <c r="O59" s="1"/>
    </row>
    <row r="60" spans="1:15" ht="16.5">
      <c r="A60" s="1"/>
      <c r="B60" s="1"/>
      <c r="C60" s="1"/>
      <c r="D60" s="1"/>
      <c r="E60" s="1"/>
      <c r="F60" s="1"/>
      <c r="G60" s="1"/>
      <c r="H60" s="1"/>
      <c r="I60" s="1"/>
      <c r="J60" s="1"/>
      <c r="K60" s="1"/>
      <c r="L60" s="1"/>
      <c r="M60" s="1"/>
      <c r="N60" s="1"/>
      <c r="O60" s="1"/>
    </row>
    <row r="61" spans="1:15" ht="16.5">
      <c r="A61" s="1"/>
      <c r="B61" s="1"/>
      <c r="C61" s="1"/>
      <c r="D61" s="1"/>
      <c r="E61" s="1"/>
      <c r="F61" s="1"/>
      <c r="G61" s="1"/>
      <c r="H61" s="1"/>
      <c r="I61" s="1"/>
      <c r="J61" s="1"/>
      <c r="K61" s="1"/>
      <c r="L61" s="1"/>
      <c r="M61" s="1"/>
      <c r="N61" s="1"/>
      <c r="O61" s="1"/>
    </row>
    <row r="62" spans="1:15" ht="16.5">
      <c r="A62" s="1"/>
      <c r="B62" s="1"/>
      <c r="C62" s="1"/>
      <c r="D62" s="1"/>
      <c r="E62" s="1"/>
      <c r="F62" s="1"/>
      <c r="G62" s="1"/>
      <c r="H62" s="1"/>
      <c r="I62" s="1"/>
      <c r="J62" s="1"/>
      <c r="K62" s="1"/>
      <c r="L62" s="1"/>
      <c r="M62" s="1"/>
      <c r="N62" s="1"/>
      <c r="O62" s="1"/>
    </row>
    <row r="63" spans="1:15" ht="16.5">
      <c r="A63" s="1"/>
      <c r="B63" s="1"/>
      <c r="C63" s="1"/>
      <c r="D63" s="1"/>
      <c r="E63" s="1"/>
      <c r="F63" s="1"/>
      <c r="G63" s="1"/>
      <c r="H63" s="1"/>
      <c r="I63" s="1"/>
      <c r="J63" s="1"/>
      <c r="K63" s="1"/>
      <c r="L63" s="1"/>
      <c r="M63" s="1"/>
      <c r="N63" s="1"/>
      <c r="O63" s="1"/>
    </row>
    <row r="64" spans="1:15" ht="16.5">
      <c r="A64" s="1"/>
      <c r="B64" s="1"/>
      <c r="C64" s="1"/>
      <c r="D64" s="1"/>
      <c r="E64" s="1"/>
      <c r="F64" s="1"/>
      <c r="G64" s="1"/>
      <c r="H64" s="1"/>
      <c r="I64" s="1"/>
      <c r="J64" s="1"/>
      <c r="K64" s="1"/>
      <c r="L64" s="1"/>
      <c r="M64" s="1"/>
      <c r="N64" s="1"/>
      <c r="O64" s="1"/>
    </row>
    <row r="65" spans="1:15" ht="16.5">
      <c r="A65" s="1"/>
      <c r="B65" s="1"/>
      <c r="C65" s="1"/>
      <c r="D65" s="1"/>
      <c r="E65" s="1"/>
      <c r="F65" s="1"/>
      <c r="G65" s="1"/>
      <c r="H65" s="1"/>
      <c r="I65" s="1"/>
      <c r="J65" s="1"/>
      <c r="K65" s="1"/>
      <c r="L65" s="1"/>
      <c r="M65" s="1"/>
      <c r="N65" s="1"/>
      <c r="O65" s="1"/>
    </row>
    <row r="66" spans="1:15" ht="16.5">
      <c r="A66" s="1"/>
      <c r="B66" s="1"/>
      <c r="C66" s="1"/>
      <c r="D66" s="1"/>
      <c r="E66" s="1"/>
      <c r="F66" s="1"/>
      <c r="G66" s="1"/>
      <c r="H66" s="1"/>
      <c r="I66" s="1"/>
      <c r="J66" s="1"/>
      <c r="K66" s="1"/>
      <c r="L66" s="1"/>
      <c r="M66" s="1"/>
      <c r="N66" s="1"/>
      <c r="O66" s="1"/>
    </row>
    <row r="67" spans="1:15" ht="16.5">
      <c r="A67" s="1"/>
      <c r="B67" s="1"/>
      <c r="C67" s="1"/>
      <c r="D67" s="1"/>
      <c r="E67" s="1"/>
      <c r="F67" s="1"/>
      <c r="G67" s="1"/>
      <c r="H67" s="1"/>
      <c r="I67" s="1"/>
      <c r="J67" s="1"/>
      <c r="K67" s="1"/>
      <c r="L67" s="1"/>
      <c r="M67" s="1"/>
      <c r="N67" s="1"/>
      <c r="O67" s="1"/>
    </row>
    <row r="68" spans="1:15" ht="16.5">
      <c r="A68" s="1"/>
      <c r="B68" s="1"/>
      <c r="C68" s="1"/>
      <c r="D68" s="1"/>
      <c r="E68" s="1"/>
      <c r="F68" s="1"/>
      <c r="G68" s="1"/>
      <c r="H68" s="1"/>
      <c r="I68" s="1"/>
      <c r="J68" s="1"/>
      <c r="K68" s="1"/>
      <c r="L68" s="1"/>
      <c r="M68" s="1"/>
      <c r="N68" s="1"/>
      <c r="O68" s="1"/>
    </row>
    <row r="69" spans="1:15" ht="16.5">
      <c r="A69" s="1"/>
      <c r="B69" s="1"/>
      <c r="C69" s="1"/>
      <c r="D69" s="1"/>
      <c r="E69" s="1"/>
      <c r="F69" s="1"/>
      <c r="G69" s="1"/>
      <c r="H69" s="1"/>
      <c r="I69" s="1"/>
      <c r="J69" s="1"/>
      <c r="K69" s="1"/>
      <c r="L69" s="1"/>
      <c r="M69" s="1"/>
      <c r="N69" s="1"/>
      <c r="O69" s="1"/>
    </row>
    <row r="70" spans="1:15" ht="16.5">
      <c r="A70" s="1"/>
      <c r="B70" s="1"/>
      <c r="C70" s="1"/>
      <c r="D70" s="1"/>
      <c r="E70" s="1"/>
      <c r="F70" s="1"/>
      <c r="G70" s="1"/>
      <c r="H70" s="1"/>
      <c r="I70" s="1"/>
      <c r="J70" s="1"/>
      <c r="K70" s="1"/>
      <c r="L70" s="1"/>
      <c r="M70" s="1"/>
      <c r="N70" s="1"/>
      <c r="O70" s="1"/>
    </row>
    <row r="71" spans="1:15" ht="16.5">
      <c r="A71" s="1"/>
      <c r="B71" s="1"/>
      <c r="C71" s="1"/>
      <c r="D71" s="1"/>
      <c r="E71" s="1"/>
      <c r="F71" s="1"/>
      <c r="G71" s="1"/>
      <c r="H71" s="1"/>
      <c r="I71" s="1"/>
      <c r="J71" s="1"/>
      <c r="K71" s="1"/>
      <c r="L71" s="1"/>
      <c r="M71" s="1"/>
      <c r="N71" s="1"/>
      <c r="O71" s="1"/>
    </row>
    <row r="72" spans="1:15" ht="16.5">
      <c r="A72" s="1"/>
      <c r="B72" s="1"/>
      <c r="C72" s="1"/>
      <c r="D72" s="1"/>
      <c r="E72" s="1"/>
      <c r="F72" s="1"/>
      <c r="G72" s="1"/>
      <c r="H72" s="1"/>
      <c r="I72" s="1"/>
      <c r="J72" s="1"/>
      <c r="K72" s="1"/>
      <c r="L72" s="1"/>
      <c r="M72" s="1"/>
      <c r="N72" s="1"/>
      <c r="O72" s="1"/>
    </row>
    <row r="73" spans="1:15" ht="16.5">
      <c r="A73" s="1"/>
      <c r="B73" s="1"/>
      <c r="C73" s="1"/>
      <c r="D73" s="1"/>
      <c r="E73" s="1"/>
      <c r="F73" s="1"/>
      <c r="G73" s="1"/>
      <c r="H73" s="1"/>
      <c r="I73" s="1"/>
      <c r="J73" s="1"/>
      <c r="K73" s="1"/>
      <c r="L73" s="1"/>
      <c r="M73" s="1"/>
      <c r="N73" s="1"/>
      <c r="O73" s="1"/>
    </row>
    <row r="74" spans="1:15" ht="16.5">
      <c r="A74" s="1"/>
      <c r="B74" s="1"/>
      <c r="C74" s="1"/>
      <c r="D74" s="1"/>
      <c r="E74" s="1"/>
      <c r="F74" s="1"/>
      <c r="G74" s="1"/>
      <c r="H74" s="1"/>
      <c r="I74" s="1"/>
      <c r="J74" s="1"/>
      <c r="K74" s="1"/>
      <c r="L74" s="1"/>
      <c r="M74" s="1"/>
      <c r="N74" s="1"/>
      <c r="O74" s="1"/>
    </row>
    <row r="75" spans="1:15" ht="16.5">
      <c r="A75" s="1"/>
      <c r="B75" s="1"/>
      <c r="C75" s="1"/>
      <c r="D75" s="1"/>
      <c r="E75" s="1"/>
      <c r="F75" s="1"/>
      <c r="G75" s="1"/>
      <c r="H75" s="1"/>
      <c r="I75" s="1"/>
      <c r="J75" s="1"/>
      <c r="K75" s="1"/>
      <c r="L75" s="1"/>
      <c r="M75" s="1"/>
      <c r="N75" s="1"/>
      <c r="O75" s="1"/>
    </row>
    <row r="76" spans="1:15" ht="16.5">
      <c r="A76" s="1"/>
      <c r="B76" s="1"/>
      <c r="C76" s="1"/>
      <c r="D76" s="1"/>
      <c r="E76" s="1"/>
      <c r="F76" s="1"/>
      <c r="G76" s="1"/>
      <c r="H76" s="1"/>
      <c r="I76" s="1"/>
      <c r="J76" s="1"/>
      <c r="K76" s="1"/>
      <c r="L76" s="1"/>
      <c r="M76" s="1"/>
      <c r="N76" s="1"/>
      <c r="O76" s="1"/>
    </row>
    <row r="77" spans="1:15" ht="16.5">
      <c r="A77" s="1"/>
      <c r="B77" s="1"/>
      <c r="C77" s="1"/>
      <c r="D77" s="1"/>
      <c r="E77" s="1"/>
      <c r="F77" s="1"/>
      <c r="G77" s="1"/>
      <c r="H77" s="1"/>
      <c r="I77" s="1"/>
      <c r="J77" s="1"/>
      <c r="K77" s="1"/>
      <c r="L77" s="1"/>
      <c r="M77" s="1"/>
      <c r="N77" s="1"/>
      <c r="O77" s="1"/>
    </row>
    <row r="78" spans="1:15" ht="16.5">
      <c r="A78" s="1"/>
      <c r="B78" s="1"/>
      <c r="C78" s="1"/>
      <c r="D78" s="1"/>
      <c r="E78" s="1"/>
      <c r="F78" s="1"/>
      <c r="G78" s="1"/>
      <c r="H78" s="1"/>
      <c r="I78" s="1"/>
      <c r="J78" s="1"/>
      <c r="K78" s="1"/>
      <c r="L78" s="1"/>
      <c r="M78" s="1"/>
      <c r="N78" s="1"/>
      <c r="O78" s="1"/>
    </row>
    <row r="79" spans="1:15" ht="16.5">
      <c r="A79" s="1"/>
      <c r="B79" s="1"/>
      <c r="C79" s="1"/>
      <c r="D79" s="1"/>
      <c r="E79" s="1"/>
      <c r="F79" s="1"/>
      <c r="G79" s="1"/>
      <c r="H79" s="1"/>
      <c r="I79" s="1"/>
      <c r="J79" s="1"/>
      <c r="K79" s="1"/>
      <c r="L79" s="1"/>
      <c r="M79" s="1"/>
      <c r="N79" s="1"/>
      <c r="O79" s="1"/>
    </row>
    <row r="80" spans="1:15" ht="16.5">
      <c r="A80" s="1"/>
      <c r="B80" s="1"/>
      <c r="C80" s="1"/>
      <c r="D80" s="1"/>
      <c r="E80" s="1"/>
      <c r="F80" s="1"/>
      <c r="G80" s="1"/>
      <c r="H80" s="1"/>
      <c r="I80" s="1"/>
      <c r="J80" s="1"/>
      <c r="K80" s="1"/>
      <c r="L80" s="1"/>
      <c r="M80" s="1"/>
      <c r="N80" s="1"/>
      <c r="O80" s="1"/>
    </row>
    <row r="81" spans="1:15" ht="16.5">
      <c r="A81" s="1"/>
      <c r="B81" s="1"/>
      <c r="C81" s="1"/>
      <c r="D81" s="1"/>
      <c r="E81" s="1"/>
      <c r="F81" s="1"/>
      <c r="G81" s="1"/>
      <c r="H81" s="1"/>
      <c r="I81" s="1"/>
      <c r="J81" s="1"/>
      <c r="K81" s="1"/>
      <c r="L81" s="1"/>
      <c r="M81" s="1"/>
      <c r="N81" s="1"/>
      <c r="O81" s="1"/>
    </row>
    <row r="82" spans="1:15" ht="16.5">
      <c r="A82" s="1"/>
      <c r="B82" s="1"/>
      <c r="C82" s="1"/>
      <c r="D82" s="1"/>
      <c r="E82" s="1"/>
      <c r="F82" s="1"/>
      <c r="G82" s="1"/>
      <c r="H82" s="1"/>
      <c r="I82" s="1"/>
      <c r="J82" s="1"/>
      <c r="K82" s="1"/>
      <c r="L82" s="1"/>
      <c r="M82" s="1"/>
      <c r="N82" s="1"/>
      <c r="O82" s="1"/>
    </row>
    <row r="83" spans="1:15" ht="16.5">
      <c r="A83" s="1"/>
      <c r="B83" s="1"/>
      <c r="C83" s="1"/>
      <c r="D83" s="1"/>
      <c r="E83" s="1"/>
      <c r="F83" s="1"/>
      <c r="G83" s="1"/>
      <c r="H83" s="1"/>
      <c r="I83" s="1"/>
      <c r="J83" s="1"/>
      <c r="K83" s="1"/>
      <c r="L83" s="1"/>
      <c r="M83" s="1"/>
      <c r="N83" s="1"/>
      <c r="O83" s="1"/>
    </row>
    <row r="84" spans="1:15" ht="16.5">
      <c r="A84" s="1"/>
      <c r="B84" s="1"/>
      <c r="C84" s="1"/>
      <c r="D84" s="1"/>
      <c r="E84" s="1"/>
      <c r="F84" s="1"/>
      <c r="G84" s="1"/>
      <c r="H84" s="1"/>
      <c r="I84" s="1"/>
      <c r="J84" s="1"/>
      <c r="K84" s="1"/>
      <c r="L84" s="1"/>
      <c r="M84" s="1"/>
      <c r="N84" s="1"/>
      <c r="O84" s="1"/>
    </row>
    <row r="85" spans="1:15" ht="16.5">
      <c r="A85" s="1"/>
      <c r="B85" s="1"/>
      <c r="C85" s="1"/>
      <c r="D85" s="1"/>
      <c r="E85" s="1"/>
      <c r="F85" s="1"/>
      <c r="G85" s="1"/>
      <c r="H85" s="1"/>
      <c r="I85" s="1"/>
      <c r="J85" s="1"/>
      <c r="K85" s="1"/>
      <c r="L85" s="1"/>
      <c r="M85" s="1"/>
      <c r="N85" s="1"/>
      <c r="O85" s="1"/>
    </row>
    <row r="86" spans="1:15" ht="16.5">
      <c r="A86" s="1"/>
      <c r="B86" s="1"/>
      <c r="C86" s="1"/>
      <c r="D86" s="1"/>
      <c r="E86" s="1"/>
      <c r="F86" s="1"/>
      <c r="G86" s="1"/>
      <c r="H86" s="1"/>
      <c r="I86" s="1"/>
      <c r="J86" s="1"/>
      <c r="K86" s="1"/>
      <c r="L86" s="1"/>
      <c r="M86" s="1"/>
      <c r="N86" s="1"/>
      <c r="O86" s="1"/>
    </row>
    <row r="87" spans="1:15" ht="16.5">
      <c r="A87" s="1"/>
      <c r="B87" s="1"/>
      <c r="C87" s="1"/>
      <c r="D87" s="1"/>
      <c r="E87" s="1"/>
      <c r="F87" s="1"/>
      <c r="G87" s="1"/>
      <c r="H87" s="1"/>
      <c r="I87" s="1"/>
      <c r="J87" s="1"/>
      <c r="K87" s="1"/>
      <c r="L87" s="1"/>
      <c r="M87" s="1"/>
      <c r="N87" s="1"/>
      <c r="O87" s="1"/>
    </row>
    <row r="88" spans="1:15" ht="16.5">
      <c r="A88" s="1"/>
      <c r="B88" s="1"/>
      <c r="C88" s="1"/>
      <c r="D88" s="1"/>
      <c r="E88" s="1"/>
      <c r="F88" s="1"/>
      <c r="G88" s="1"/>
      <c r="H88" s="1"/>
      <c r="I88" s="1"/>
      <c r="J88" s="1"/>
      <c r="K88" s="1"/>
      <c r="L88" s="1"/>
      <c r="M88" s="1"/>
      <c r="N88" s="1"/>
      <c r="O88" s="1"/>
    </row>
    <row r="89" spans="1:15" ht="16.5">
      <c r="A89" s="1"/>
      <c r="B89" s="1"/>
      <c r="C89" s="1"/>
      <c r="D89" s="1"/>
      <c r="E89" s="1"/>
      <c r="F89" s="1"/>
      <c r="G89" s="1"/>
      <c r="H89" s="1"/>
      <c r="I89" s="1"/>
      <c r="J89" s="1"/>
      <c r="K89" s="1"/>
      <c r="L89" s="1"/>
      <c r="M89" s="1"/>
      <c r="N89" s="1"/>
      <c r="O89" s="1"/>
    </row>
    <row r="90" spans="1:15" ht="16.5">
      <c r="A90" s="1"/>
      <c r="B90" s="1"/>
      <c r="C90" s="1"/>
      <c r="D90" s="1"/>
      <c r="E90" s="1"/>
      <c r="F90" s="1"/>
      <c r="G90" s="1"/>
      <c r="H90" s="1"/>
      <c r="I90" s="1"/>
      <c r="J90" s="1"/>
      <c r="K90" s="1"/>
      <c r="L90" s="1"/>
      <c r="M90" s="1"/>
      <c r="N90" s="1"/>
      <c r="O90" s="1"/>
    </row>
    <row r="91" spans="1:15" ht="16.5">
      <c r="A91" s="1"/>
      <c r="B91" s="1"/>
      <c r="C91" s="1"/>
      <c r="D91" s="1"/>
      <c r="E91" s="1"/>
      <c r="F91" s="1"/>
      <c r="G91" s="1"/>
      <c r="H91" s="1"/>
      <c r="I91" s="1"/>
      <c r="J91" s="1"/>
      <c r="K91" s="1"/>
      <c r="L91" s="1"/>
      <c r="M91" s="1"/>
      <c r="N91" s="1"/>
      <c r="O91" s="1"/>
    </row>
    <row r="92" spans="1:15" ht="16.5">
      <c r="A92" s="1"/>
      <c r="B92" s="1"/>
      <c r="C92" s="1"/>
      <c r="D92" s="1"/>
      <c r="E92" s="1"/>
      <c r="F92" s="1"/>
      <c r="G92" s="1"/>
      <c r="H92" s="1"/>
      <c r="I92" s="1"/>
      <c r="J92" s="1"/>
      <c r="K92" s="1"/>
      <c r="L92" s="1"/>
      <c r="M92" s="1"/>
      <c r="N92" s="1"/>
      <c r="O92" s="1"/>
    </row>
    <row r="93" spans="1:15" ht="16.5">
      <c r="A93" s="1"/>
      <c r="B93" s="1"/>
      <c r="C93" s="1"/>
      <c r="D93" s="1"/>
      <c r="E93" s="1"/>
      <c r="F93" s="1"/>
      <c r="G93" s="1"/>
      <c r="H93" s="1"/>
      <c r="I93" s="1"/>
      <c r="J93" s="1"/>
      <c r="K93" s="1"/>
      <c r="L93" s="1"/>
      <c r="M93" s="1"/>
      <c r="N93" s="1"/>
      <c r="O93" s="1"/>
    </row>
    <row r="94" spans="1:15" ht="16.5">
      <c r="A94" s="1"/>
      <c r="B94" s="1"/>
      <c r="C94" s="1"/>
      <c r="D94" s="1"/>
      <c r="E94" s="1"/>
      <c r="F94" s="1"/>
      <c r="G94" s="1"/>
      <c r="H94" s="1"/>
      <c r="I94" s="1"/>
      <c r="J94" s="1"/>
      <c r="K94" s="1"/>
      <c r="L94" s="1"/>
      <c r="M94" s="1"/>
      <c r="N94" s="1"/>
      <c r="O94" s="1"/>
    </row>
    <row r="95" spans="1:15" ht="16.5">
      <c r="A95" s="1"/>
      <c r="B95" s="1"/>
      <c r="C95" s="1"/>
      <c r="D95" s="1"/>
      <c r="E95" s="1"/>
      <c r="F95" s="1"/>
      <c r="G95" s="1"/>
      <c r="H95" s="1"/>
      <c r="I95" s="1"/>
      <c r="J95" s="1"/>
      <c r="K95" s="1"/>
      <c r="L95" s="1"/>
      <c r="M95" s="1"/>
      <c r="N95" s="1"/>
      <c r="O95" s="1"/>
    </row>
    <row r="96" spans="1:15" ht="16.5">
      <c r="A96" s="1"/>
      <c r="B96" s="1"/>
      <c r="C96" s="1"/>
      <c r="D96" s="1"/>
      <c r="E96" s="1"/>
      <c r="F96" s="1"/>
      <c r="G96" s="1"/>
      <c r="H96" s="1"/>
      <c r="I96" s="1"/>
      <c r="J96" s="1"/>
      <c r="K96" s="1"/>
      <c r="L96" s="1"/>
      <c r="M96" s="1"/>
      <c r="N96" s="1"/>
      <c r="O96" s="1"/>
    </row>
    <row r="97" spans="1:15" ht="16.5">
      <c r="A97" s="1"/>
      <c r="B97" s="1"/>
      <c r="C97" s="1"/>
      <c r="D97" s="1"/>
      <c r="E97" s="1"/>
      <c r="F97" s="1"/>
      <c r="G97" s="1"/>
      <c r="H97" s="1"/>
      <c r="I97" s="1"/>
      <c r="J97" s="1"/>
      <c r="K97" s="1"/>
      <c r="L97" s="1"/>
      <c r="M97" s="1"/>
      <c r="N97" s="1"/>
      <c r="O97" s="1"/>
    </row>
    <row r="98" spans="1:15" ht="16.5">
      <c r="A98" s="1"/>
      <c r="B98" s="1"/>
      <c r="C98" s="1"/>
      <c r="D98" s="1"/>
      <c r="E98" s="1"/>
      <c r="F98" s="1"/>
      <c r="G98" s="1"/>
      <c r="H98" s="1"/>
      <c r="I98" s="1"/>
      <c r="J98" s="1"/>
      <c r="K98" s="1"/>
      <c r="L98" s="1"/>
      <c r="M98" s="1"/>
      <c r="N98" s="1"/>
      <c r="O98" s="1"/>
    </row>
    <row r="99" spans="1:15" ht="16.5">
      <c r="A99" s="1"/>
      <c r="B99" s="1"/>
      <c r="C99" s="1"/>
      <c r="D99" s="1"/>
      <c r="E99" s="1"/>
      <c r="F99" s="1"/>
      <c r="G99" s="1"/>
      <c r="H99" s="1"/>
      <c r="I99" s="1"/>
      <c r="J99" s="1"/>
      <c r="K99" s="1"/>
      <c r="L99" s="1"/>
      <c r="M99" s="1"/>
      <c r="N99" s="1"/>
      <c r="O99" s="1"/>
    </row>
    <row r="100" spans="1:15" ht="16.5">
      <c r="A100" s="1"/>
      <c r="B100" s="1"/>
      <c r="C100" s="1"/>
      <c r="D100" s="1"/>
      <c r="E100" s="1"/>
      <c r="F100" s="1"/>
      <c r="G100" s="1"/>
      <c r="H100" s="1"/>
      <c r="I100" s="1"/>
      <c r="J100" s="1"/>
      <c r="K100" s="1"/>
      <c r="L100" s="1"/>
      <c r="M100" s="1"/>
      <c r="N100" s="1"/>
      <c r="O100" s="1"/>
    </row>
    <row r="101" spans="1:15" ht="16.5">
      <c r="A101" s="1"/>
      <c r="B101" s="1"/>
      <c r="C101" s="1"/>
      <c r="D101" s="1"/>
      <c r="E101" s="1"/>
      <c r="F101" s="1"/>
      <c r="G101" s="1"/>
      <c r="H101" s="1"/>
      <c r="I101" s="1"/>
      <c r="J101" s="1"/>
      <c r="K101" s="1"/>
      <c r="L101" s="1"/>
      <c r="M101" s="1"/>
      <c r="N101" s="1"/>
      <c r="O101" s="1"/>
    </row>
    <row r="102" spans="1:15" ht="16.5">
      <c r="A102" s="1"/>
      <c r="B102" s="1"/>
      <c r="C102" s="1"/>
      <c r="D102" s="1"/>
      <c r="E102" s="1"/>
      <c r="F102" s="1"/>
      <c r="G102" s="1"/>
      <c r="H102" s="1"/>
      <c r="I102" s="1"/>
      <c r="J102" s="1"/>
      <c r="K102" s="1"/>
      <c r="L102" s="1"/>
      <c r="M102" s="1"/>
      <c r="N102" s="1"/>
      <c r="O102" s="1"/>
    </row>
    <row r="103" spans="1:15" ht="16.5">
      <c r="A103" s="1"/>
      <c r="B103" s="1"/>
      <c r="C103" s="1"/>
      <c r="D103" s="1"/>
      <c r="E103" s="1"/>
      <c r="F103" s="1"/>
      <c r="G103" s="1"/>
      <c r="H103" s="1"/>
      <c r="I103" s="1"/>
      <c r="J103" s="1"/>
      <c r="K103" s="1"/>
      <c r="L103" s="1"/>
      <c r="M103" s="1"/>
      <c r="N103" s="1"/>
      <c r="O103" s="1"/>
    </row>
    <row r="104" spans="1:15" ht="16.5">
      <c r="A104" s="1"/>
      <c r="B104" s="1"/>
      <c r="C104" s="1"/>
      <c r="D104" s="1"/>
      <c r="E104" s="1"/>
      <c r="F104" s="1"/>
      <c r="G104" s="1"/>
      <c r="H104" s="1"/>
      <c r="I104" s="1"/>
      <c r="J104" s="1"/>
      <c r="K104" s="1"/>
      <c r="L104" s="1"/>
      <c r="M104" s="1"/>
      <c r="N104" s="1"/>
      <c r="O104" s="1"/>
    </row>
    <row r="105" spans="1:15" ht="16.5">
      <c r="A105" s="1"/>
      <c r="B105" s="1"/>
      <c r="C105" s="1"/>
      <c r="D105" s="1"/>
      <c r="E105" s="1"/>
      <c r="F105" s="1"/>
      <c r="G105" s="1"/>
      <c r="H105" s="1"/>
      <c r="I105" s="1"/>
      <c r="J105" s="1"/>
      <c r="K105" s="1"/>
      <c r="L105" s="1"/>
      <c r="M105" s="1"/>
      <c r="N105" s="1"/>
      <c r="O105" s="1"/>
    </row>
    <row r="106" spans="1:15" ht="16.5">
      <c r="A106" s="1"/>
      <c r="B106" s="1"/>
      <c r="C106" s="1"/>
      <c r="D106" s="1"/>
      <c r="E106" s="1"/>
      <c r="F106" s="1"/>
      <c r="G106" s="1"/>
      <c r="H106" s="1"/>
      <c r="I106" s="1"/>
      <c r="J106" s="1"/>
      <c r="K106" s="1"/>
      <c r="L106" s="1"/>
      <c r="M106" s="1"/>
      <c r="N106" s="1"/>
      <c r="O106" s="1"/>
    </row>
    <row r="107" spans="1:15" ht="16.5">
      <c r="A107" s="1"/>
      <c r="B107" s="1"/>
      <c r="C107" s="1"/>
      <c r="D107" s="1"/>
      <c r="E107" s="1"/>
      <c r="F107" s="1"/>
      <c r="G107" s="1"/>
      <c r="H107" s="1"/>
      <c r="I107" s="1"/>
      <c r="J107" s="1"/>
      <c r="K107" s="1"/>
      <c r="L107" s="1"/>
      <c r="M107" s="1"/>
      <c r="N107" s="1"/>
      <c r="O107" s="1"/>
    </row>
    <row r="108" spans="1:15" ht="16.5">
      <c r="A108" s="1"/>
      <c r="B108" s="1"/>
      <c r="C108" s="1"/>
      <c r="D108" s="1"/>
      <c r="E108" s="1"/>
      <c r="F108" s="1"/>
      <c r="G108" s="1"/>
      <c r="H108" s="1"/>
      <c r="I108" s="1"/>
      <c r="J108" s="1"/>
      <c r="K108" s="1"/>
      <c r="L108" s="1"/>
      <c r="M108" s="1"/>
      <c r="N108" s="1"/>
      <c r="O108" s="1"/>
    </row>
    <row r="109" spans="1:15" ht="16.5">
      <c r="A109" s="1"/>
      <c r="B109" s="1"/>
      <c r="C109" s="1"/>
      <c r="D109" s="1"/>
      <c r="E109" s="1"/>
      <c r="F109" s="1"/>
      <c r="G109" s="1"/>
      <c r="H109" s="1"/>
      <c r="I109" s="1"/>
      <c r="J109" s="1"/>
      <c r="K109" s="1"/>
      <c r="L109" s="1"/>
      <c r="M109" s="1"/>
      <c r="N109" s="1"/>
      <c r="O109" s="1"/>
    </row>
    <row r="110" spans="1:15" ht="16.5">
      <c r="A110" s="1"/>
      <c r="B110" s="1"/>
      <c r="C110" s="1"/>
      <c r="D110" s="1"/>
      <c r="E110" s="1"/>
      <c r="F110" s="1"/>
      <c r="G110" s="1"/>
      <c r="H110" s="1"/>
      <c r="I110" s="1"/>
      <c r="J110" s="1"/>
      <c r="K110" s="1"/>
      <c r="L110" s="1"/>
      <c r="M110" s="1"/>
      <c r="N110" s="1"/>
      <c r="O110" s="1"/>
    </row>
    <row r="111" spans="1:15" ht="16.5">
      <c r="A111" s="1"/>
      <c r="B111" s="1"/>
      <c r="C111" s="1"/>
      <c r="D111" s="1"/>
      <c r="E111" s="1"/>
      <c r="F111" s="1"/>
      <c r="G111" s="1"/>
      <c r="H111" s="1"/>
      <c r="I111" s="1"/>
      <c r="J111" s="1"/>
      <c r="K111" s="1"/>
      <c r="L111" s="1"/>
      <c r="M111" s="1"/>
      <c r="N111" s="1"/>
      <c r="O111" s="1"/>
    </row>
    <row r="112" spans="1:15" ht="16.5">
      <c r="A112" s="1"/>
      <c r="B112" s="1"/>
      <c r="C112" s="1"/>
      <c r="D112" s="1"/>
      <c r="E112" s="1"/>
      <c r="F112" s="1"/>
      <c r="G112" s="1"/>
      <c r="H112" s="1"/>
      <c r="I112" s="1"/>
      <c r="J112" s="1"/>
      <c r="K112" s="1"/>
      <c r="L112" s="1"/>
      <c r="M112" s="1"/>
      <c r="N112" s="1"/>
      <c r="O112" s="1"/>
    </row>
    <row r="113" spans="1:15" ht="16.5">
      <c r="A113" s="1"/>
      <c r="B113" s="1"/>
      <c r="C113" s="1"/>
      <c r="D113" s="1"/>
      <c r="E113" s="1"/>
      <c r="F113" s="1"/>
      <c r="G113" s="1"/>
      <c r="H113" s="1"/>
      <c r="I113" s="1"/>
      <c r="J113" s="1"/>
      <c r="K113" s="1"/>
      <c r="L113" s="1"/>
      <c r="M113" s="1"/>
      <c r="N113" s="1"/>
      <c r="O113" s="1"/>
    </row>
    <row r="114" spans="1:15" ht="16.5">
      <c r="A114" s="1"/>
      <c r="B114" s="1"/>
      <c r="C114" s="1"/>
      <c r="D114" s="1"/>
      <c r="E114" s="1"/>
      <c r="F114" s="1"/>
      <c r="G114" s="1"/>
      <c r="H114" s="1"/>
      <c r="I114" s="1"/>
      <c r="J114" s="1"/>
      <c r="K114" s="1"/>
      <c r="L114" s="1"/>
      <c r="M114" s="1"/>
      <c r="N114" s="1"/>
      <c r="O114" s="1"/>
    </row>
    <row r="115" spans="1:15" ht="16.5">
      <c r="A115" s="1"/>
      <c r="B115" s="1"/>
      <c r="C115" s="1"/>
      <c r="D115" s="1"/>
      <c r="E115" s="1"/>
      <c r="F115" s="1"/>
      <c r="G115" s="1"/>
      <c r="H115" s="1"/>
      <c r="I115" s="1"/>
      <c r="J115" s="1"/>
      <c r="K115" s="1"/>
      <c r="L115" s="1"/>
      <c r="M115" s="1"/>
      <c r="N115" s="1"/>
      <c r="O115" s="1"/>
    </row>
    <row r="116" spans="1:15" ht="16.5">
      <c r="A116" s="1"/>
      <c r="B116" s="1"/>
      <c r="C116" s="1"/>
      <c r="D116" s="1"/>
      <c r="E116" s="1"/>
      <c r="F116" s="1"/>
      <c r="G116" s="1"/>
      <c r="H116" s="1"/>
      <c r="I116" s="1"/>
      <c r="J116" s="1"/>
      <c r="K116" s="1"/>
      <c r="L116" s="1"/>
      <c r="M116" s="1"/>
      <c r="N116" s="1"/>
      <c r="O116" s="1"/>
    </row>
    <row r="117" spans="1:15" ht="16.5">
      <c r="A117" s="1"/>
      <c r="B117" s="1"/>
      <c r="C117" s="1"/>
      <c r="D117" s="1"/>
      <c r="E117" s="1"/>
      <c r="F117" s="1"/>
      <c r="G117" s="1"/>
      <c r="H117" s="1"/>
      <c r="I117" s="1"/>
      <c r="J117" s="1"/>
      <c r="K117" s="1"/>
      <c r="L117" s="1"/>
      <c r="M117" s="1"/>
      <c r="N117" s="1"/>
      <c r="O117" s="1"/>
    </row>
    <row r="118" spans="1:15" ht="16.5">
      <c r="A118" s="1"/>
      <c r="B118" s="1"/>
      <c r="C118" s="1"/>
      <c r="D118" s="1"/>
      <c r="E118" s="1"/>
      <c r="F118" s="1"/>
      <c r="G118" s="1"/>
      <c r="H118" s="1"/>
      <c r="I118" s="1"/>
      <c r="J118" s="1"/>
      <c r="K118" s="1"/>
      <c r="L118" s="1"/>
      <c r="M118" s="1"/>
      <c r="N118" s="1"/>
      <c r="O118" s="1"/>
    </row>
    <row r="119" spans="1:15" ht="16.5">
      <c r="A119" s="1"/>
      <c r="B119" s="1"/>
      <c r="C119" s="1"/>
      <c r="D119" s="1"/>
      <c r="E119" s="1"/>
      <c r="F119" s="1"/>
      <c r="G119" s="1"/>
      <c r="H119" s="1"/>
      <c r="I119" s="1"/>
      <c r="J119" s="1"/>
      <c r="K119" s="1"/>
      <c r="L119" s="1"/>
      <c r="M119" s="1"/>
      <c r="N119" s="1"/>
      <c r="O119" s="1"/>
    </row>
    <row r="120" spans="1:15" ht="16.5">
      <c r="A120" s="1"/>
      <c r="B120" s="1"/>
      <c r="C120" s="1"/>
      <c r="D120" s="1"/>
      <c r="E120" s="1"/>
      <c r="F120" s="1"/>
      <c r="G120" s="1"/>
      <c r="H120" s="1"/>
      <c r="I120" s="1"/>
      <c r="J120" s="1"/>
      <c r="K120" s="1"/>
      <c r="L120" s="1"/>
      <c r="M120" s="1"/>
      <c r="N120" s="1"/>
      <c r="O120" s="1"/>
    </row>
    <row r="121" spans="1:15" ht="16.5">
      <c r="A121" s="1"/>
      <c r="B121" s="1"/>
      <c r="C121" s="1"/>
      <c r="D121" s="1"/>
      <c r="E121" s="1"/>
      <c r="F121" s="1"/>
      <c r="G121" s="1"/>
      <c r="H121" s="1"/>
      <c r="I121" s="1"/>
      <c r="J121" s="1"/>
      <c r="K121" s="1"/>
      <c r="L121" s="1"/>
      <c r="M121" s="1"/>
      <c r="N121" s="1"/>
      <c r="O121" s="1"/>
    </row>
    <row r="122" spans="1:15" ht="16.5">
      <c r="A122" s="1"/>
      <c r="B122" s="1"/>
      <c r="C122" s="1"/>
      <c r="D122" s="1"/>
      <c r="E122" s="1"/>
      <c r="F122" s="1"/>
      <c r="G122" s="1"/>
      <c r="H122" s="1"/>
      <c r="I122" s="1"/>
      <c r="J122" s="1"/>
      <c r="K122" s="1"/>
      <c r="L122" s="1"/>
      <c r="M122" s="1"/>
      <c r="N122" s="1"/>
      <c r="O122" s="1"/>
    </row>
    <row r="123" spans="1:15" ht="16.5">
      <c r="A123" s="1"/>
      <c r="B123" s="1"/>
      <c r="C123" s="1"/>
      <c r="D123" s="1"/>
      <c r="E123" s="1"/>
      <c r="F123" s="1"/>
      <c r="G123" s="1"/>
      <c r="H123" s="1"/>
      <c r="I123" s="1"/>
      <c r="J123" s="1"/>
      <c r="K123" s="1"/>
      <c r="L123" s="1"/>
      <c r="M123" s="1"/>
      <c r="N123" s="1"/>
      <c r="O123" s="1"/>
    </row>
    <row r="124" spans="1:15" ht="16.5">
      <c r="A124" s="1"/>
      <c r="B124" s="1"/>
      <c r="C124" s="1"/>
      <c r="D124" s="1"/>
      <c r="E124" s="1"/>
      <c r="F124" s="1"/>
      <c r="G124" s="1"/>
      <c r="H124" s="1"/>
      <c r="I124" s="1"/>
      <c r="J124" s="1"/>
      <c r="K124" s="1"/>
      <c r="L124" s="1"/>
      <c r="M124" s="1"/>
      <c r="N124" s="1"/>
      <c r="O124" s="1"/>
    </row>
    <row r="125" spans="1:15" ht="16.5">
      <c r="A125" s="1"/>
      <c r="B125" s="1"/>
      <c r="C125" s="1"/>
      <c r="D125" s="1"/>
      <c r="E125" s="1"/>
      <c r="F125" s="1"/>
      <c r="G125" s="1"/>
      <c r="H125" s="1"/>
      <c r="I125" s="1"/>
      <c r="J125" s="1"/>
      <c r="K125" s="1"/>
      <c r="L125" s="1"/>
      <c r="M125" s="1"/>
      <c r="N125" s="1"/>
      <c r="O125" s="1"/>
    </row>
    <row r="126" spans="1:15" ht="16.5">
      <c r="A126" s="1"/>
      <c r="B126" s="1"/>
      <c r="C126" s="1"/>
      <c r="D126" s="1"/>
      <c r="E126" s="1"/>
      <c r="F126" s="1"/>
      <c r="G126" s="1"/>
      <c r="H126" s="1"/>
      <c r="I126" s="1"/>
      <c r="J126" s="1"/>
      <c r="K126" s="1"/>
      <c r="L126" s="1"/>
      <c r="M126" s="1"/>
      <c r="N126" s="1"/>
      <c r="O126" s="1"/>
    </row>
    <row r="127" spans="1:15" ht="16.5">
      <c r="A127" s="1"/>
      <c r="B127" s="1"/>
      <c r="C127" s="1"/>
      <c r="D127" s="1"/>
      <c r="E127" s="1"/>
      <c r="F127" s="1"/>
      <c r="G127" s="1"/>
      <c r="H127" s="1"/>
      <c r="I127" s="1"/>
      <c r="J127" s="1"/>
      <c r="K127" s="1"/>
      <c r="L127" s="1"/>
      <c r="M127" s="1"/>
      <c r="N127" s="1"/>
      <c r="O127" s="1"/>
    </row>
    <row r="128" spans="1:15" ht="16.5">
      <c r="A128" s="1"/>
      <c r="B128" s="1"/>
      <c r="C128" s="1"/>
      <c r="D128" s="1"/>
      <c r="E128" s="1"/>
      <c r="F128" s="1"/>
      <c r="G128" s="1"/>
      <c r="H128" s="1"/>
      <c r="I128" s="1"/>
      <c r="J128" s="1"/>
      <c r="K128" s="1"/>
      <c r="L128" s="1"/>
      <c r="M128" s="1"/>
      <c r="N128" s="1"/>
      <c r="O128" s="1"/>
    </row>
    <row r="129" spans="1:15" ht="16.5">
      <c r="A129" s="1"/>
      <c r="B129" s="1"/>
      <c r="C129" s="1"/>
      <c r="D129" s="1"/>
      <c r="E129" s="1"/>
      <c r="F129" s="1"/>
      <c r="G129" s="1"/>
      <c r="H129" s="1"/>
      <c r="I129" s="1"/>
      <c r="J129" s="1"/>
      <c r="K129" s="1"/>
      <c r="L129" s="1"/>
      <c r="M129" s="1"/>
      <c r="N129" s="1"/>
      <c r="O129" s="1"/>
    </row>
    <row r="130" spans="1:15" ht="16.5">
      <c r="A130" s="1"/>
      <c r="B130" s="1"/>
      <c r="C130" s="1"/>
      <c r="D130" s="1"/>
      <c r="E130" s="1"/>
      <c r="F130" s="1"/>
      <c r="G130" s="1"/>
      <c r="H130" s="1"/>
      <c r="I130" s="1"/>
      <c r="J130" s="1"/>
      <c r="K130" s="1"/>
      <c r="L130" s="1"/>
      <c r="M130" s="1"/>
      <c r="N130" s="1"/>
      <c r="O130" s="1"/>
    </row>
    <row r="131" spans="1:15" ht="16.5">
      <c r="A131" s="1"/>
      <c r="B131" s="1"/>
      <c r="C131" s="1"/>
      <c r="D131" s="1"/>
      <c r="E131" s="1"/>
      <c r="F131" s="1"/>
      <c r="G131" s="1"/>
      <c r="H131" s="1"/>
      <c r="I131" s="1"/>
      <c r="J131" s="1"/>
      <c r="K131" s="1"/>
      <c r="L131" s="1"/>
      <c r="M131" s="1"/>
      <c r="N131" s="1"/>
      <c r="O131" s="1"/>
    </row>
    <row r="132" spans="1:15" ht="16.5">
      <c r="A132" s="1"/>
      <c r="B132" s="1"/>
      <c r="C132" s="1"/>
      <c r="D132" s="1"/>
      <c r="E132" s="1"/>
      <c r="F132" s="1"/>
      <c r="G132" s="1"/>
      <c r="H132" s="1"/>
      <c r="I132" s="1"/>
      <c r="J132" s="1"/>
      <c r="K132" s="1"/>
      <c r="L132" s="1"/>
      <c r="M132" s="1"/>
      <c r="N132" s="1"/>
      <c r="O132" s="1"/>
    </row>
    <row r="133" spans="1:15" ht="16.5">
      <c r="A133" s="1"/>
      <c r="B133" s="1"/>
      <c r="C133" s="1"/>
      <c r="D133" s="1"/>
      <c r="E133" s="1"/>
      <c r="F133" s="1"/>
      <c r="G133" s="1"/>
      <c r="H133" s="1"/>
      <c r="I133" s="1"/>
      <c r="J133" s="1"/>
      <c r="K133" s="1"/>
      <c r="L133" s="1"/>
      <c r="M133" s="1"/>
      <c r="N133" s="1"/>
      <c r="O133" s="1"/>
    </row>
    <row r="134" spans="1:15" ht="16.5">
      <c r="A134" s="1"/>
      <c r="B134" s="1"/>
      <c r="C134" s="1"/>
      <c r="D134" s="1"/>
      <c r="E134" s="1"/>
      <c r="F134" s="1"/>
      <c r="G134" s="1"/>
      <c r="H134" s="1"/>
      <c r="I134" s="1"/>
      <c r="J134" s="1"/>
      <c r="K134" s="1"/>
      <c r="L134" s="1"/>
      <c r="M134" s="1"/>
      <c r="N134" s="1"/>
      <c r="O134" s="1"/>
    </row>
    <row r="135" spans="1:15" ht="16.5">
      <c r="A135" s="1"/>
      <c r="B135" s="1"/>
      <c r="C135" s="1"/>
      <c r="D135" s="1"/>
      <c r="E135" s="1"/>
      <c r="F135" s="1"/>
      <c r="G135" s="1"/>
      <c r="H135" s="1"/>
      <c r="I135" s="1"/>
      <c r="J135" s="1"/>
      <c r="K135" s="1"/>
      <c r="L135" s="1"/>
      <c r="M135" s="1"/>
      <c r="N135" s="1"/>
      <c r="O135" s="1"/>
    </row>
    <row r="136" spans="1:15" ht="16.5">
      <c r="A136" s="1"/>
      <c r="B136" s="1"/>
      <c r="C136" s="1"/>
      <c r="D136" s="1"/>
      <c r="E136" s="1"/>
      <c r="F136" s="1"/>
      <c r="G136" s="1"/>
      <c r="H136" s="1"/>
      <c r="I136" s="1"/>
      <c r="J136" s="1"/>
      <c r="K136" s="1"/>
      <c r="L136" s="1"/>
      <c r="M136" s="1"/>
      <c r="N136" s="1"/>
      <c r="O136" s="1"/>
    </row>
    <row r="137" spans="1:15" ht="16.5">
      <c r="A137" s="1"/>
      <c r="B137" s="1"/>
      <c r="C137" s="1"/>
      <c r="D137" s="1"/>
      <c r="E137" s="1"/>
      <c r="F137" s="1"/>
      <c r="G137" s="1"/>
      <c r="H137" s="1"/>
      <c r="I137" s="1"/>
      <c r="J137" s="1"/>
      <c r="K137" s="1"/>
      <c r="L137" s="1"/>
      <c r="M137" s="1"/>
      <c r="N137" s="1"/>
      <c r="O137" s="1"/>
    </row>
    <row r="138" spans="1:15" ht="16.5">
      <c r="A138" s="1"/>
      <c r="B138" s="1"/>
      <c r="C138" s="1"/>
      <c r="D138" s="1"/>
      <c r="E138" s="1"/>
      <c r="F138" s="1"/>
      <c r="G138" s="1"/>
      <c r="H138" s="1"/>
      <c r="I138" s="1"/>
      <c r="J138" s="1"/>
      <c r="K138" s="1"/>
      <c r="L138" s="1"/>
      <c r="M138" s="1"/>
      <c r="N138" s="1"/>
      <c r="O138" s="1"/>
    </row>
    <row r="139" spans="1:15" ht="16.5">
      <c r="A139" s="1"/>
      <c r="B139" s="1"/>
      <c r="C139" s="1"/>
      <c r="D139" s="1"/>
      <c r="E139" s="1"/>
      <c r="F139" s="1"/>
      <c r="G139" s="1"/>
      <c r="H139" s="1"/>
      <c r="I139" s="1"/>
      <c r="J139" s="1"/>
      <c r="K139" s="1"/>
      <c r="L139" s="1"/>
      <c r="M139" s="1"/>
      <c r="N139" s="1"/>
      <c r="O139" s="1"/>
    </row>
    <row r="140" spans="1:15" ht="16.5">
      <c r="A140" s="1"/>
      <c r="B140" s="1"/>
      <c r="C140" s="1"/>
      <c r="D140" s="1"/>
      <c r="E140" s="1"/>
      <c r="F140" s="1"/>
      <c r="G140" s="1"/>
      <c r="H140" s="1"/>
      <c r="I140" s="1"/>
      <c r="J140" s="1"/>
      <c r="K140" s="1"/>
      <c r="L140" s="1"/>
      <c r="M140" s="1"/>
      <c r="N140" s="1"/>
      <c r="O140" s="1"/>
    </row>
    <row r="141" spans="1:15" ht="16.5">
      <c r="A141" s="1"/>
      <c r="B141" s="1"/>
      <c r="C141" s="1"/>
      <c r="D141" s="1"/>
      <c r="E141" s="1"/>
      <c r="F141" s="1"/>
      <c r="G141" s="1"/>
      <c r="H141" s="1"/>
      <c r="I141" s="1"/>
      <c r="J141" s="1"/>
      <c r="K141" s="1"/>
      <c r="L141" s="1"/>
      <c r="M141" s="1"/>
      <c r="N141" s="1"/>
      <c r="O141" s="1"/>
    </row>
    <row r="142" spans="1:15" ht="16.5">
      <c r="A142" s="1"/>
      <c r="B142" s="1"/>
      <c r="C142" s="1"/>
      <c r="D142" s="1"/>
      <c r="E142" s="1"/>
      <c r="F142" s="1"/>
      <c r="G142" s="1"/>
      <c r="H142" s="1"/>
      <c r="I142" s="1"/>
      <c r="J142" s="1"/>
      <c r="K142" s="1"/>
      <c r="L142" s="1"/>
      <c r="M142" s="1"/>
      <c r="N142" s="1"/>
      <c r="O142" s="1"/>
    </row>
    <row r="143" spans="1:15" ht="16.5">
      <c r="A143" s="1"/>
      <c r="B143" s="1"/>
      <c r="C143" s="1"/>
      <c r="D143" s="1"/>
      <c r="E143" s="1"/>
      <c r="F143" s="1"/>
      <c r="G143" s="1"/>
      <c r="H143" s="1"/>
      <c r="I143" s="1"/>
      <c r="J143" s="1"/>
      <c r="K143" s="1"/>
      <c r="L143" s="1"/>
      <c r="M143" s="1"/>
      <c r="N143" s="1"/>
      <c r="O143" s="1"/>
    </row>
    <row r="144" spans="1:15" ht="16.5">
      <c r="A144" s="1"/>
      <c r="B144" s="1"/>
      <c r="C144" s="1"/>
      <c r="D144" s="1"/>
      <c r="E144" s="1"/>
      <c r="F144" s="1"/>
      <c r="G144" s="1"/>
      <c r="H144" s="1"/>
      <c r="I144" s="1"/>
      <c r="J144" s="1"/>
      <c r="K144" s="1"/>
      <c r="L144" s="1"/>
      <c r="M144" s="1"/>
      <c r="N144" s="1"/>
      <c r="O144" s="1"/>
    </row>
    <row r="145" spans="1:15" ht="16.5">
      <c r="A145" s="1"/>
      <c r="B145" s="1"/>
      <c r="C145" s="1"/>
      <c r="D145" s="1"/>
      <c r="E145" s="1"/>
      <c r="F145" s="1"/>
      <c r="G145" s="1"/>
      <c r="H145" s="1"/>
      <c r="I145" s="1"/>
      <c r="J145" s="1"/>
      <c r="K145" s="1"/>
      <c r="L145" s="1"/>
      <c r="M145" s="1"/>
      <c r="N145" s="1"/>
      <c r="O145" s="1"/>
    </row>
    <row r="146" spans="1:15" ht="16.5">
      <c r="A146" s="1"/>
      <c r="B146" s="1"/>
      <c r="C146" s="1"/>
      <c r="D146" s="1"/>
      <c r="E146" s="1"/>
      <c r="F146" s="1"/>
      <c r="G146" s="1"/>
      <c r="H146" s="1"/>
      <c r="I146" s="1"/>
      <c r="J146" s="1"/>
      <c r="K146" s="1"/>
      <c r="L146" s="1"/>
      <c r="M146" s="1"/>
      <c r="N146" s="1"/>
      <c r="O146" s="1"/>
    </row>
    <row r="147" spans="1:15" ht="16.5">
      <c r="A147" s="1"/>
      <c r="B147" s="1"/>
      <c r="C147" s="1"/>
      <c r="D147" s="1"/>
      <c r="E147" s="1"/>
      <c r="F147" s="1"/>
      <c r="G147" s="1"/>
      <c r="H147" s="1"/>
      <c r="I147" s="1"/>
      <c r="J147" s="1"/>
      <c r="K147" s="1"/>
      <c r="L147" s="1"/>
      <c r="M147" s="1"/>
      <c r="N147" s="1"/>
      <c r="O147" s="1"/>
    </row>
    <row r="148" spans="1:15" ht="16.5">
      <c r="A148" s="1"/>
      <c r="B148" s="1"/>
      <c r="C148" s="1"/>
      <c r="D148" s="1"/>
      <c r="E148" s="1"/>
      <c r="F148" s="1"/>
      <c r="G148" s="1"/>
      <c r="H148" s="1"/>
      <c r="I148" s="1"/>
      <c r="J148" s="1"/>
      <c r="K148" s="1"/>
      <c r="L148" s="1"/>
      <c r="M148" s="1"/>
      <c r="N148" s="1"/>
      <c r="O148" s="1"/>
    </row>
    <row r="149" spans="1:15" ht="16.5">
      <c r="A149" s="1"/>
      <c r="B149" s="1"/>
      <c r="C149" s="1"/>
      <c r="D149" s="1"/>
      <c r="E149" s="1"/>
      <c r="F149" s="1"/>
      <c r="G149" s="1"/>
      <c r="H149" s="1"/>
      <c r="I149" s="1"/>
      <c r="J149" s="1"/>
      <c r="K149" s="1"/>
      <c r="L149" s="1"/>
      <c r="M149" s="1"/>
      <c r="N149" s="1"/>
      <c r="O149" s="1"/>
    </row>
    <row r="150" spans="1:15" ht="16.5">
      <c r="A150" s="1"/>
      <c r="B150" s="1"/>
      <c r="C150" s="1"/>
      <c r="D150" s="1"/>
      <c r="E150" s="1"/>
      <c r="F150" s="1"/>
      <c r="G150" s="1"/>
      <c r="H150" s="1"/>
      <c r="I150" s="1"/>
      <c r="J150" s="1"/>
      <c r="K150" s="1"/>
      <c r="L150" s="1"/>
      <c r="M150" s="1"/>
      <c r="N150" s="1"/>
      <c r="O150" s="1"/>
    </row>
    <row r="151" spans="1:15" ht="16.5">
      <c r="A151" s="1"/>
      <c r="B151" s="1"/>
      <c r="C151" s="1"/>
      <c r="D151" s="1"/>
      <c r="E151" s="1"/>
      <c r="F151" s="1"/>
      <c r="G151" s="1"/>
      <c r="H151" s="1"/>
      <c r="I151" s="1"/>
      <c r="J151" s="1"/>
      <c r="K151" s="1"/>
      <c r="L151" s="1"/>
      <c r="M151" s="1"/>
      <c r="N151" s="1"/>
      <c r="O151" s="1"/>
    </row>
    <row r="152" spans="1:15" ht="16.5">
      <c r="A152" s="1"/>
      <c r="B152" s="1"/>
      <c r="C152" s="1"/>
      <c r="D152" s="1"/>
      <c r="E152" s="1"/>
      <c r="F152" s="1"/>
      <c r="G152" s="1"/>
      <c r="H152" s="1"/>
      <c r="I152" s="1"/>
      <c r="J152" s="1"/>
      <c r="K152" s="1"/>
      <c r="L152" s="1"/>
      <c r="M152" s="1"/>
      <c r="N152" s="1"/>
      <c r="O152" s="1"/>
    </row>
    <row r="153" spans="1:15" ht="16.5">
      <c r="A153" s="1"/>
      <c r="B153" s="1"/>
      <c r="C153" s="1"/>
      <c r="D153" s="1"/>
      <c r="E153" s="1"/>
      <c r="F153" s="1"/>
      <c r="G153" s="1"/>
      <c r="H153" s="1"/>
      <c r="I153" s="1"/>
      <c r="J153" s="1"/>
      <c r="K153" s="1"/>
      <c r="L153" s="1"/>
      <c r="M153" s="1"/>
      <c r="N153" s="1"/>
      <c r="O153" s="1"/>
    </row>
    <row r="154" spans="1:15" ht="16.5">
      <c r="A154" s="1"/>
      <c r="B154" s="1"/>
      <c r="C154" s="1"/>
      <c r="D154" s="1"/>
      <c r="E154" s="1"/>
      <c r="F154" s="1"/>
      <c r="G154" s="1"/>
      <c r="H154" s="1"/>
      <c r="I154" s="1"/>
      <c r="J154" s="1"/>
      <c r="K154" s="1"/>
      <c r="L154" s="1"/>
      <c r="M154" s="1"/>
      <c r="N154" s="1"/>
      <c r="O154" s="1"/>
    </row>
    <row r="155" spans="1:15" ht="16.5">
      <c r="A155" s="1"/>
      <c r="B155" s="1"/>
      <c r="C155" s="1"/>
      <c r="D155" s="1"/>
      <c r="E155" s="1"/>
      <c r="F155" s="1"/>
      <c r="G155" s="1"/>
      <c r="H155" s="1"/>
      <c r="I155" s="1"/>
      <c r="J155" s="1"/>
      <c r="K155" s="1"/>
      <c r="L155" s="1"/>
      <c r="M155" s="1"/>
      <c r="N155" s="1"/>
      <c r="O155" s="1"/>
    </row>
    <row r="156" spans="1:15" ht="16.5">
      <c r="A156" s="1"/>
      <c r="B156" s="1"/>
      <c r="C156" s="1"/>
      <c r="D156" s="1"/>
      <c r="E156" s="1"/>
      <c r="F156" s="1"/>
      <c r="G156" s="1"/>
      <c r="H156" s="1"/>
      <c r="I156" s="1"/>
      <c r="J156" s="1"/>
      <c r="K156" s="1"/>
      <c r="L156" s="1"/>
      <c r="M156" s="1"/>
      <c r="N156" s="1"/>
      <c r="O156" s="1"/>
    </row>
    <row r="157" spans="1:15" ht="16.5">
      <c r="A157" s="1"/>
      <c r="B157" s="1"/>
      <c r="C157" s="1"/>
      <c r="D157" s="1"/>
      <c r="E157" s="1"/>
      <c r="F157" s="1"/>
      <c r="G157" s="1"/>
      <c r="H157" s="1"/>
      <c r="I157" s="1"/>
      <c r="J157" s="1"/>
      <c r="K157" s="1"/>
      <c r="L157" s="1"/>
      <c r="M157" s="1"/>
      <c r="N157" s="1"/>
      <c r="O157" s="1"/>
    </row>
    <row r="158" spans="1:15" ht="16.5">
      <c r="A158" s="1"/>
      <c r="B158" s="1"/>
      <c r="C158" s="1"/>
      <c r="D158" s="1"/>
      <c r="E158" s="1"/>
      <c r="F158" s="1"/>
      <c r="G158" s="1"/>
      <c r="H158" s="1"/>
      <c r="I158" s="1"/>
      <c r="J158" s="1"/>
      <c r="K158" s="1"/>
      <c r="L158" s="1"/>
      <c r="M158" s="1"/>
      <c r="N158" s="1"/>
      <c r="O158" s="1"/>
    </row>
    <row r="159" spans="1:15" ht="16.5">
      <c r="A159" s="1"/>
      <c r="B159" s="1"/>
      <c r="C159" s="1"/>
      <c r="D159" s="1"/>
      <c r="E159" s="1"/>
      <c r="F159" s="1"/>
      <c r="G159" s="1"/>
      <c r="H159" s="1"/>
      <c r="I159" s="1"/>
      <c r="J159" s="1"/>
      <c r="K159" s="1"/>
      <c r="L159" s="1"/>
      <c r="M159" s="1"/>
      <c r="N159" s="1"/>
      <c r="O159" s="1"/>
    </row>
    <row r="160" spans="1:15" ht="16.5">
      <c r="A160" s="1"/>
      <c r="B160" s="1"/>
      <c r="C160" s="1"/>
      <c r="D160" s="1"/>
      <c r="E160" s="1"/>
      <c r="F160" s="1"/>
      <c r="G160" s="1"/>
      <c r="H160" s="1"/>
      <c r="I160" s="1"/>
      <c r="J160" s="1"/>
      <c r="K160" s="1"/>
      <c r="L160" s="1"/>
      <c r="M160" s="1"/>
      <c r="N160" s="1"/>
      <c r="O160" s="1"/>
    </row>
    <row r="161" spans="1:15" ht="16.5">
      <c r="A161" s="1"/>
      <c r="B161" s="1"/>
      <c r="C161" s="1"/>
      <c r="D161" s="1"/>
      <c r="E161" s="1"/>
      <c r="F161" s="1"/>
      <c r="G161" s="1"/>
      <c r="H161" s="1"/>
      <c r="I161" s="1"/>
      <c r="J161" s="1"/>
      <c r="K161" s="1"/>
      <c r="L161" s="1"/>
      <c r="M161" s="1"/>
      <c r="N161" s="1"/>
      <c r="O161" s="1"/>
    </row>
    <row r="162" spans="1:15" ht="16.5">
      <c r="A162" s="1"/>
      <c r="B162" s="1"/>
      <c r="C162" s="1"/>
      <c r="D162" s="1"/>
      <c r="E162" s="1"/>
      <c r="F162" s="1"/>
      <c r="G162" s="1"/>
      <c r="H162" s="1"/>
      <c r="I162" s="1"/>
      <c r="J162" s="1"/>
      <c r="K162" s="1"/>
      <c r="L162" s="1"/>
      <c r="M162" s="1"/>
      <c r="N162" s="1"/>
      <c r="O162" s="1"/>
    </row>
    <row r="163" spans="1:15" ht="16.5">
      <c r="A163" s="1"/>
      <c r="B163" s="1"/>
      <c r="C163" s="1"/>
      <c r="D163" s="1"/>
      <c r="E163" s="1"/>
      <c r="F163" s="1"/>
      <c r="G163" s="1"/>
      <c r="H163" s="1"/>
      <c r="I163" s="1"/>
      <c r="J163" s="1"/>
      <c r="K163" s="1"/>
      <c r="L163" s="1"/>
      <c r="M163" s="1"/>
      <c r="N163" s="1"/>
      <c r="O163" s="1"/>
    </row>
    <row r="164" spans="1:15" ht="16.5">
      <c r="A164" s="1"/>
      <c r="B164" s="1"/>
      <c r="C164" s="1"/>
      <c r="D164" s="1"/>
      <c r="E164" s="1"/>
      <c r="F164" s="1"/>
      <c r="G164" s="1"/>
      <c r="H164" s="1"/>
      <c r="I164" s="1"/>
      <c r="J164" s="1"/>
      <c r="K164" s="1"/>
      <c r="L164" s="1"/>
      <c r="M164" s="1"/>
      <c r="N164" s="1"/>
      <c r="O164" s="1"/>
    </row>
    <row r="165" spans="1:15" ht="16.5">
      <c r="A165" s="1"/>
      <c r="B165" s="1"/>
      <c r="C165" s="1"/>
      <c r="D165" s="1"/>
      <c r="E165" s="1"/>
      <c r="F165" s="1"/>
      <c r="G165" s="1"/>
      <c r="H165" s="1"/>
      <c r="I165" s="1"/>
      <c r="J165" s="1"/>
      <c r="K165" s="1"/>
      <c r="L165" s="1"/>
      <c r="M165" s="1"/>
      <c r="N165" s="1"/>
      <c r="O165" s="1"/>
    </row>
    <row r="166" spans="1:15" ht="16.5">
      <c r="A166" s="1"/>
      <c r="B166" s="1"/>
      <c r="C166" s="1"/>
      <c r="D166" s="1"/>
      <c r="E166" s="1"/>
      <c r="F166" s="1"/>
      <c r="G166" s="1"/>
      <c r="H166" s="1"/>
      <c r="I166" s="1"/>
      <c r="J166" s="1"/>
      <c r="K166" s="1"/>
      <c r="L166" s="1"/>
      <c r="M166" s="1"/>
      <c r="N166" s="1"/>
      <c r="O166" s="1"/>
    </row>
    <row r="167" spans="1:15" ht="16.5">
      <c r="A167" s="1"/>
      <c r="B167" s="1"/>
      <c r="C167" s="1"/>
      <c r="D167" s="1"/>
      <c r="E167" s="1"/>
      <c r="F167" s="1"/>
      <c r="G167" s="1"/>
      <c r="H167" s="1"/>
      <c r="I167" s="1"/>
      <c r="J167" s="1"/>
      <c r="K167" s="1"/>
      <c r="L167" s="1"/>
      <c r="M167" s="1"/>
      <c r="N167" s="1"/>
      <c r="O167" s="1"/>
    </row>
    <row r="168" spans="1:15" ht="16.5">
      <c r="A168" s="1"/>
      <c r="B168" s="1"/>
      <c r="C168" s="1"/>
      <c r="D168" s="1"/>
      <c r="E168" s="1"/>
      <c r="F168" s="1"/>
      <c r="G168" s="1"/>
      <c r="H168" s="1"/>
      <c r="I168" s="1"/>
      <c r="J168" s="1"/>
      <c r="K168" s="1"/>
      <c r="L168" s="1"/>
      <c r="M168" s="1"/>
      <c r="N168" s="1"/>
      <c r="O168" s="1"/>
    </row>
    <row r="169" spans="1:15" ht="16.5">
      <c r="A169" s="1"/>
      <c r="B169" s="1"/>
      <c r="C169" s="1"/>
      <c r="D169" s="1"/>
      <c r="E169" s="1"/>
      <c r="F169" s="1"/>
      <c r="G169" s="1"/>
      <c r="H169" s="1"/>
      <c r="I169" s="1"/>
      <c r="J169" s="1"/>
      <c r="K169" s="1"/>
      <c r="L169" s="1"/>
      <c r="M169" s="1"/>
      <c r="N169" s="1"/>
      <c r="O169" s="1"/>
    </row>
    <row r="170" spans="1:15" ht="16.5">
      <c r="A170" s="1"/>
      <c r="B170" s="1"/>
      <c r="C170" s="1"/>
      <c r="D170" s="1"/>
      <c r="E170" s="1"/>
      <c r="F170" s="1"/>
      <c r="G170" s="1"/>
      <c r="H170" s="1"/>
      <c r="I170" s="1"/>
      <c r="J170" s="1"/>
      <c r="K170" s="1"/>
      <c r="L170" s="1"/>
      <c r="M170" s="1"/>
      <c r="N170" s="1"/>
      <c r="O170" s="1"/>
    </row>
    <row r="171" spans="1:15" ht="16.5">
      <c r="A171" s="1"/>
      <c r="B171" s="1"/>
      <c r="C171" s="1"/>
      <c r="D171" s="1"/>
      <c r="E171" s="1"/>
      <c r="F171" s="1"/>
      <c r="G171" s="1"/>
      <c r="H171" s="1"/>
      <c r="I171" s="1"/>
      <c r="J171" s="1"/>
      <c r="K171" s="1"/>
      <c r="L171" s="1"/>
      <c r="M171" s="1"/>
      <c r="N171" s="1"/>
      <c r="O171" s="1"/>
    </row>
    <row r="172" spans="1:15" ht="16.5">
      <c r="A172" s="1"/>
      <c r="B172" s="1"/>
      <c r="C172" s="1"/>
      <c r="D172" s="1"/>
      <c r="E172" s="1"/>
      <c r="F172" s="1"/>
      <c r="G172" s="1"/>
      <c r="H172" s="1"/>
      <c r="I172" s="1"/>
      <c r="J172" s="1"/>
      <c r="K172" s="1"/>
      <c r="L172" s="1"/>
      <c r="M172" s="1"/>
      <c r="N172" s="1"/>
      <c r="O172" s="1"/>
    </row>
    <row r="173" spans="1:15" ht="16.5">
      <c r="A173" s="1"/>
      <c r="B173" s="1"/>
      <c r="C173" s="1"/>
      <c r="D173" s="1"/>
      <c r="E173" s="1"/>
      <c r="F173" s="1"/>
      <c r="G173" s="1"/>
      <c r="H173" s="1"/>
      <c r="I173" s="1"/>
      <c r="J173" s="1"/>
      <c r="K173" s="1"/>
      <c r="L173" s="1"/>
      <c r="M173" s="1"/>
      <c r="N173" s="1"/>
      <c r="O173" s="1"/>
    </row>
    <row r="174" spans="1:15" ht="16.5">
      <c r="A174" s="1"/>
      <c r="B174" s="1"/>
      <c r="C174" s="1"/>
      <c r="D174" s="1"/>
      <c r="E174" s="1"/>
      <c r="F174" s="1"/>
      <c r="G174" s="1"/>
      <c r="H174" s="1"/>
      <c r="I174" s="1"/>
      <c r="J174" s="1"/>
      <c r="K174" s="1"/>
      <c r="L174" s="1"/>
      <c r="M174" s="1"/>
      <c r="N174" s="1"/>
      <c r="O174" s="1"/>
    </row>
    <row r="175" spans="1:15" ht="16.5">
      <c r="A175" s="1"/>
      <c r="B175" s="1"/>
      <c r="C175" s="1"/>
      <c r="D175" s="1"/>
      <c r="E175" s="1"/>
      <c r="F175" s="1"/>
      <c r="G175" s="1"/>
      <c r="H175" s="1"/>
      <c r="I175" s="1"/>
      <c r="J175" s="1"/>
      <c r="K175" s="1"/>
      <c r="L175" s="1"/>
      <c r="M175" s="1"/>
      <c r="N175" s="1"/>
      <c r="O175" s="1"/>
    </row>
    <row r="176" spans="1:15" ht="16.5">
      <c r="A176" s="1"/>
      <c r="B176" s="1"/>
      <c r="C176" s="1"/>
      <c r="D176" s="1"/>
      <c r="E176" s="1"/>
      <c r="F176" s="1"/>
      <c r="G176" s="1"/>
      <c r="H176" s="1"/>
      <c r="I176" s="1"/>
      <c r="J176" s="1"/>
      <c r="K176" s="1"/>
      <c r="L176" s="1"/>
      <c r="M176" s="1"/>
      <c r="N176" s="1"/>
      <c r="O176" s="1"/>
    </row>
    <row r="177" spans="1:15" ht="16.5">
      <c r="A177" s="1"/>
      <c r="B177" s="1"/>
      <c r="C177" s="1"/>
      <c r="D177" s="1"/>
      <c r="E177" s="1"/>
      <c r="F177" s="1"/>
      <c r="G177" s="1"/>
      <c r="H177" s="1"/>
      <c r="I177" s="1"/>
      <c r="J177" s="1"/>
      <c r="K177" s="1"/>
      <c r="L177" s="1"/>
      <c r="M177" s="1"/>
      <c r="N177" s="1"/>
      <c r="O177" s="1"/>
    </row>
    <row r="178" spans="1:15" ht="16.5">
      <c r="A178" s="1"/>
      <c r="B178" s="1"/>
      <c r="C178" s="1"/>
      <c r="D178" s="1"/>
      <c r="E178" s="1"/>
      <c r="F178" s="1"/>
      <c r="G178" s="1"/>
      <c r="H178" s="1"/>
      <c r="I178" s="1"/>
      <c r="J178" s="1"/>
      <c r="K178" s="1"/>
      <c r="L178" s="1"/>
      <c r="M178" s="1"/>
      <c r="N178" s="1"/>
      <c r="O178" s="1"/>
    </row>
    <row r="179" spans="1:15" ht="16.5">
      <c r="A179" s="1"/>
      <c r="B179" s="1"/>
      <c r="C179" s="1"/>
      <c r="D179" s="1"/>
      <c r="E179" s="1"/>
      <c r="F179" s="1"/>
      <c r="G179" s="1"/>
      <c r="H179" s="1"/>
      <c r="I179" s="1"/>
      <c r="J179" s="1"/>
      <c r="K179" s="1"/>
      <c r="L179" s="1"/>
      <c r="M179" s="1"/>
      <c r="N179" s="1"/>
      <c r="O179" s="1"/>
    </row>
    <row r="180" spans="1:15" ht="16.5">
      <c r="A180" s="1"/>
      <c r="B180" s="1"/>
      <c r="C180" s="1"/>
      <c r="D180" s="1"/>
      <c r="E180" s="1"/>
      <c r="F180" s="1"/>
      <c r="G180" s="1"/>
      <c r="H180" s="1"/>
      <c r="I180" s="1"/>
      <c r="J180" s="1"/>
      <c r="K180" s="1"/>
      <c r="L180" s="1"/>
      <c r="M180" s="1"/>
      <c r="N180" s="1"/>
      <c r="O180" s="1"/>
    </row>
    <row r="181" spans="1:15" ht="16.5">
      <c r="A181" s="1"/>
      <c r="B181" s="1"/>
      <c r="C181" s="1"/>
      <c r="D181" s="1"/>
      <c r="E181" s="1"/>
      <c r="F181" s="1"/>
      <c r="G181" s="1"/>
      <c r="H181" s="1"/>
      <c r="I181" s="1"/>
      <c r="J181" s="1"/>
      <c r="K181" s="1"/>
      <c r="L181" s="1"/>
      <c r="M181" s="1"/>
      <c r="N181" s="1"/>
      <c r="O181" s="1"/>
    </row>
    <row r="182" spans="1:15" ht="16.5">
      <c r="A182" s="1"/>
      <c r="B182" s="1"/>
      <c r="C182" s="1"/>
      <c r="D182" s="1"/>
      <c r="E182" s="1"/>
      <c r="F182" s="1"/>
      <c r="G182" s="1"/>
      <c r="H182" s="1"/>
      <c r="I182" s="1"/>
      <c r="J182" s="1"/>
      <c r="K182" s="1"/>
      <c r="L182" s="1"/>
      <c r="M182" s="1"/>
      <c r="N182" s="1"/>
      <c r="O182" s="1"/>
    </row>
    <row r="183" spans="1:15" ht="16.5">
      <c r="A183" s="1"/>
      <c r="B183" s="1"/>
      <c r="C183" s="1"/>
      <c r="D183" s="1"/>
      <c r="E183" s="1"/>
      <c r="F183" s="1"/>
      <c r="G183" s="1"/>
      <c r="H183" s="1"/>
      <c r="I183" s="1"/>
      <c r="J183" s="1"/>
      <c r="K183" s="1"/>
      <c r="L183" s="1"/>
      <c r="M183" s="1"/>
      <c r="N183" s="1"/>
      <c r="O183" s="1"/>
    </row>
    <row r="184" spans="1:15" ht="16.5">
      <c r="A184" s="1"/>
      <c r="B184" s="1"/>
      <c r="C184" s="1"/>
      <c r="D184" s="1"/>
      <c r="E184" s="1"/>
      <c r="F184" s="1"/>
      <c r="G184" s="1"/>
      <c r="H184" s="1"/>
      <c r="I184" s="1"/>
      <c r="J184" s="1"/>
      <c r="K184" s="1"/>
      <c r="L184" s="1"/>
      <c r="M184" s="1"/>
      <c r="N184" s="1"/>
      <c r="O184" s="1"/>
    </row>
    <row r="185" spans="1:15" ht="16.5">
      <c r="A185" s="1"/>
      <c r="B185" s="1"/>
      <c r="C185" s="1"/>
      <c r="D185" s="1"/>
      <c r="E185" s="1"/>
      <c r="F185" s="1"/>
      <c r="G185" s="1"/>
      <c r="H185" s="1"/>
      <c r="I185" s="1"/>
      <c r="J185" s="1"/>
      <c r="K185" s="1"/>
      <c r="L185" s="1"/>
      <c r="M185" s="1"/>
      <c r="N185" s="1"/>
      <c r="O185" s="1"/>
    </row>
    <row r="186" spans="1:15" ht="16.5">
      <c r="A186" s="1"/>
      <c r="B186" s="1"/>
      <c r="C186" s="1"/>
      <c r="D186" s="1"/>
      <c r="E186" s="1"/>
      <c r="F186" s="1"/>
      <c r="G186" s="1"/>
      <c r="H186" s="1"/>
      <c r="I186" s="1"/>
      <c r="J186" s="1"/>
      <c r="K186" s="1"/>
      <c r="L186" s="1"/>
      <c r="M186" s="1"/>
      <c r="N186" s="1"/>
      <c r="O186" s="1"/>
    </row>
    <row r="187" spans="1:15" ht="16.5">
      <c r="A187" s="1"/>
      <c r="B187" s="1"/>
      <c r="C187" s="1"/>
      <c r="D187" s="1"/>
      <c r="E187" s="1"/>
      <c r="F187" s="1"/>
      <c r="G187" s="1"/>
      <c r="H187" s="1"/>
      <c r="I187" s="1"/>
      <c r="J187" s="1"/>
      <c r="K187" s="1"/>
      <c r="L187" s="1"/>
      <c r="M187" s="1"/>
      <c r="N187" s="1"/>
      <c r="O187" s="1"/>
    </row>
    <row r="188" spans="1:15" ht="16.5">
      <c r="A188" s="1"/>
      <c r="B188" s="1"/>
      <c r="C188" s="1"/>
      <c r="D188" s="1"/>
      <c r="E188" s="1"/>
      <c r="F188" s="1"/>
      <c r="G188" s="1"/>
      <c r="H188" s="1"/>
      <c r="I188" s="1"/>
      <c r="J188" s="1"/>
      <c r="K188" s="1"/>
      <c r="L188" s="1"/>
      <c r="M188" s="1"/>
      <c r="N188" s="1"/>
      <c r="O188" s="1"/>
    </row>
    <row r="189" spans="1:15" ht="16.5">
      <c r="A189" s="1"/>
      <c r="B189" s="1"/>
      <c r="C189" s="1"/>
      <c r="D189" s="1"/>
      <c r="E189" s="1"/>
      <c r="F189" s="1"/>
      <c r="G189" s="1"/>
      <c r="H189" s="1"/>
      <c r="I189" s="1"/>
      <c r="J189" s="1"/>
      <c r="K189" s="1"/>
      <c r="L189" s="1"/>
      <c r="M189" s="1"/>
      <c r="N189" s="1"/>
      <c r="O189" s="1"/>
    </row>
    <row r="190" spans="1:15" ht="16.5">
      <c r="A190" s="1"/>
      <c r="B190" s="1"/>
      <c r="C190" s="1"/>
      <c r="D190" s="1"/>
      <c r="E190" s="1"/>
      <c r="F190" s="1"/>
      <c r="G190" s="1"/>
      <c r="H190" s="1"/>
      <c r="I190" s="1"/>
      <c r="J190" s="1"/>
      <c r="K190" s="1"/>
      <c r="L190" s="1"/>
      <c r="M190" s="1"/>
      <c r="N190" s="1"/>
      <c r="O190" s="1"/>
    </row>
    <row r="191" spans="1:15" ht="16.5">
      <c r="A191" s="1"/>
      <c r="B191" s="1"/>
      <c r="C191" s="1"/>
      <c r="D191" s="1"/>
      <c r="E191" s="1"/>
      <c r="F191" s="1"/>
      <c r="G191" s="1"/>
      <c r="H191" s="1"/>
      <c r="I191" s="1"/>
      <c r="J191" s="1"/>
      <c r="K191" s="1"/>
      <c r="L191" s="1"/>
      <c r="M191" s="1"/>
      <c r="N191" s="1"/>
      <c r="O191" s="1"/>
    </row>
    <row r="192" spans="1:15" ht="16.5">
      <c r="A192" s="1"/>
      <c r="B192" s="1"/>
      <c r="C192" s="1"/>
      <c r="D192" s="1"/>
      <c r="E192" s="1"/>
      <c r="F192" s="1"/>
      <c r="G192" s="1"/>
      <c r="H192" s="1"/>
      <c r="I192" s="1"/>
      <c r="J192" s="1"/>
      <c r="K192" s="1"/>
      <c r="L192" s="1"/>
      <c r="M192" s="1"/>
      <c r="N192" s="1"/>
      <c r="O192" s="1"/>
    </row>
    <row r="193" spans="1:15" ht="16.5">
      <c r="A193" s="1"/>
      <c r="B193" s="1"/>
      <c r="C193" s="1"/>
      <c r="D193" s="1"/>
      <c r="E193" s="1"/>
      <c r="F193" s="1"/>
      <c r="G193" s="1"/>
      <c r="H193" s="1"/>
      <c r="I193" s="1"/>
      <c r="J193" s="1"/>
      <c r="K193" s="1"/>
      <c r="L193" s="1"/>
      <c r="M193" s="1"/>
      <c r="N193" s="1"/>
      <c r="O193" s="1"/>
    </row>
    <row r="194" spans="1:15" ht="16.5">
      <c r="A194" s="1"/>
      <c r="B194" s="1"/>
      <c r="C194" s="1"/>
      <c r="D194" s="1"/>
      <c r="E194" s="1"/>
      <c r="F194" s="1"/>
      <c r="G194" s="1"/>
      <c r="H194" s="1"/>
      <c r="I194" s="1"/>
      <c r="J194" s="1"/>
      <c r="K194" s="1"/>
      <c r="L194" s="1"/>
      <c r="M194" s="1"/>
      <c r="N194" s="1"/>
      <c r="O194" s="1"/>
    </row>
    <row r="195" spans="1:15" ht="16.5">
      <c r="A195" s="1"/>
      <c r="B195" s="1"/>
      <c r="C195" s="1"/>
      <c r="D195" s="1"/>
      <c r="E195" s="1"/>
      <c r="F195" s="1"/>
      <c r="G195" s="1"/>
      <c r="H195" s="1"/>
      <c r="I195" s="1"/>
      <c r="J195" s="1"/>
      <c r="K195" s="1"/>
      <c r="L195" s="1"/>
      <c r="M195" s="1"/>
      <c r="N195" s="1"/>
      <c r="O195" s="1"/>
    </row>
    <row r="196" spans="1:15" ht="16.5">
      <c r="A196" s="1"/>
      <c r="B196" s="1"/>
      <c r="C196" s="1"/>
      <c r="D196" s="1"/>
      <c r="E196" s="1"/>
      <c r="F196" s="1"/>
      <c r="G196" s="1"/>
      <c r="H196" s="1"/>
      <c r="I196" s="1"/>
      <c r="J196" s="1"/>
      <c r="K196" s="1"/>
      <c r="L196" s="1"/>
      <c r="M196" s="1"/>
      <c r="N196" s="1"/>
      <c r="O196" s="1"/>
    </row>
    <row r="197" spans="1:15" ht="16.5">
      <c r="A197" s="1"/>
      <c r="B197" s="1"/>
      <c r="C197" s="1"/>
      <c r="D197" s="1"/>
      <c r="E197" s="1"/>
      <c r="F197" s="1"/>
      <c r="G197" s="1"/>
      <c r="H197" s="1"/>
      <c r="I197" s="1"/>
      <c r="J197" s="1"/>
      <c r="K197" s="1"/>
      <c r="L197" s="1"/>
      <c r="M197" s="1"/>
      <c r="N197" s="1"/>
      <c r="O197" s="1"/>
    </row>
    <row r="198" spans="1:15" ht="16.5">
      <c r="A198" s="1"/>
      <c r="B198" s="1"/>
      <c r="C198" s="1"/>
      <c r="D198" s="1"/>
      <c r="E198" s="1"/>
      <c r="F198" s="1"/>
      <c r="G198" s="1"/>
      <c r="H198" s="1"/>
      <c r="I198" s="1"/>
      <c r="J198" s="1"/>
      <c r="K198" s="1"/>
      <c r="L198" s="1"/>
      <c r="M198" s="1"/>
      <c r="N198" s="1"/>
      <c r="O198" s="1"/>
    </row>
    <row r="199" spans="1:15" ht="16.5">
      <c r="A199" s="1"/>
      <c r="B199" s="1"/>
      <c r="C199" s="1"/>
      <c r="D199" s="1"/>
      <c r="E199" s="1"/>
      <c r="F199" s="1"/>
      <c r="G199" s="1"/>
      <c r="H199" s="1"/>
      <c r="I199" s="1"/>
      <c r="J199" s="1"/>
      <c r="K199" s="1"/>
      <c r="L199" s="1"/>
      <c r="M199" s="1"/>
      <c r="N199" s="1"/>
      <c r="O199" s="1"/>
    </row>
    <row r="200" spans="1:15" ht="16.5">
      <c r="A200" s="1"/>
      <c r="B200" s="1"/>
      <c r="C200" s="1"/>
      <c r="D200" s="1"/>
      <c r="E200" s="1"/>
      <c r="F200" s="1"/>
      <c r="G200" s="1"/>
      <c r="H200" s="1"/>
      <c r="I200" s="1"/>
      <c r="J200" s="1"/>
      <c r="K200" s="1"/>
      <c r="L200" s="1"/>
      <c r="M200" s="1"/>
      <c r="N200" s="1"/>
      <c r="O200" s="1"/>
    </row>
    <row r="201" spans="1:15" ht="16.5">
      <c r="A201" s="1"/>
      <c r="B201" s="1"/>
      <c r="C201" s="1"/>
      <c r="D201" s="1"/>
      <c r="E201" s="1"/>
      <c r="F201" s="1"/>
      <c r="G201" s="1"/>
      <c r="H201" s="1"/>
      <c r="I201" s="1"/>
      <c r="J201" s="1"/>
      <c r="K201" s="1"/>
      <c r="L201" s="1"/>
      <c r="M201" s="1"/>
      <c r="N201" s="1"/>
      <c r="O201" s="1"/>
    </row>
    <row r="202" spans="1:15" ht="16.5">
      <c r="A202" s="1"/>
      <c r="B202" s="1"/>
      <c r="C202" s="1"/>
      <c r="D202" s="1"/>
      <c r="E202" s="1"/>
      <c r="F202" s="1"/>
      <c r="G202" s="1"/>
      <c r="H202" s="1"/>
      <c r="I202" s="1"/>
      <c r="J202" s="1"/>
      <c r="K202" s="1"/>
      <c r="L202" s="1"/>
      <c r="M202" s="1"/>
      <c r="N202" s="1"/>
      <c r="O202" s="1"/>
    </row>
    <row r="203" spans="1:15" ht="16.5">
      <c r="A203" s="1"/>
      <c r="B203" s="1"/>
      <c r="C203" s="1"/>
      <c r="D203" s="1"/>
      <c r="E203" s="1"/>
      <c r="F203" s="1"/>
      <c r="G203" s="1"/>
      <c r="H203" s="1"/>
      <c r="I203" s="1"/>
      <c r="J203" s="1"/>
      <c r="K203" s="1"/>
      <c r="L203" s="1"/>
      <c r="M203" s="1"/>
      <c r="N203" s="1"/>
      <c r="O203" s="1"/>
    </row>
    <row r="204" spans="1:15" ht="16.5">
      <c r="A204" s="1"/>
      <c r="B204" s="1"/>
      <c r="C204" s="1"/>
      <c r="D204" s="1"/>
      <c r="E204" s="1"/>
      <c r="F204" s="1"/>
      <c r="G204" s="1"/>
      <c r="H204" s="1"/>
      <c r="I204" s="1"/>
      <c r="J204" s="1"/>
      <c r="K204" s="1"/>
      <c r="L204" s="1"/>
      <c r="M204" s="1"/>
      <c r="N204" s="1"/>
      <c r="O204" s="1"/>
    </row>
    <row r="205" spans="1:15" ht="16.5">
      <c r="A205" s="1"/>
      <c r="B205" s="1"/>
      <c r="C205" s="1"/>
      <c r="D205" s="1"/>
      <c r="E205" s="1"/>
      <c r="F205" s="1"/>
      <c r="G205" s="1"/>
      <c r="H205" s="1"/>
      <c r="I205" s="1"/>
      <c r="J205" s="1"/>
      <c r="K205" s="1"/>
      <c r="L205" s="1"/>
      <c r="M205" s="1"/>
      <c r="N205" s="1"/>
      <c r="O205" s="1"/>
    </row>
    <row r="206" spans="1:15" ht="16.5">
      <c r="A206" s="1"/>
      <c r="B206" s="1"/>
      <c r="C206" s="1"/>
      <c r="D206" s="1"/>
      <c r="E206" s="1"/>
      <c r="F206" s="1"/>
      <c r="G206" s="1"/>
      <c r="H206" s="1"/>
      <c r="I206" s="1"/>
      <c r="J206" s="1"/>
      <c r="K206" s="1"/>
      <c r="L206" s="1"/>
      <c r="M206" s="1"/>
      <c r="N206" s="1"/>
      <c r="O206" s="1"/>
    </row>
    <row r="207" spans="1:15" ht="16.5">
      <c r="A207" s="1"/>
      <c r="B207" s="1"/>
      <c r="C207" s="1"/>
      <c r="D207" s="1"/>
      <c r="E207" s="1"/>
      <c r="F207" s="1"/>
      <c r="G207" s="1"/>
      <c r="H207" s="1"/>
      <c r="I207" s="1"/>
      <c r="J207" s="1"/>
      <c r="K207" s="1"/>
      <c r="L207" s="1"/>
      <c r="M207" s="1"/>
      <c r="N207" s="1"/>
      <c r="O207" s="1"/>
    </row>
    <row r="208" spans="1:15" ht="16.5">
      <c r="A208" s="1"/>
      <c r="B208" s="1"/>
      <c r="C208" s="1"/>
      <c r="D208" s="1"/>
      <c r="E208" s="1"/>
      <c r="F208" s="1"/>
      <c r="G208" s="1"/>
      <c r="H208" s="1"/>
      <c r="I208" s="1"/>
      <c r="J208" s="1"/>
      <c r="K208" s="1"/>
      <c r="L208" s="1"/>
      <c r="M208" s="1"/>
      <c r="N208" s="1"/>
      <c r="O208" s="1"/>
    </row>
    <row r="209" spans="1:15" ht="16.5">
      <c r="A209" s="1"/>
      <c r="B209" s="1"/>
      <c r="C209" s="1"/>
      <c r="D209" s="1"/>
      <c r="E209" s="1"/>
      <c r="F209" s="1"/>
      <c r="G209" s="1"/>
      <c r="H209" s="1"/>
      <c r="I209" s="1"/>
      <c r="J209" s="1"/>
      <c r="K209" s="1"/>
      <c r="L209" s="1"/>
      <c r="M209" s="1"/>
      <c r="N209" s="1"/>
      <c r="O209" s="1"/>
    </row>
    <row r="210" spans="1:15" ht="16.5">
      <c r="A210" s="1"/>
      <c r="B210" s="1"/>
      <c r="C210" s="1"/>
      <c r="D210" s="1"/>
      <c r="E210" s="1"/>
      <c r="F210" s="1"/>
      <c r="G210" s="1"/>
      <c r="H210" s="1"/>
      <c r="I210" s="1"/>
      <c r="J210" s="1"/>
      <c r="K210" s="1"/>
      <c r="L210" s="1"/>
      <c r="M210" s="1"/>
      <c r="N210" s="1"/>
      <c r="O210" s="1"/>
    </row>
    <row r="211" spans="1:15" ht="16.5">
      <c r="A211" s="1"/>
      <c r="B211" s="1"/>
      <c r="C211" s="1"/>
      <c r="D211" s="1"/>
      <c r="E211" s="1"/>
      <c r="F211" s="1"/>
      <c r="G211" s="1"/>
      <c r="H211" s="1"/>
      <c r="I211" s="1"/>
      <c r="J211" s="1"/>
      <c r="K211" s="1"/>
      <c r="L211" s="1"/>
      <c r="M211" s="1"/>
      <c r="N211" s="1"/>
      <c r="O211" s="1"/>
    </row>
    <row r="212" spans="1:15" ht="16.5">
      <c r="A212" s="1"/>
      <c r="B212" s="1"/>
      <c r="C212" s="1"/>
      <c r="D212" s="1"/>
      <c r="E212" s="1"/>
      <c r="F212" s="1"/>
      <c r="G212" s="1"/>
      <c r="H212" s="1"/>
      <c r="I212" s="1"/>
      <c r="J212" s="1"/>
      <c r="K212" s="1"/>
      <c r="L212" s="1"/>
      <c r="M212" s="1"/>
      <c r="N212" s="1"/>
      <c r="O212" s="1"/>
    </row>
    <row r="213" spans="1:15" ht="16.5">
      <c r="A213" s="1"/>
      <c r="B213" s="1"/>
      <c r="C213" s="1"/>
      <c r="D213" s="1"/>
      <c r="E213" s="1"/>
      <c r="F213" s="1"/>
      <c r="G213" s="1"/>
      <c r="H213" s="1"/>
      <c r="I213" s="1"/>
      <c r="J213" s="1"/>
      <c r="K213" s="1"/>
      <c r="L213" s="1"/>
      <c r="M213" s="1"/>
      <c r="N213" s="1"/>
      <c r="O213" s="1"/>
    </row>
    <row r="214" spans="1:15" ht="16.5">
      <c r="A214" s="1"/>
      <c r="B214" s="1"/>
      <c r="C214" s="1"/>
      <c r="D214" s="1"/>
      <c r="E214" s="1"/>
      <c r="F214" s="1"/>
      <c r="G214" s="1"/>
      <c r="H214" s="1"/>
      <c r="I214" s="1"/>
      <c r="J214" s="1"/>
      <c r="K214" s="1"/>
      <c r="L214" s="1"/>
      <c r="M214" s="1"/>
      <c r="N214" s="1"/>
      <c r="O214" s="1"/>
    </row>
    <row r="215" spans="1:15" ht="16.5">
      <c r="A215" s="1"/>
      <c r="B215" s="1"/>
      <c r="C215" s="1"/>
      <c r="D215" s="1"/>
      <c r="E215" s="1"/>
      <c r="F215" s="1"/>
      <c r="G215" s="1"/>
      <c r="H215" s="1"/>
      <c r="I215" s="1"/>
      <c r="J215" s="1"/>
      <c r="K215" s="1"/>
      <c r="L215" s="1"/>
      <c r="M215" s="1"/>
      <c r="N215" s="1"/>
      <c r="O215" s="1"/>
    </row>
    <row r="216" spans="1:15" ht="16.5">
      <c r="A216" s="1"/>
      <c r="B216" s="1"/>
      <c r="C216" s="1"/>
      <c r="D216" s="1"/>
      <c r="E216" s="1"/>
      <c r="F216" s="1"/>
      <c r="G216" s="1"/>
      <c r="H216" s="1"/>
      <c r="I216" s="1"/>
      <c r="J216" s="1"/>
      <c r="K216" s="1"/>
      <c r="L216" s="1"/>
      <c r="M216" s="1"/>
      <c r="N216" s="1"/>
      <c r="O216" s="1"/>
    </row>
    <row r="217" spans="1:15" ht="16.5">
      <c r="A217" s="1"/>
      <c r="B217" s="1"/>
      <c r="C217" s="1"/>
      <c r="D217" s="1"/>
      <c r="E217" s="1"/>
      <c r="F217" s="1"/>
      <c r="G217" s="1"/>
      <c r="H217" s="1"/>
      <c r="I217" s="1"/>
      <c r="J217" s="1"/>
      <c r="K217" s="1"/>
      <c r="L217" s="1"/>
      <c r="M217" s="1"/>
      <c r="N217" s="1"/>
      <c r="O217" s="1"/>
    </row>
    <row r="218" spans="1:15" ht="16.5">
      <c r="A218" s="1"/>
      <c r="B218" s="1"/>
      <c r="C218" s="1"/>
      <c r="D218" s="1"/>
      <c r="E218" s="1"/>
      <c r="F218" s="1"/>
      <c r="G218" s="1"/>
      <c r="H218" s="1"/>
      <c r="I218" s="1"/>
      <c r="J218" s="1"/>
      <c r="K218" s="1"/>
      <c r="L218" s="1"/>
      <c r="M218" s="1"/>
      <c r="N218" s="1"/>
      <c r="O218" s="1"/>
    </row>
    <row r="219" spans="1:15" ht="16.5">
      <c r="A219" s="1"/>
      <c r="B219" s="1"/>
      <c r="C219" s="1"/>
      <c r="D219" s="1"/>
      <c r="E219" s="1"/>
      <c r="F219" s="1"/>
      <c r="G219" s="1"/>
      <c r="H219" s="1"/>
      <c r="I219" s="1"/>
      <c r="J219" s="1"/>
      <c r="K219" s="1"/>
      <c r="L219" s="1"/>
      <c r="M219" s="1"/>
      <c r="N219" s="1"/>
      <c r="O219" s="1"/>
    </row>
    <row r="220" spans="1:15" ht="16.5">
      <c r="A220" s="1"/>
      <c r="B220" s="1"/>
      <c r="C220" s="1"/>
      <c r="D220" s="1"/>
      <c r="E220" s="1"/>
      <c r="F220" s="1"/>
      <c r="G220" s="1"/>
      <c r="H220" s="1"/>
      <c r="I220" s="1"/>
      <c r="J220" s="1"/>
      <c r="K220" s="1"/>
      <c r="L220" s="1"/>
      <c r="M220" s="1"/>
      <c r="N220" s="1"/>
      <c r="O220" s="1"/>
    </row>
    <row r="221" spans="1:15" ht="16.5">
      <c r="A221" s="1"/>
      <c r="B221" s="1"/>
      <c r="C221" s="1"/>
      <c r="D221" s="1"/>
      <c r="E221" s="1"/>
      <c r="F221" s="1"/>
      <c r="G221" s="1"/>
      <c r="H221" s="1"/>
      <c r="I221" s="1"/>
      <c r="J221" s="1"/>
      <c r="K221" s="1"/>
      <c r="L221" s="1"/>
      <c r="M221" s="1"/>
      <c r="N221" s="1"/>
      <c r="O221" s="1"/>
    </row>
    <row r="222" spans="1:15" ht="16.5">
      <c r="A222" s="1"/>
      <c r="B222" s="1"/>
      <c r="C222" s="1"/>
      <c r="D222" s="1"/>
      <c r="E222" s="1"/>
      <c r="F222" s="1"/>
      <c r="G222" s="1"/>
      <c r="H222" s="1"/>
      <c r="I222" s="1"/>
      <c r="J222" s="1"/>
      <c r="K222" s="1"/>
      <c r="L222" s="1"/>
      <c r="M222" s="1"/>
      <c r="N222" s="1"/>
      <c r="O222" s="1"/>
    </row>
    <row r="223" spans="1:15" ht="16.5">
      <c r="A223" s="1"/>
      <c r="B223" s="1"/>
      <c r="C223" s="1"/>
      <c r="D223" s="1"/>
      <c r="E223" s="1"/>
      <c r="F223" s="1"/>
      <c r="G223" s="1"/>
      <c r="H223" s="1"/>
      <c r="I223" s="1"/>
      <c r="J223" s="1"/>
      <c r="K223" s="1"/>
      <c r="L223" s="1"/>
      <c r="M223" s="1"/>
      <c r="N223" s="1"/>
      <c r="O223" s="1"/>
    </row>
    <row r="224" spans="1:15" ht="16.5">
      <c r="A224" s="1"/>
      <c r="B224" s="1"/>
      <c r="C224" s="1"/>
      <c r="D224" s="1"/>
      <c r="E224" s="1"/>
      <c r="F224" s="1"/>
      <c r="G224" s="1"/>
      <c r="H224" s="1"/>
      <c r="I224" s="1"/>
      <c r="J224" s="1"/>
      <c r="K224" s="1"/>
      <c r="L224" s="1"/>
      <c r="M224" s="1"/>
      <c r="N224" s="1"/>
      <c r="O224" s="1"/>
    </row>
    <row r="225" spans="1:15" ht="16.5">
      <c r="A225" s="1"/>
      <c r="B225" s="1"/>
      <c r="C225" s="1"/>
      <c r="D225" s="1"/>
      <c r="E225" s="1"/>
      <c r="F225" s="1"/>
      <c r="G225" s="1"/>
      <c r="H225" s="1"/>
      <c r="I225" s="1"/>
      <c r="J225" s="1"/>
      <c r="K225" s="1"/>
      <c r="L225" s="1"/>
      <c r="M225" s="1"/>
      <c r="N225" s="1"/>
      <c r="O225" s="1"/>
    </row>
    <row r="226" spans="1:15" ht="16.5">
      <c r="A226" s="1"/>
      <c r="B226" s="1"/>
      <c r="C226" s="1"/>
      <c r="D226" s="1"/>
      <c r="E226" s="1"/>
      <c r="F226" s="1"/>
      <c r="G226" s="1"/>
      <c r="H226" s="1"/>
      <c r="I226" s="1"/>
      <c r="J226" s="1"/>
      <c r="K226" s="1"/>
      <c r="L226" s="1"/>
      <c r="M226" s="1"/>
      <c r="N226" s="1"/>
      <c r="O226" s="1"/>
    </row>
    <row r="227" spans="1:15" ht="16.5">
      <c r="A227" s="1"/>
      <c r="B227" s="1"/>
      <c r="C227" s="1"/>
      <c r="D227" s="1"/>
      <c r="E227" s="1"/>
      <c r="F227" s="1"/>
      <c r="G227" s="1"/>
      <c r="H227" s="1"/>
      <c r="I227" s="1"/>
      <c r="J227" s="1"/>
      <c r="K227" s="1"/>
      <c r="L227" s="1"/>
      <c r="M227" s="1"/>
      <c r="N227" s="1"/>
      <c r="O227" s="1"/>
    </row>
    <row r="228" spans="1:15" ht="16.5">
      <c r="A228" s="1"/>
      <c r="B228" s="1"/>
      <c r="C228" s="1"/>
      <c r="D228" s="1"/>
      <c r="E228" s="1"/>
      <c r="F228" s="1"/>
      <c r="G228" s="1"/>
      <c r="H228" s="1"/>
      <c r="I228" s="1"/>
      <c r="J228" s="1"/>
      <c r="K228" s="1"/>
      <c r="L228" s="1"/>
      <c r="M228" s="1"/>
      <c r="N228" s="1"/>
      <c r="O228" s="1"/>
    </row>
    <row r="229" spans="1:15" ht="16.5">
      <c r="A229" s="1"/>
      <c r="B229" s="1"/>
      <c r="C229" s="1"/>
      <c r="D229" s="1"/>
      <c r="E229" s="1"/>
      <c r="F229" s="1"/>
      <c r="G229" s="1"/>
      <c r="H229" s="1"/>
      <c r="I229" s="1"/>
      <c r="J229" s="1"/>
      <c r="K229" s="1"/>
      <c r="L229" s="1"/>
      <c r="M229" s="1"/>
      <c r="N229" s="1"/>
      <c r="O229" s="1"/>
    </row>
    <row r="230" spans="1:15" ht="16.5">
      <c r="A230" s="1"/>
      <c r="B230" s="1"/>
      <c r="C230" s="1"/>
      <c r="D230" s="1"/>
      <c r="E230" s="1"/>
      <c r="F230" s="1"/>
      <c r="G230" s="1"/>
      <c r="H230" s="1"/>
      <c r="I230" s="1"/>
      <c r="J230" s="1"/>
      <c r="K230" s="1"/>
      <c r="L230" s="1"/>
      <c r="M230" s="1"/>
      <c r="N230" s="1"/>
      <c r="O230" s="1"/>
    </row>
    <row r="231" spans="1:15" ht="16.5">
      <c r="A231" s="1"/>
      <c r="B231" s="1"/>
      <c r="C231" s="1"/>
      <c r="D231" s="1"/>
      <c r="E231" s="1"/>
      <c r="F231" s="1"/>
      <c r="G231" s="1"/>
      <c r="H231" s="1"/>
      <c r="I231" s="1"/>
      <c r="J231" s="1"/>
      <c r="K231" s="1"/>
      <c r="L231" s="1"/>
      <c r="M231" s="1"/>
      <c r="N231" s="1"/>
      <c r="O231" s="1"/>
    </row>
    <row r="232" spans="1:15" ht="16.5">
      <c r="A232" s="1"/>
      <c r="B232" s="1"/>
      <c r="C232" s="1"/>
      <c r="D232" s="1"/>
      <c r="E232" s="1"/>
      <c r="F232" s="1"/>
      <c r="G232" s="1"/>
      <c r="H232" s="1"/>
      <c r="I232" s="1"/>
      <c r="J232" s="1"/>
      <c r="K232" s="1"/>
      <c r="L232" s="1"/>
      <c r="M232" s="1"/>
      <c r="N232" s="1"/>
      <c r="O232" s="1"/>
    </row>
    <row r="233" spans="1:15" ht="16.5">
      <c r="A233" s="1"/>
      <c r="B233" s="1"/>
      <c r="C233" s="1"/>
      <c r="D233" s="1"/>
      <c r="E233" s="1"/>
      <c r="F233" s="1"/>
      <c r="G233" s="1"/>
      <c r="H233" s="1"/>
      <c r="I233" s="1"/>
      <c r="J233" s="1"/>
      <c r="K233" s="1"/>
      <c r="L233" s="1"/>
      <c r="M233" s="1"/>
      <c r="N233" s="1"/>
      <c r="O233" s="1"/>
    </row>
    <row r="234" spans="1:15" ht="16.5">
      <c r="A234" s="1"/>
      <c r="B234" s="1"/>
      <c r="C234" s="1"/>
      <c r="D234" s="1"/>
      <c r="E234" s="1"/>
      <c r="F234" s="1"/>
      <c r="G234" s="1"/>
      <c r="H234" s="1"/>
      <c r="I234" s="1"/>
      <c r="J234" s="1"/>
      <c r="K234" s="1"/>
      <c r="L234" s="1"/>
      <c r="M234" s="1"/>
      <c r="N234" s="1"/>
      <c r="O234" s="1"/>
    </row>
    <row r="235" spans="1:15" ht="16.5">
      <c r="A235" s="1"/>
      <c r="B235" s="1"/>
      <c r="C235" s="1"/>
      <c r="D235" s="1"/>
      <c r="E235" s="1"/>
      <c r="F235" s="1"/>
      <c r="G235" s="1"/>
      <c r="H235" s="1"/>
      <c r="I235" s="1"/>
      <c r="J235" s="1"/>
      <c r="K235" s="1"/>
      <c r="L235" s="1"/>
      <c r="M235" s="1"/>
      <c r="N235" s="1"/>
      <c r="O235" s="1"/>
    </row>
    <row r="236" spans="1:15" ht="16.5">
      <c r="A236" s="1"/>
      <c r="B236" s="1"/>
      <c r="C236" s="1"/>
      <c r="D236" s="1"/>
      <c r="E236" s="1"/>
      <c r="F236" s="1"/>
      <c r="G236" s="1"/>
      <c r="H236" s="1"/>
      <c r="I236" s="1"/>
      <c r="J236" s="1"/>
      <c r="K236" s="1"/>
      <c r="L236" s="1"/>
      <c r="M236" s="1"/>
      <c r="N236" s="1"/>
      <c r="O236" s="1"/>
    </row>
    <row r="237" spans="1:15" ht="16.5">
      <c r="A237" s="1"/>
      <c r="B237" s="1"/>
      <c r="C237" s="1"/>
      <c r="D237" s="1"/>
      <c r="E237" s="1"/>
      <c r="F237" s="1"/>
      <c r="G237" s="1"/>
      <c r="H237" s="1"/>
      <c r="I237" s="1"/>
      <c r="J237" s="1"/>
      <c r="K237" s="1"/>
      <c r="L237" s="1"/>
      <c r="M237" s="1"/>
      <c r="N237" s="1"/>
      <c r="O237" s="1"/>
    </row>
    <row r="238" spans="1:15" ht="16.5">
      <c r="A238" s="1"/>
      <c r="B238" s="1"/>
      <c r="C238" s="1"/>
      <c r="D238" s="1"/>
      <c r="E238" s="1"/>
      <c r="F238" s="1"/>
      <c r="G238" s="1"/>
      <c r="H238" s="1"/>
      <c r="I238" s="1"/>
      <c r="J238" s="1"/>
      <c r="K238" s="1"/>
      <c r="L238" s="1"/>
      <c r="M238" s="1"/>
      <c r="N238" s="1"/>
      <c r="O238" s="1"/>
    </row>
    <row r="239" spans="1:15" ht="16.5">
      <c r="A239" s="1"/>
      <c r="B239" s="1"/>
      <c r="C239" s="1"/>
      <c r="D239" s="1"/>
      <c r="E239" s="1"/>
      <c r="F239" s="1"/>
      <c r="G239" s="1"/>
      <c r="H239" s="1"/>
      <c r="I239" s="1"/>
      <c r="J239" s="1"/>
      <c r="K239" s="1"/>
      <c r="L239" s="1"/>
      <c r="M239" s="1"/>
      <c r="N239" s="1"/>
      <c r="O239" s="1"/>
    </row>
    <row r="240" spans="1:15" ht="16.5">
      <c r="A240" s="1"/>
      <c r="B240" s="1"/>
      <c r="C240" s="1"/>
      <c r="D240" s="1"/>
      <c r="E240" s="1"/>
      <c r="F240" s="1"/>
      <c r="G240" s="1"/>
      <c r="H240" s="1"/>
      <c r="I240" s="1"/>
      <c r="J240" s="1"/>
      <c r="K240" s="1"/>
      <c r="L240" s="1"/>
      <c r="M240" s="1"/>
      <c r="N240" s="1"/>
      <c r="O240" s="1"/>
    </row>
    <row r="241" spans="1:15" ht="16.5">
      <c r="A241" s="1"/>
      <c r="B241" s="1"/>
      <c r="C241" s="1"/>
      <c r="D241" s="1"/>
      <c r="E241" s="1"/>
      <c r="F241" s="1"/>
      <c r="G241" s="1"/>
      <c r="H241" s="1"/>
      <c r="I241" s="1"/>
      <c r="J241" s="1"/>
      <c r="K241" s="1"/>
      <c r="L241" s="1"/>
      <c r="M241" s="1"/>
      <c r="N241" s="1"/>
      <c r="O241" s="1"/>
    </row>
    <row r="242" spans="1:15" ht="16.5">
      <c r="A242" s="1"/>
      <c r="B242" s="1"/>
      <c r="C242" s="1"/>
      <c r="D242" s="1"/>
      <c r="E242" s="1"/>
      <c r="F242" s="1"/>
      <c r="G242" s="1"/>
      <c r="H242" s="1"/>
      <c r="I242" s="1"/>
      <c r="J242" s="1"/>
      <c r="K242" s="1"/>
      <c r="L242" s="1"/>
      <c r="M242" s="1"/>
      <c r="N242" s="1"/>
      <c r="O242" s="1"/>
    </row>
    <row r="243" spans="1:15" ht="16.5">
      <c r="A243" s="1"/>
      <c r="B243" s="1"/>
      <c r="C243" s="1"/>
      <c r="D243" s="1"/>
      <c r="E243" s="1"/>
      <c r="F243" s="1"/>
      <c r="G243" s="1"/>
      <c r="H243" s="1"/>
      <c r="I243" s="1"/>
      <c r="J243" s="1"/>
      <c r="K243" s="1"/>
      <c r="L243" s="1"/>
      <c r="M243" s="1"/>
      <c r="N243" s="1"/>
      <c r="O243" s="1"/>
    </row>
    <row r="244" spans="1:15" ht="16.5">
      <c r="A244" s="1"/>
      <c r="B244" s="1"/>
      <c r="C244" s="1"/>
      <c r="D244" s="1"/>
      <c r="E244" s="1"/>
      <c r="F244" s="1"/>
      <c r="G244" s="1"/>
      <c r="H244" s="1"/>
      <c r="I244" s="1"/>
      <c r="J244" s="1"/>
      <c r="K244" s="1"/>
      <c r="L244" s="1"/>
      <c r="M244" s="1"/>
      <c r="N244" s="1"/>
      <c r="O244" s="1"/>
    </row>
    <row r="245" spans="1:15" ht="16.5">
      <c r="A245" s="1"/>
      <c r="B245" s="1"/>
      <c r="C245" s="1"/>
      <c r="D245" s="1"/>
      <c r="E245" s="1"/>
      <c r="F245" s="1"/>
      <c r="G245" s="1"/>
      <c r="H245" s="1"/>
      <c r="I245" s="1"/>
      <c r="J245" s="1"/>
      <c r="K245" s="1"/>
      <c r="L245" s="1"/>
      <c r="M245" s="1"/>
      <c r="N245" s="1"/>
      <c r="O245" s="1"/>
    </row>
    <row r="246" spans="1:15" ht="16.5">
      <c r="A246" s="1"/>
      <c r="B246" s="1"/>
      <c r="C246" s="1"/>
      <c r="D246" s="1"/>
      <c r="E246" s="1"/>
      <c r="F246" s="1"/>
      <c r="G246" s="1"/>
      <c r="H246" s="1"/>
      <c r="I246" s="1"/>
      <c r="J246" s="1"/>
      <c r="K246" s="1"/>
      <c r="L246" s="1"/>
      <c r="M246" s="1"/>
      <c r="N246" s="1"/>
      <c r="O246" s="1"/>
    </row>
    <row r="247" spans="1:15" ht="16.5">
      <c r="A247" s="1"/>
      <c r="B247" s="1"/>
      <c r="C247" s="1"/>
      <c r="D247" s="1"/>
      <c r="E247" s="1"/>
      <c r="F247" s="1"/>
      <c r="G247" s="1"/>
      <c r="H247" s="1"/>
      <c r="I247" s="1"/>
      <c r="J247" s="1"/>
      <c r="K247" s="1"/>
      <c r="L247" s="1"/>
      <c r="M247" s="1"/>
      <c r="N247" s="1"/>
      <c r="O247" s="1"/>
    </row>
    <row r="248" spans="1:15" ht="16.5">
      <c r="A248" s="1"/>
      <c r="B248" s="1"/>
      <c r="C248" s="1"/>
      <c r="D248" s="1"/>
      <c r="E248" s="1"/>
      <c r="F248" s="1"/>
      <c r="G248" s="1"/>
      <c r="H248" s="1"/>
      <c r="I248" s="1"/>
      <c r="J248" s="1"/>
      <c r="K248" s="1"/>
      <c r="L248" s="1"/>
      <c r="M248" s="1"/>
      <c r="N248" s="1"/>
      <c r="O248" s="1"/>
    </row>
    <row r="249" spans="1:15" ht="16.5">
      <c r="A249" s="1"/>
      <c r="B249" s="1"/>
      <c r="C249" s="1"/>
      <c r="D249" s="1"/>
      <c r="E249" s="1"/>
      <c r="F249" s="1"/>
      <c r="G249" s="1"/>
      <c r="H249" s="1"/>
      <c r="I249" s="1"/>
      <c r="J249" s="1"/>
      <c r="K249" s="1"/>
      <c r="L249" s="1"/>
      <c r="M249" s="1"/>
      <c r="N249" s="1"/>
      <c r="O249" s="1"/>
    </row>
    <row r="250" spans="1:15" ht="16.5">
      <c r="A250" s="1"/>
      <c r="B250" s="1"/>
      <c r="C250" s="1"/>
      <c r="D250" s="1"/>
      <c r="E250" s="1"/>
      <c r="F250" s="1"/>
      <c r="G250" s="1"/>
      <c r="H250" s="1"/>
      <c r="I250" s="1"/>
      <c r="J250" s="1"/>
      <c r="K250" s="1"/>
      <c r="L250" s="1"/>
      <c r="M250" s="1"/>
      <c r="N250" s="1"/>
      <c r="O250" s="1"/>
    </row>
    <row r="251" spans="1:15" ht="16.5">
      <c r="A251" s="1"/>
      <c r="B251" s="1"/>
      <c r="C251" s="1"/>
      <c r="D251" s="1"/>
      <c r="E251" s="1"/>
      <c r="F251" s="1"/>
      <c r="G251" s="1"/>
      <c r="H251" s="1"/>
      <c r="I251" s="1"/>
      <c r="J251" s="1"/>
      <c r="K251" s="1"/>
      <c r="L251" s="1"/>
      <c r="M251" s="1"/>
      <c r="N251" s="1"/>
      <c r="O251" s="1"/>
    </row>
    <row r="252" spans="1:15" ht="16.5">
      <c r="A252" s="1"/>
      <c r="B252" s="1"/>
      <c r="C252" s="1"/>
      <c r="D252" s="1"/>
      <c r="E252" s="1"/>
      <c r="F252" s="1"/>
      <c r="G252" s="1"/>
      <c r="H252" s="1"/>
      <c r="I252" s="1"/>
      <c r="J252" s="1"/>
      <c r="K252" s="1"/>
      <c r="L252" s="1"/>
      <c r="M252" s="1"/>
      <c r="N252" s="1"/>
      <c r="O252" s="1"/>
    </row>
    <row r="253" spans="1:15" ht="16.5">
      <c r="A253" s="1"/>
      <c r="B253" s="1"/>
      <c r="C253" s="1"/>
      <c r="D253" s="1"/>
      <c r="E253" s="1"/>
      <c r="F253" s="1"/>
      <c r="G253" s="1"/>
      <c r="H253" s="1"/>
      <c r="I253" s="1"/>
      <c r="J253" s="1"/>
      <c r="K253" s="1"/>
      <c r="L253" s="1"/>
      <c r="M253" s="1"/>
      <c r="N253" s="1"/>
      <c r="O253" s="1"/>
    </row>
    <row r="254" spans="1:15" ht="16.5">
      <c r="A254" s="1"/>
      <c r="B254" s="1"/>
      <c r="C254" s="1"/>
      <c r="D254" s="1"/>
      <c r="E254" s="1"/>
      <c r="F254" s="1"/>
      <c r="G254" s="1"/>
      <c r="H254" s="1"/>
      <c r="I254" s="1"/>
      <c r="J254" s="1"/>
      <c r="K254" s="1"/>
      <c r="L254" s="1"/>
      <c r="M254" s="1"/>
      <c r="N254" s="1"/>
      <c r="O254" s="1"/>
    </row>
    <row r="255" spans="1:15" ht="16.5">
      <c r="A255" s="1"/>
      <c r="B255" s="1"/>
      <c r="C255" s="1"/>
      <c r="D255" s="1"/>
      <c r="E255" s="1"/>
      <c r="F255" s="1"/>
      <c r="G255" s="1"/>
      <c r="H255" s="1"/>
      <c r="I255" s="1"/>
      <c r="J255" s="1"/>
      <c r="K255" s="1"/>
      <c r="L255" s="1"/>
      <c r="M255" s="1"/>
      <c r="N255" s="1"/>
      <c r="O255" s="1"/>
    </row>
    <row r="256" spans="1:15" ht="16.5">
      <c r="A256" s="1"/>
      <c r="B256" s="1"/>
      <c r="C256" s="1"/>
      <c r="D256" s="1"/>
      <c r="E256" s="1"/>
      <c r="F256" s="1"/>
      <c r="G256" s="1"/>
      <c r="H256" s="1"/>
      <c r="I256" s="1"/>
      <c r="J256" s="1"/>
      <c r="K256" s="1"/>
      <c r="L256" s="1"/>
      <c r="M256" s="1"/>
      <c r="N256" s="1"/>
      <c r="O256" s="1"/>
    </row>
    <row r="257" spans="1:15" ht="16.5">
      <c r="A257" s="1"/>
      <c r="B257" s="1"/>
      <c r="C257" s="1"/>
      <c r="D257" s="1"/>
      <c r="E257" s="1"/>
      <c r="F257" s="1"/>
      <c r="G257" s="1"/>
      <c r="H257" s="1"/>
      <c r="I257" s="1"/>
      <c r="J257" s="1"/>
      <c r="K257" s="1"/>
      <c r="L257" s="1"/>
      <c r="M257" s="1"/>
      <c r="N257" s="1"/>
      <c r="O257" s="1"/>
    </row>
    <row r="258" spans="1:15" ht="16.5">
      <c r="A258" s="1"/>
      <c r="B258" s="1"/>
      <c r="C258" s="1"/>
      <c r="D258" s="1"/>
      <c r="E258" s="1"/>
      <c r="F258" s="1"/>
      <c r="G258" s="1"/>
      <c r="H258" s="1"/>
      <c r="I258" s="1"/>
      <c r="J258" s="1"/>
      <c r="K258" s="1"/>
      <c r="L258" s="1"/>
      <c r="M258" s="1"/>
      <c r="N258" s="1"/>
      <c r="O258" s="1"/>
    </row>
    <row r="259" spans="1:15" ht="16.5">
      <c r="A259" s="1"/>
      <c r="B259" s="1"/>
      <c r="C259" s="1"/>
      <c r="D259" s="1"/>
      <c r="E259" s="1"/>
      <c r="F259" s="1"/>
      <c r="G259" s="1"/>
      <c r="H259" s="1"/>
      <c r="I259" s="1"/>
      <c r="J259" s="1"/>
      <c r="K259" s="1"/>
      <c r="L259" s="1"/>
      <c r="M259" s="1"/>
      <c r="N259" s="1"/>
      <c r="O259" s="1"/>
    </row>
    <row r="260" spans="1:15" ht="16.5">
      <c r="A260" s="1"/>
      <c r="B260" s="1"/>
      <c r="C260" s="1"/>
      <c r="D260" s="1"/>
      <c r="E260" s="1"/>
      <c r="F260" s="1"/>
      <c r="G260" s="1"/>
      <c r="H260" s="1"/>
      <c r="I260" s="1"/>
      <c r="J260" s="1"/>
      <c r="K260" s="1"/>
      <c r="L260" s="1"/>
      <c r="M260" s="1"/>
      <c r="N260" s="1"/>
      <c r="O260" s="1"/>
    </row>
    <row r="261" spans="1:15" ht="16.5">
      <c r="A261" s="1"/>
      <c r="B261" s="1"/>
      <c r="C261" s="1"/>
      <c r="D261" s="1"/>
      <c r="E261" s="1"/>
      <c r="F261" s="1"/>
      <c r="G261" s="1"/>
      <c r="H261" s="1"/>
      <c r="I261" s="1"/>
      <c r="J261" s="1"/>
      <c r="K261" s="1"/>
      <c r="L261" s="1"/>
      <c r="M261" s="1"/>
      <c r="N261" s="1"/>
      <c r="O261" s="1"/>
    </row>
    <row r="262" spans="1:15" ht="16.5">
      <c r="A262" s="1"/>
      <c r="B262" s="1"/>
      <c r="C262" s="1"/>
      <c r="D262" s="1"/>
      <c r="E262" s="1"/>
      <c r="F262" s="1"/>
      <c r="G262" s="1"/>
      <c r="H262" s="1"/>
      <c r="I262" s="1"/>
      <c r="J262" s="1"/>
      <c r="K262" s="1"/>
      <c r="L262" s="1"/>
      <c r="M262" s="1"/>
      <c r="N262" s="1"/>
      <c r="O262" s="1"/>
    </row>
    <row r="263" spans="1:15" ht="16.5">
      <c r="A263" s="1"/>
      <c r="B263" s="1"/>
      <c r="C263" s="1"/>
      <c r="D263" s="1"/>
      <c r="E263" s="1"/>
      <c r="F263" s="1"/>
      <c r="G263" s="1"/>
      <c r="H263" s="1"/>
      <c r="I263" s="1"/>
      <c r="J263" s="1"/>
      <c r="K263" s="1"/>
      <c r="L263" s="1"/>
      <c r="M263" s="1"/>
      <c r="N263" s="1"/>
      <c r="O263" s="1"/>
    </row>
    <row r="264" spans="1:15" ht="16.5">
      <c r="A264" s="1"/>
      <c r="B264" s="1"/>
      <c r="C264" s="1"/>
      <c r="D264" s="1"/>
      <c r="E264" s="1"/>
      <c r="F264" s="1"/>
      <c r="G264" s="1"/>
      <c r="H264" s="1"/>
      <c r="I264" s="1"/>
      <c r="J264" s="1"/>
      <c r="K264" s="1"/>
      <c r="L264" s="1"/>
      <c r="M264" s="1"/>
      <c r="N264" s="1"/>
      <c r="O264" s="1"/>
    </row>
    <row r="265" spans="1:15" ht="16.5">
      <c r="A265" s="1"/>
      <c r="B265" s="1"/>
      <c r="C265" s="1"/>
      <c r="D265" s="1"/>
      <c r="E265" s="1"/>
      <c r="F265" s="1"/>
      <c r="G265" s="1"/>
      <c r="H265" s="1"/>
      <c r="I265" s="1"/>
      <c r="J265" s="1"/>
      <c r="K265" s="1"/>
      <c r="L265" s="1"/>
      <c r="M265" s="1"/>
      <c r="N265" s="1"/>
      <c r="O265" s="1"/>
    </row>
    <row r="266" spans="1:15" ht="16.5">
      <c r="A266" s="1"/>
      <c r="B266" s="1"/>
      <c r="C266" s="1"/>
      <c r="D266" s="1"/>
      <c r="E266" s="1"/>
      <c r="F266" s="1"/>
      <c r="G266" s="1"/>
      <c r="H266" s="1"/>
      <c r="I266" s="1"/>
      <c r="J266" s="1"/>
      <c r="K266" s="1"/>
      <c r="L266" s="1"/>
      <c r="M266" s="1"/>
      <c r="N266" s="1"/>
      <c r="O266" s="1"/>
    </row>
    <row r="267" spans="1:15" ht="16.5">
      <c r="A267" s="1"/>
      <c r="B267" s="1"/>
      <c r="C267" s="1"/>
      <c r="D267" s="1"/>
      <c r="E267" s="1"/>
      <c r="F267" s="1"/>
      <c r="G267" s="1"/>
      <c r="H267" s="1"/>
      <c r="I267" s="1"/>
      <c r="J267" s="1"/>
      <c r="K267" s="1"/>
      <c r="L267" s="1"/>
      <c r="M267" s="1"/>
      <c r="N267" s="1"/>
      <c r="O267" s="1"/>
    </row>
    <row r="268" spans="1:15" ht="16.5">
      <c r="A268" s="1"/>
      <c r="B268" s="1"/>
      <c r="C268" s="1"/>
      <c r="D268" s="1"/>
      <c r="E268" s="1"/>
      <c r="F268" s="1"/>
      <c r="G268" s="1"/>
      <c r="H268" s="1"/>
      <c r="I268" s="1"/>
      <c r="J268" s="1"/>
      <c r="K268" s="1"/>
      <c r="L268" s="1"/>
      <c r="M268" s="1"/>
      <c r="N268" s="1"/>
      <c r="O268" s="1"/>
    </row>
    <row r="269" spans="1:15" ht="16.5">
      <c r="A269" s="1"/>
      <c r="B269" s="1"/>
      <c r="C269" s="1"/>
      <c r="D269" s="1"/>
      <c r="E269" s="1"/>
      <c r="F269" s="1"/>
      <c r="G269" s="1"/>
      <c r="H269" s="1"/>
      <c r="I269" s="1"/>
      <c r="J269" s="1"/>
      <c r="K269" s="1"/>
      <c r="L269" s="1"/>
      <c r="M269" s="1"/>
      <c r="N269" s="1"/>
      <c r="O269" s="1"/>
    </row>
    <row r="270" spans="1:15" ht="16.5">
      <c r="A270" s="1"/>
      <c r="B270" s="1"/>
      <c r="C270" s="1"/>
      <c r="D270" s="1"/>
      <c r="E270" s="1"/>
      <c r="F270" s="1"/>
      <c r="G270" s="1"/>
      <c r="H270" s="1"/>
      <c r="I270" s="1"/>
      <c r="J270" s="1"/>
      <c r="K270" s="1"/>
      <c r="L270" s="1"/>
      <c r="M270" s="1"/>
      <c r="N270" s="1"/>
      <c r="O270" s="1"/>
    </row>
    <row r="271" spans="1:15" ht="16.5">
      <c r="A271" s="1"/>
      <c r="B271" s="1"/>
      <c r="C271" s="1"/>
      <c r="D271" s="1"/>
      <c r="E271" s="1"/>
      <c r="F271" s="1"/>
      <c r="G271" s="1"/>
      <c r="H271" s="1"/>
      <c r="I271" s="1"/>
      <c r="J271" s="1"/>
      <c r="K271" s="1"/>
      <c r="L271" s="1"/>
      <c r="M271" s="1"/>
      <c r="N271" s="1"/>
      <c r="O271" s="1"/>
    </row>
    <row r="272" spans="1:15" ht="16.5">
      <c r="A272" s="1"/>
      <c r="B272" s="1"/>
      <c r="C272" s="1"/>
      <c r="D272" s="1"/>
      <c r="E272" s="1"/>
      <c r="F272" s="1"/>
      <c r="G272" s="1"/>
      <c r="H272" s="1"/>
      <c r="I272" s="1"/>
      <c r="J272" s="1"/>
      <c r="K272" s="1"/>
      <c r="L272" s="1"/>
      <c r="M272" s="1"/>
      <c r="N272" s="1"/>
      <c r="O272" s="1"/>
    </row>
    <row r="273" spans="1:15" ht="16.5">
      <c r="A273" s="1"/>
      <c r="B273" s="1"/>
      <c r="C273" s="1"/>
      <c r="D273" s="1"/>
      <c r="E273" s="1"/>
      <c r="F273" s="1"/>
      <c r="G273" s="1"/>
      <c r="H273" s="1"/>
      <c r="I273" s="1"/>
      <c r="J273" s="1"/>
      <c r="K273" s="1"/>
      <c r="L273" s="1"/>
      <c r="M273" s="1"/>
      <c r="N273" s="1"/>
      <c r="O273" s="1"/>
    </row>
    <row r="274" spans="1:15" ht="16.5">
      <c r="A274" s="1"/>
      <c r="B274" s="1"/>
      <c r="C274" s="1"/>
      <c r="D274" s="1"/>
      <c r="E274" s="1"/>
      <c r="F274" s="1"/>
      <c r="G274" s="1"/>
      <c r="H274" s="1"/>
      <c r="I274" s="1"/>
      <c r="J274" s="1"/>
      <c r="K274" s="1"/>
      <c r="L274" s="1"/>
      <c r="M274" s="1"/>
      <c r="N274" s="1"/>
      <c r="O274" s="1"/>
    </row>
    <row r="275" spans="1:15" ht="16.5">
      <c r="A275" s="1"/>
      <c r="B275" s="1"/>
      <c r="C275" s="1"/>
      <c r="D275" s="1"/>
      <c r="E275" s="1"/>
      <c r="F275" s="1"/>
      <c r="G275" s="1"/>
      <c r="H275" s="1"/>
      <c r="I275" s="1"/>
      <c r="J275" s="1"/>
      <c r="K275" s="1"/>
      <c r="L275" s="1"/>
      <c r="M275" s="1"/>
      <c r="N275" s="1"/>
      <c r="O275" s="1"/>
    </row>
    <row r="276" spans="1:15" ht="16.5">
      <c r="A276" s="1"/>
      <c r="B276" s="1"/>
      <c r="C276" s="1"/>
      <c r="D276" s="1"/>
      <c r="E276" s="1"/>
      <c r="F276" s="1"/>
      <c r="G276" s="1"/>
      <c r="H276" s="1"/>
      <c r="I276" s="1"/>
      <c r="J276" s="1"/>
      <c r="K276" s="1"/>
      <c r="L276" s="1"/>
      <c r="M276" s="1"/>
      <c r="N276" s="1"/>
      <c r="O276" s="1"/>
    </row>
    <row r="277" spans="1:15" ht="16.5">
      <c r="A277" s="1"/>
      <c r="B277" s="1"/>
      <c r="C277" s="1"/>
      <c r="D277" s="1"/>
      <c r="E277" s="1"/>
      <c r="F277" s="1"/>
      <c r="G277" s="1"/>
      <c r="H277" s="1"/>
      <c r="I277" s="1"/>
      <c r="J277" s="1"/>
      <c r="K277" s="1"/>
      <c r="L277" s="1"/>
      <c r="M277" s="1"/>
      <c r="N277" s="1"/>
      <c r="O277" s="1"/>
    </row>
    <row r="278" spans="1:15" ht="16.5">
      <c r="A278" s="1"/>
      <c r="B278" s="1"/>
      <c r="C278" s="1"/>
      <c r="D278" s="1"/>
      <c r="E278" s="1"/>
      <c r="F278" s="1"/>
      <c r="G278" s="1"/>
      <c r="H278" s="1"/>
      <c r="I278" s="1"/>
      <c r="J278" s="1"/>
      <c r="K278" s="1"/>
      <c r="L278" s="1"/>
      <c r="M278" s="1"/>
      <c r="N278" s="1"/>
      <c r="O278" s="1"/>
    </row>
    <row r="279" spans="1:15" ht="16.5">
      <c r="A279" s="1"/>
      <c r="B279" s="1"/>
      <c r="C279" s="1"/>
      <c r="D279" s="1"/>
      <c r="E279" s="1"/>
      <c r="F279" s="1"/>
      <c r="G279" s="1"/>
      <c r="H279" s="1"/>
      <c r="I279" s="1"/>
      <c r="J279" s="1"/>
      <c r="K279" s="1"/>
      <c r="L279" s="1"/>
      <c r="M279" s="1"/>
      <c r="N279" s="1"/>
      <c r="O279" s="1"/>
    </row>
    <row r="280" spans="1:15" ht="16.5">
      <c r="A280" s="1"/>
      <c r="B280" s="1"/>
      <c r="C280" s="1"/>
      <c r="D280" s="1"/>
      <c r="E280" s="1"/>
      <c r="F280" s="1"/>
      <c r="G280" s="1"/>
      <c r="H280" s="1"/>
      <c r="I280" s="1"/>
      <c r="J280" s="1"/>
      <c r="K280" s="1"/>
      <c r="L280" s="1"/>
      <c r="M280" s="1"/>
      <c r="N280" s="1"/>
      <c r="O280" s="1"/>
    </row>
    <row r="281" spans="1:15" ht="16.5">
      <c r="A281" s="1"/>
      <c r="B281" s="1"/>
      <c r="C281" s="1"/>
      <c r="D281" s="1"/>
      <c r="E281" s="1"/>
      <c r="F281" s="1"/>
      <c r="G281" s="1"/>
      <c r="H281" s="1"/>
      <c r="I281" s="1"/>
      <c r="J281" s="1"/>
      <c r="K281" s="1"/>
      <c r="L281" s="1"/>
      <c r="M281" s="1"/>
      <c r="N281" s="1"/>
      <c r="O281" s="1"/>
    </row>
    <row r="282" spans="1:15" ht="16.5">
      <c r="A282" s="1"/>
      <c r="B282" s="1"/>
      <c r="C282" s="1"/>
      <c r="D282" s="1"/>
      <c r="E282" s="1"/>
      <c r="F282" s="1"/>
      <c r="G282" s="1"/>
      <c r="H282" s="1"/>
      <c r="I282" s="1"/>
      <c r="J282" s="1"/>
      <c r="K282" s="1"/>
      <c r="L282" s="1"/>
      <c r="M282" s="1"/>
      <c r="N282" s="1"/>
      <c r="O282" s="1"/>
    </row>
    <row r="283" spans="1:15" ht="16.5">
      <c r="A283" s="1"/>
      <c r="B283" s="1"/>
      <c r="C283" s="1"/>
      <c r="D283" s="1"/>
      <c r="E283" s="1"/>
      <c r="F283" s="1"/>
      <c r="G283" s="1"/>
      <c r="H283" s="1"/>
      <c r="I283" s="1"/>
      <c r="J283" s="1"/>
      <c r="K283" s="1"/>
      <c r="L283" s="1"/>
      <c r="M283" s="1"/>
      <c r="N283" s="1"/>
      <c r="O283" s="1"/>
    </row>
    <row r="284" spans="1:15" ht="16.5">
      <c r="A284" s="1"/>
      <c r="B284" s="1"/>
      <c r="C284" s="1"/>
      <c r="D284" s="1"/>
      <c r="E284" s="1"/>
      <c r="F284" s="1"/>
      <c r="G284" s="1"/>
      <c r="H284" s="1"/>
      <c r="I284" s="1"/>
      <c r="J284" s="1"/>
      <c r="K284" s="1"/>
      <c r="L284" s="1"/>
      <c r="M284" s="1"/>
      <c r="N284" s="1"/>
      <c r="O284" s="1"/>
    </row>
    <row r="285" spans="1:15" ht="16.5">
      <c r="A285" s="1"/>
      <c r="B285" s="1"/>
      <c r="C285" s="1"/>
      <c r="D285" s="1"/>
      <c r="E285" s="1"/>
      <c r="F285" s="1"/>
      <c r="G285" s="1"/>
      <c r="H285" s="1"/>
      <c r="I285" s="1"/>
      <c r="J285" s="1"/>
      <c r="K285" s="1"/>
      <c r="L285" s="1"/>
      <c r="M285" s="1"/>
      <c r="N285" s="1"/>
      <c r="O285" s="1"/>
    </row>
    <row r="286" spans="1:15" ht="16.5">
      <c r="A286" s="1"/>
      <c r="B286" s="1"/>
      <c r="C286" s="1"/>
      <c r="D286" s="1"/>
      <c r="E286" s="1"/>
      <c r="F286" s="1"/>
      <c r="G286" s="1"/>
      <c r="H286" s="1"/>
      <c r="I286" s="1"/>
      <c r="J286" s="1"/>
      <c r="K286" s="1"/>
      <c r="L286" s="1"/>
      <c r="M286" s="1"/>
      <c r="N286" s="1"/>
      <c r="O286" s="1"/>
    </row>
    <row r="287" spans="1:15" ht="16.5">
      <c r="A287" s="1"/>
      <c r="B287" s="1"/>
      <c r="C287" s="1"/>
      <c r="D287" s="1"/>
      <c r="E287" s="1"/>
      <c r="F287" s="1"/>
      <c r="G287" s="1"/>
      <c r="H287" s="1"/>
      <c r="I287" s="1"/>
      <c r="J287" s="1"/>
      <c r="K287" s="1"/>
      <c r="L287" s="1"/>
      <c r="M287" s="1"/>
      <c r="N287" s="1"/>
      <c r="O287" s="1"/>
    </row>
    <row r="288" spans="1:15" ht="16.5">
      <c r="A288" s="1"/>
      <c r="B288" s="1"/>
      <c r="C288" s="1"/>
      <c r="D288" s="1"/>
      <c r="E288" s="1"/>
      <c r="F288" s="1"/>
      <c r="G288" s="1"/>
      <c r="H288" s="1"/>
      <c r="I288" s="1"/>
      <c r="J288" s="1"/>
      <c r="K288" s="1"/>
      <c r="L288" s="1"/>
      <c r="M288" s="1"/>
      <c r="N288" s="1"/>
      <c r="O288" s="1"/>
    </row>
    <row r="289" spans="1:15" ht="16.5">
      <c r="A289" s="1"/>
      <c r="B289" s="1"/>
      <c r="C289" s="1"/>
      <c r="D289" s="1"/>
      <c r="E289" s="1"/>
      <c r="F289" s="1"/>
      <c r="G289" s="1"/>
      <c r="H289" s="1"/>
      <c r="I289" s="1"/>
      <c r="J289" s="1"/>
      <c r="K289" s="1"/>
      <c r="L289" s="1"/>
      <c r="M289" s="1"/>
      <c r="N289" s="1"/>
      <c r="O289" s="1"/>
    </row>
    <row r="290" spans="1:15" ht="16.5">
      <c r="A290" s="1"/>
      <c r="B290" s="1"/>
      <c r="C290" s="1"/>
      <c r="D290" s="1"/>
      <c r="E290" s="1"/>
      <c r="F290" s="1"/>
      <c r="G290" s="1"/>
      <c r="H290" s="1"/>
      <c r="I290" s="1"/>
      <c r="J290" s="1"/>
      <c r="K290" s="1"/>
      <c r="L290" s="1"/>
      <c r="M290" s="1"/>
      <c r="N290" s="1"/>
      <c r="O290" s="1"/>
    </row>
    <row r="291" spans="1:15" ht="16.5">
      <c r="A291" s="1"/>
      <c r="B291" s="1"/>
      <c r="C291" s="1"/>
      <c r="D291" s="1"/>
      <c r="E291" s="1"/>
      <c r="F291" s="1"/>
      <c r="G291" s="1"/>
      <c r="H291" s="1"/>
      <c r="I291" s="1"/>
      <c r="J291" s="1"/>
      <c r="K291" s="1"/>
      <c r="L291" s="1"/>
      <c r="M291" s="1"/>
      <c r="N291" s="1"/>
      <c r="O291" s="1"/>
    </row>
    <row r="292" spans="1:15" ht="16.5">
      <c r="A292" s="1"/>
      <c r="B292" s="1"/>
      <c r="C292" s="1"/>
      <c r="D292" s="1"/>
      <c r="E292" s="1"/>
      <c r="F292" s="1"/>
      <c r="G292" s="1"/>
      <c r="H292" s="1"/>
      <c r="I292" s="1"/>
      <c r="J292" s="1"/>
      <c r="K292" s="1"/>
      <c r="L292" s="1"/>
      <c r="M292" s="1"/>
      <c r="N292" s="1"/>
      <c r="O292" s="1"/>
    </row>
    <row r="293" spans="1:15" ht="16.5">
      <c r="A293" s="1"/>
      <c r="B293" s="1"/>
      <c r="C293" s="1"/>
      <c r="D293" s="1"/>
      <c r="E293" s="1"/>
      <c r="F293" s="1"/>
      <c r="G293" s="1"/>
      <c r="H293" s="1"/>
      <c r="I293" s="1"/>
      <c r="J293" s="1"/>
      <c r="K293" s="1"/>
      <c r="L293" s="1"/>
      <c r="M293" s="1"/>
      <c r="N293" s="1"/>
      <c r="O293" s="1"/>
    </row>
    <row r="294" spans="1:15" ht="16.5">
      <c r="A294" s="1"/>
      <c r="B294" s="1"/>
      <c r="C294" s="1"/>
      <c r="D294" s="1"/>
      <c r="E294" s="1"/>
      <c r="F294" s="1"/>
      <c r="G294" s="1"/>
      <c r="H294" s="1"/>
      <c r="I294" s="1"/>
      <c r="J294" s="1"/>
      <c r="K294" s="1"/>
      <c r="L294" s="1"/>
      <c r="M294" s="1"/>
      <c r="N294" s="1"/>
      <c r="O294" s="1"/>
    </row>
    <row r="295" spans="1:15" ht="16.5">
      <c r="A295" s="1"/>
      <c r="B295" s="1"/>
      <c r="C295" s="1"/>
      <c r="D295" s="1"/>
      <c r="E295" s="1"/>
      <c r="F295" s="1"/>
      <c r="G295" s="1"/>
      <c r="H295" s="1"/>
      <c r="I295" s="1"/>
      <c r="J295" s="1"/>
      <c r="K295" s="1"/>
      <c r="L295" s="1"/>
      <c r="M295" s="1"/>
      <c r="N295" s="1"/>
      <c r="O295" s="1"/>
    </row>
    <row r="296" spans="1:15" ht="16.5">
      <c r="A296" s="1"/>
      <c r="B296" s="1"/>
      <c r="C296" s="1"/>
      <c r="D296" s="1"/>
      <c r="E296" s="1"/>
      <c r="F296" s="1"/>
      <c r="G296" s="1"/>
      <c r="H296" s="1"/>
      <c r="I296" s="1"/>
      <c r="J296" s="1"/>
      <c r="K296" s="1"/>
      <c r="L296" s="1"/>
      <c r="M296" s="1"/>
      <c r="N296" s="1"/>
      <c r="O296" s="1"/>
    </row>
    <row r="297" spans="1:15" ht="16.5">
      <c r="A297" s="1"/>
      <c r="B297" s="1"/>
      <c r="C297" s="1"/>
      <c r="D297" s="1"/>
      <c r="E297" s="1"/>
      <c r="F297" s="1"/>
      <c r="G297" s="1"/>
      <c r="H297" s="1"/>
      <c r="I297" s="1"/>
      <c r="J297" s="1"/>
      <c r="K297" s="1"/>
      <c r="L297" s="1"/>
      <c r="M297" s="1"/>
      <c r="N297" s="1"/>
      <c r="O297" s="1"/>
    </row>
    <row r="298" spans="1:15" ht="16.5">
      <c r="A298" s="1"/>
      <c r="B298" s="1"/>
      <c r="C298" s="1"/>
      <c r="D298" s="1"/>
      <c r="E298" s="1"/>
      <c r="F298" s="1"/>
      <c r="G298" s="1"/>
      <c r="H298" s="1"/>
      <c r="I298" s="1"/>
      <c r="J298" s="1"/>
      <c r="K298" s="1"/>
      <c r="L298" s="1"/>
      <c r="M298" s="1"/>
      <c r="N298" s="1"/>
      <c r="O298" s="1"/>
    </row>
    <row r="299" spans="1:15" ht="16.5">
      <c r="A299" s="1"/>
      <c r="B299" s="1"/>
      <c r="C299" s="1"/>
      <c r="D299" s="1"/>
      <c r="E299" s="1"/>
      <c r="F299" s="1"/>
      <c r="G299" s="1"/>
      <c r="H299" s="1"/>
      <c r="I299" s="1"/>
      <c r="J299" s="1"/>
      <c r="K299" s="1"/>
      <c r="L299" s="1"/>
      <c r="M299" s="1"/>
      <c r="N299" s="1"/>
      <c r="O299" s="1"/>
    </row>
    <row r="300" spans="1:15" ht="16.5">
      <c r="A300" s="1"/>
      <c r="B300" s="1"/>
      <c r="C300" s="1"/>
      <c r="D300" s="1"/>
      <c r="E300" s="1"/>
      <c r="F300" s="1"/>
      <c r="G300" s="1"/>
      <c r="H300" s="1"/>
      <c r="I300" s="1"/>
      <c r="J300" s="1"/>
      <c r="K300" s="1"/>
      <c r="L300" s="1"/>
      <c r="M300" s="1"/>
      <c r="N300" s="1"/>
      <c r="O300" s="1"/>
    </row>
    <row r="301" spans="1:15" ht="16.5">
      <c r="A301" s="1"/>
      <c r="B301" s="1"/>
      <c r="C301" s="1"/>
      <c r="D301" s="1"/>
      <c r="E301" s="1"/>
      <c r="F301" s="1"/>
      <c r="G301" s="1"/>
      <c r="H301" s="1"/>
      <c r="I301" s="1"/>
      <c r="J301" s="1"/>
      <c r="K301" s="1"/>
      <c r="L301" s="1"/>
      <c r="M301" s="1"/>
      <c r="N301" s="1"/>
      <c r="O301" s="1"/>
    </row>
    <row r="302" spans="1:15" ht="16.5">
      <c r="A302" s="1"/>
      <c r="B302" s="1"/>
      <c r="C302" s="1"/>
      <c r="D302" s="1"/>
      <c r="E302" s="1"/>
      <c r="F302" s="1"/>
      <c r="G302" s="1"/>
      <c r="H302" s="1"/>
      <c r="I302" s="1"/>
      <c r="J302" s="1"/>
      <c r="K302" s="1"/>
      <c r="L302" s="1"/>
      <c r="M302" s="1"/>
      <c r="N302" s="1"/>
      <c r="O302" s="1"/>
    </row>
    <row r="303" spans="1:15" ht="16.5">
      <c r="A303" s="1"/>
      <c r="B303" s="1"/>
      <c r="C303" s="1"/>
      <c r="D303" s="1"/>
      <c r="E303" s="1"/>
      <c r="F303" s="1"/>
      <c r="G303" s="1"/>
      <c r="H303" s="1"/>
      <c r="I303" s="1"/>
      <c r="J303" s="1"/>
      <c r="K303" s="1"/>
      <c r="L303" s="1"/>
      <c r="M303" s="1"/>
      <c r="N303" s="1"/>
      <c r="O303" s="1"/>
    </row>
    <row r="304" spans="1:15" ht="16.5">
      <c r="A304" s="1"/>
      <c r="B304" s="1"/>
      <c r="C304" s="1"/>
      <c r="D304" s="1"/>
      <c r="E304" s="1"/>
      <c r="F304" s="1"/>
      <c r="G304" s="1"/>
      <c r="H304" s="1"/>
      <c r="I304" s="1"/>
      <c r="J304" s="1"/>
      <c r="K304" s="1"/>
      <c r="L304" s="1"/>
      <c r="M304" s="1"/>
      <c r="N304" s="1"/>
      <c r="O304" s="1"/>
    </row>
    <row r="305" spans="1:15" ht="16.5">
      <c r="A305" s="1"/>
      <c r="B305" s="1"/>
      <c r="C305" s="1"/>
      <c r="D305" s="1"/>
      <c r="E305" s="1"/>
      <c r="F305" s="1"/>
      <c r="G305" s="1"/>
      <c r="H305" s="1"/>
      <c r="I305" s="1"/>
      <c r="J305" s="1"/>
      <c r="K305" s="1"/>
      <c r="L305" s="1"/>
      <c r="M305" s="1"/>
      <c r="N305" s="1"/>
      <c r="O305" s="1"/>
    </row>
    <row r="306" spans="1:15" ht="16.5">
      <c r="A306" s="1"/>
      <c r="B306" s="1"/>
      <c r="C306" s="1"/>
      <c r="D306" s="1"/>
      <c r="E306" s="1"/>
      <c r="F306" s="1"/>
      <c r="G306" s="1"/>
      <c r="H306" s="1"/>
      <c r="I306" s="1"/>
      <c r="J306" s="1"/>
      <c r="K306" s="1"/>
      <c r="L306" s="1"/>
      <c r="M306" s="1"/>
      <c r="N306" s="1"/>
      <c r="O306" s="1"/>
    </row>
    <row r="307" spans="1:15" ht="16.5">
      <c r="A307" s="1"/>
      <c r="B307" s="1"/>
      <c r="C307" s="1"/>
      <c r="D307" s="1"/>
      <c r="E307" s="1"/>
      <c r="F307" s="1"/>
      <c r="G307" s="1"/>
      <c r="H307" s="1"/>
      <c r="I307" s="1"/>
      <c r="J307" s="1"/>
      <c r="K307" s="1"/>
      <c r="L307" s="1"/>
      <c r="M307" s="1"/>
      <c r="N307" s="1"/>
      <c r="O307" s="1"/>
    </row>
    <row r="308" spans="1:15" ht="16.5">
      <c r="A308" s="1"/>
      <c r="B308" s="1"/>
      <c r="C308" s="1"/>
      <c r="D308" s="1"/>
      <c r="E308" s="1"/>
      <c r="F308" s="1"/>
      <c r="G308" s="1"/>
      <c r="H308" s="1"/>
      <c r="I308" s="1"/>
      <c r="J308" s="1"/>
      <c r="K308" s="1"/>
      <c r="L308" s="1"/>
      <c r="M308" s="1"/>
      <c r="N308" s="1"/>
      <c r="O308" s="1"/>
    </row>
    <row r="309" spans="1:15" ht="16.5">
      <c r="A309" s="1"/>
      <c r="B309" s="1"/>
      <c r="C309" s="1"/>
      <c r="D309" s="1"/>
      <c r="E309" s="1"/>
      <c r="F309" s="1"/>
      <c r="G309" s="1"/>
      <c r="H309" s="1"/>
      <c r="I309" s="1"/>
      <c r="J309" s="1"/>
      <c r="K309" s="1"/>
      <c r="L309" s="1"/>
      <c r="M309" s="1"/>
      <c r="N309" s="1"/>
      <c r="O309" s="1"/>
    </row>
    <row r="310" spans="1:15" ht="16.5">
      <c r="A310" s="1"/>
      <c r="B310" s="1"/>
      <c r="C310" s="1"/>
      <c r="D310" s="1"/>
      <c r="E310" s="1"/>
      <c r="F310" s="1"/>
      <c r="G310" s="1"/>
      <c r="H310" s="1"/>
      <c r="I310" s="1"/>
      <c r="J310" s="1"/>
      <c r="K310" s="1"/>
      <c r="L310" s="1"/>
      <c r="M310" s="1"/>
      <c r="N310" s="1"/>
      <c r="O310" s="1"/>
    </row>
    <row r="311" spans="1:15" ht="16.5">
      <c r="A311" s="1"/>
      <c r="B311" s="1"/>
      <c r="C311" s="1"/>
      <c r="D311" s="1"/>
      <c r="E311" s="1"/>
      <c r="F311" s="1"/>
      <c r="G311" s="1"/>
      <c r="H311" s="1"/>
      <c r="I311" s="1"/>
      <c r="J311" s="1"/>
      <c r="K311" s="1"/>
      <c r="L311" s="1"/>
      <c r="M311" s="1"/>
      <c r="N311" s="1"/>
      <c r="O311" s="1"/>
    </row>
    <row r="312" spans="1:15" ht="16.5">
      <c r="A312" s="1"/>
      <c r="B312" s="1"/>
      <c r="C312" s="1"/>
      <c r="D312" s="1"/>
      <c r="E312" s="1"/>
      <c r="F312" s="1"/>
      <c r="G312" s="1"/>
      <c r="H312" s="1"/>
      <c r="I312" s="1"/>
      <c r="J312" s="1"/>
      <c r="K312" s="1"/>
      <c r="L312" s="1"/>
      <c r="M312" s="1"/>
      <c r="N312" s="1"/>
      <c r="O312" s="1"/>
    </row>
    <row r="313" spans="1:15" ht="16.5">
      <c r="A313" s="1"/>
      <c r="B313" s="1"/>
      <c r="C313" s="1"/>
      <c r="D313" s="1"/>
      <c r="E313" s="1"/>
      <c r="F313" s="1"/>
      <c r="G313" s="1"/>
      <c r="H313" s="1"/>
      <c r="I313" s="1"/>
      <c r="J313" s="1"/>
      <c r="K313" s="1"/>
      <c r="L313" s="1"/>
      <c r="M313" s="1"/>
      <c r="N313" s="1"/>
      <c r="O313" s="1"/>
    </row>
    <row r="314" spans="1:15" ht="16.5">
      <c r="A314" s="1"/>
      <c r="B314" s="1"/>
      <c r="C314" s="1"/>
      <c r="D314" s="1"/>
      <c r="E314" s="1"/>
      <c r="F314" s="1"/>
      <c r="G314" s="1"/>
      <c r="H314" s="1"/>
      <c r="I314" s="1"/>
      <c r="J314" s="1"/>
      <c r="K314" s="1"/>
      <c r="L314" s="1"/>
      <c r="M314" s="1"/>
      <c r="N314" s="1"/>
      <c r="O314" s="1"/>
    </row>
    <row r="315" spans="1:15" ht="16.5">
      <c r="A315" s="1"/>
      <c r="B315" s="1"/>
      <c r="C315" s="1"/>
      <c r="D315" s="1"/>
      <c r="E315" s="1"/>
      <c r="F315" s="1"/>
      <c r="G315" s="1"/>
      <c r="H315" s="1"/>
      <c r="I315" s="1"/>
      <c r="J315" s="1"/>
      <c r="K315" s="1"/>
      <c r="L315" s="1"/>
      <c r="M315" s="1"/>
      <c r="N315" s="1"/>
      <c r="O315" s="1"/>
    </row>
    <row r="316" spans="1:15" ht="16.5">
      <c r="A316" s="1"/>
      <c r="B316" s="1"/>
      <c r="C316" s="1"/>
      <c r="D316" s="1"/>
      <c r="E316" s="1"/>
      <c r="F316" s="1"/>
      <c r="G316" s="1"/>
      <c r="H316" s="1"/>
      <c r="I316" s="1"/>
      <c r="J316" s="1"/>
      <c r="K316" s="1"/>
      <c r="L316" s="1"/>
      <c r="M316" s="1"/>
      <c r="N316" s="1"/>
      <c r="O316" s="1"/>
    </row>
    <row r="317" spans="1:15" ht="16.5">
      <c r="A317" s="1"/>
      <c r="B317" s="1"/>
      <c r="C317" s="1"/>
      <c r="D317" s="1"/>
      <c r="E317" s="1"/>
      <c r="F317" s="1"/>
      <c r="G317" s="1"/>
      <c r="H317" s="1"/>
      <c r="I317" s="1"/>
      <c r="J317" s="1"/>
      <c r="K317" s="1"/>
      <c r="L317" s="1"/>
      <c r="M317" s="1"/>
      <c r="N317" s="1"/>
      <c r="O317" s="1"/>
    </row>
    <row r="318" spans="1:15" ht="16.5">
      <c r="A318" s="1"/>
      <c r="B318" s="1"/>
      <c r="C318" s="1"/>
      <c r="D318" s="1"/>
      <c r="E318" s="1"/>
      <c r="F318" s="1"/>
      <c r="G318" s="1"/>
      <c r="H318" s="1"/>
      <c r="I318" s="1"/>
      <c r="J318" s="1"/>
      <c r="K318" s="1"/>
      <c r="L318" s="1"/>
      <c r="M318" s="1"/>
      <c r="N318" s="1"/>
      <c r="O318" s="1"/>
    </row>
    <row r="319" spans="1:15" ht="16.5">
      <c r="A319" s="1"/>
      <c r="B319" s="1"/>
      <c r="C319" s="1"/>
      <c r="D319" s="1"/>
      <c r="E319" s="1"/>
      <c r="F319" s="1"/>
      <c r="G319" s="1"/>
      <c r="H319" s="1"/>
      <c r="I319" s="1"/>
      <c r="J319" s="1"/>
      <c r="K319" s="1"/>
      <c r="L319" s="1"/>
      <c r="M319" s="1"/>
      <c r="N319" s="1"/>
      <c r="O319" s="1"/>
    </row>
    <row r="320" spans="1:15" ht="16.5">
      <c r="A320" s="1"/>
      <c r="B320" s="1"/>
      <c r="C320" s="1"/>
      <c r="D320" s="1"/>
      <c r="E320" s="1"/>
      <c r="F320" s="1"/>
      <c r="G320" s="1"/>
      <c r="H320" s="1"/>
      <c r="I320" s="1"/>
      <c r="J320" s="1"/>
      <c r="K320" s="1"/>
      <c r="L320" s="1"/>
      <c r="M320" s="1"/>
      <c r="N320" s="1"/>
      <c r="O320" s="1"/>
    </row>
    <row r="321" spans="1:15" ht="16.5">
      <c r="A321" s="1"/>
      <c r="B321" s="1"/>
      <c r="C321" s="1"/>
      <c r="D321" s="1"/>
      <c r="E321" s="1"/>
      <c r="F321" s="1"/>
      <c r="G321" s="1"/>
      <c r="H321" s="1"/>
      <c r="I321" s="1"/>
      <c r="J321" s="1"/>
      <c r="K321" s="1"/>
      <c r="L321" s="1"/>
      <c r="M321" s="1"/>
      <c r="N321" s="1"/>
      <c r="O321" s="1"/>
    </row>
    <row r="322" spans="1:15" ht="16.5">
      <c r="A322" s="1"/>
      <c r="B322" s="1"/>
      <c r="C322" s="1"/>
      <c r="D322" s="1"/>
      <c r="E322" s="1"/>
      <c r="F322" s="1"/>
      <c r="G322" s="1"/>
      <c r="H322" s="1"/>
      <c r="I322" s="1"/>
      <c r="J322" s="1"/>
      <c r="K322" s="1"/>
      <c r="L322" s="1"/>
      <c r="M322" s="1"/>
      <c r="N322" s="1"/>
      <c r="O322" s="1"/>
    </row>
    <row r="323" spans="1:15" ht="16.5">
      <c r="A323" s="1"/>
      <c r="B323" s="1"/>
      <c r="C323" s="1"/>
      <c r="D323" s="1"/>
      <c r="E323" s="1"/>
      <c r="F323" s="1"/>
      <c r="G323" s="1"/>
      <c r="H323" s="1"/>
      <c r="I323" s="1"/>
      <c r="J323" s="1"/>
      <c r="K323" s="1"/>
      <c r="L323" s="1"/>
      <c r="M323" s="1"/>
      <c r="N323" s="1"/>
      <c r="O323" s="1"/>
    </row>
    <row r="324" spans="1:15" ht="16.5">
      <c r="A324" s="1"/>
      <c r="B324" s="1"/>
      <c r="C324" s="1"/>
      <c r="D324" s="1"/>
      <c r="E324" s="1"/>
      <c r="F324" s="1"/>
      <c r="G324" s="1"/>
      <c r="H324" s="1"/>
      <c r="I324" s="1"/>
      <c r="J324" s="1"/>
      <c r="K324" s="1"/>
      <c r="L324" s="1"/>
      <c r="M324" s="1"/>
      <c r="N324" s="1"/>
      <c r="O324" s="1"/>
    </row>
    <row r="325" spans="1:15" ht="16.5">
      <c r="A325" s="1"/>
      <c r="B325" s="1"/>
      <c r="C325" s="1"/>
      <c r="D325" s="1"/>
      <c r="E325" s="1"/>
      <c r="F325" s="1"/>
      <c r="G325" s="1"/>
      <c r="H325" s="1"/>
      <c r="I325" s="1"/>
      <c r="J325" s="1"/>
      <c r="K325" s="1"/>
      <c r="L325" s="1"/>
      <c r="M325" s="1"/>
      <c r="N325" s="1"/>
      <c r="O325" s="1"/>
    </row>
    <row r="326" spans="1:15" ht="16.5">
      <c r="A326" s="1"/>
      <c r="B326" s="1"/>
      <c r="C326" s="1"/>
      <c r="D326" s="1"/>
      <c r="E326" s="1"/>
      <c r="F326" s="1"/>
      <c r="G326" s="1"/>
      <c r="H326" s="1"/>
      <c r="I326" s="1"/>
      <c r="J326" s="1"/>
      <c r="K326" s="1"/>
      <c r="L326" s="1"/>
      <c r="M326" s="1"/>
      <c r="N326" s="1"/>
      <c r="O326" s="1"/>
    </row>
    <row r="327" spans="1:15" ht="16.5">
      <c r="A327" s="1"/>
      <c r="B327" s="1"/>
      <c r="C327" s="1"/>
      <c r="D327" s="1"/>
      <c r="E327" s="1"/>
      <c r="F327" s="1"/>
      <c r="G327" s="1"/>
      <c r="H327" s="1"/>
      <c r="I327" s="1"/>
      <c r="J327" s="1"/>
      <c r="K327" s="1"/>
      <c r="L327" s="1"/>
      <c r="M327" s="1"/>
      <c r="N327" s="1"/>
      <c r="O327" s="1"/>
    </row>
    <row r="328" spans="1:15" ht="16.5">
      <c r="A328" s="1"/>
      <c r="B328" s="1"/>
      <c r="C328" s="1"/>
      <c r="D328" s="1"/>
      <c r="E328" s="1"/>
      <c r="F328" s="1"/>
      <c r="G328" s="1"/>
      <c r="H328" s="1"/>
      <c r="I328" s="1"/>
      <c r="J328" s="1"/>
      <c r="K328" s="1"/>
      <c r="L328" s="1"/>
      <c r="M328" s="1"/>
      <c r="N328" s="1"/>
      <c r="O328" s="1"/>
    </row>
    <row r="329" spans="1:15" ht="16.5">
      <c r="A329" s="1"/>
      <c r="B329" s="1"/>
      <c r="C329" s="1"/>
      <c r="D329" s="1"/>
      <c r="E329" s="1"/>
      <c r="F329" s="1"/>
      <c r="G329" s="1"/>
      <c r="H329" s="1"/>
      <c r="I329" s="1"/>
      <c r="J329" s="1"/>
      <c r="K329" s="1"/>
      <c r="L329" s="1"/>
      <c r="M329" s="1"/>
      <c r="N329" s="1"/>
      <c r="O329" s="1"/>
    </row>
    <row r="330" spans="1:15" ht="16.5">
      <c r="A330" s="1"/>
      <c r="B330" s="1"/>
      <c r="C330" s="1"/>
      <c r="D330" s="1"/>
      <c r="E330" s="1"/>
      <c r="F330" s="1"/>
      <c r="G330" s="1"/>
      <c r="H330" s="1"/>
      <c r="I330" s="1"/>
      <c r="J330" s="1"/>
      <c r="K330" s="1"/>
      <c r="L330" s="1"/>
      <c r="M330" s="1"/>
      <c r="N330" s="1"/>
      <c r="O330" s="1"/>
    </row>
    <row r="331" spans="1:15" ht="16.5">
      <c r="A331" s="1"/>
      <c r="B331" s="1"/>
      <c r="C331" s="1"/>
      <c r="D331" s="1"/>
      <c r="E331" s="1"/>
      <c r="F331" s="1"/>
      <c r="G331" s="1"/>
      <c r="H331" s="1"/>
      <c r="I331" s="1"/>
      <c r="J331" s="1"/>
      <c r="K331" s="1"/>
      <c r="L331" s="1"/>
      <c r="M331" s="1"/>
      <c r="N331" s="1"/>
      <c r="O331" s="1"/>
    </row>
    <row r="332" spans="1:15" ht="16.5">
      <c r="A332" s="1"/>
      <c r="B332" s="1"/>
      <c r="C332" s="1"/>
      <c r="D332" s="1"/>
      <c r="E332" s="1"/>
      <c r="F332" s="1"/>
      <c r="G332" s="1"/>
      <c r="H332" s="1"/>
      <c r="I332" s="1"/>
      <c r="J332" s="1"/>
      <c r="K332" s="1"/>
      <c r="L332" s="1"/>
      <c r="M332" s="1"/>
      <c r="N332" s="1"/>
      <c r="O332" s="1"/>
    </row>
    <row r="333" spans="1:15" ht="16.5">
      <c r="A333" s="1"/>
      <c r="B333" s="1"/>
      <c r="C333" s="1"/>
      <c r="D333" s="1"/>
      <c r="E333" s="1"/>
      <c r="F333" s="1"/>
      <c r="G333" s="1"/>
      <c r="H333" s="1"/>
      <c r="I333" s="1"/>
      <c r="J333" s="1"/>
      <c r="K333" s="1"/>
      <c r="L333" s="1"/>
      <c r="M333" s="1"/>
      <c r="N333" s="1"/>
      <c r="O333" s="1"/>
    </row>
    <row r="334" spans="1:15" ht="16.5">
      <c r="A334" s="1"/>
      <c r="B334" s="1"/>
      <c r="C334" s="1"/>
      <c r="D334" s="1"/>
      <c r="E334" s="1"/>
      <c r="F334" s="1"/>
      <c r="G334" s="1"/>
      <c r="H334" s="1"/>
      <c r="I334" s="1"/>
      <c r="J334" s="1"/>
      <c r="K334" s="1"/>
      <c r="L334" s="1"/>
      <c r="M334" s="1"/>
      <c r="N334" s="1"/>
      <c r="O334" s="1"/>
    </row>
    <row r="335" spans="1:15" ht="16.5">
      <c r="A335" s="1"/>
      <c r="B335" s="1"/>
      <c r="C335" s="1"/>
      <c r="D335" s="1"/>
      <c r="E335" s="1"/>
      <c r="F335" s="1"/>
      <c r="G335" s="1"/>
      <c r="H335" s="1"/>
      <c r="I335" s="1"/>
      <c r="J335" s="1"/>
      <c r="K335" s="1"/>
      <c r="L335" s="1"/>
      <c r="M335" s="1"/>
      <c r="N335" s="1"/>
      <c r="O335" s="1"/>
    </row>
    <row r="336" spans="1:15" ht="16.5">
      <c r="A336" s="1"/>
      <c r="B336" s="1"/>
      <c r="C336" s="1"/>
      <c r="D336" s="1"/>
      <c r="E336" s="1"/>
      <c r="F336" s="1"/>
      <c r="G336" s="1"/>
      <c r="H336" s="1"/>
      <c r="I336" s="1"/>
      <c r="J336" s="1"/>
      <c r="K336" s="1"/>
      <c r="L336" s="1"/>
      <c r="M336" s="1"/>
      <c r="N336" s="1"/>
      <c r="O336" s="1"/>
    </row>
    <row r="337" spans="1:15" ht="16.5">
      <c r="A337" s="1"/>
      <c r="B337" s="1"/>
      <c r="C337" s="1"/>
      <c r="D337" s="1"/>
      <c r="E337" s="1"/>
      <c r="F337" s="1"/>
      <c r="G337" s="1"/>
      <c r="H337" s="1"/>
      <c r="I337" s="1"/>
      <c r="J337" s="1"/>
      <c r="K337" s="1"/>
      <c r="L337" s="1"/>
      <c r="M337" s="1"/>
      <c r="N337" s="1"/>
      <c r="O337" s="1"/>
    </row>
    <row r="338" spans="1:15" ht="16.5">
      <c r="A338" s="1"/>
      <c r="B338" s="1"/>
      <c r="C338" s="1"/>
      <c r="D338" s="1"/>
      <c r="E338" s="1"/>
      <c r="F338" s="1"/>
      <c r="G338" s="1"/>
      <c r="H338" s="1"/>
      <c r="I338" s="1"/>
      <c r="J338" s="1"/>
      <c r="K338" s="1"/>
      <c r="L338" s="1"/>
      <c r="M338" s="1"/>
      <c r="N338" s="1"/>
      <c r="O338" s="1"/>
    </row>
    <row r="339" spans="1:15" ht="16.5">
      <c r="A339" s="1"/>
      <c r="B339" s="1"/>
      <c r="C339" s="1"/>
      <c r="D339" s="1"/>
      <c r="E339" s="1"/>
      <c r="F339" s="1"/>
      <c r="G339" s="1"/>
      <c r="H339" s="1"/>
      <c r="I339" s="1"/>
      <c r="J339" s="1"/>
      <c r="K339" s="1"/>
      <c r="L339" s="1"/>
      <c r="M339" s="1"/>
      <c r="N339" s="1"/>
      <c r="O339" s="1"/>
    </row>
    <row r="340" spans="1:15" ht="16.5">
      <c r="A340" s="1"/>
      <c r="B340" s="1"/>
      <c r="C340" s="1"/>
      <c r="D340" s="1"/>
      <c r="E340" s="1"/>
      <c r="F340" s="1"/>
      <c r="G340" s="1"/>
      <c r="H340" s="1"/>
      <c r="I340" s="1"/>
      <c r="J340" s="1"/>
      <c r="K340" s="1"/>
      <c r="L340" s="1"/>
      <c r="M340" s="1"/>
      <c r="N340" s="1"/>
      <c r="O340" s="1"/>
    </row>
    <row r="341" spans="1:15" ht="16.5">
      <c r="A341" s="1"/>
      <c r="B341" s="1"/>
      <c r="C341" s="1"/>
      <c r="D341" s="1"/>
      <c r="E341" s="1"/>
      <c r="F341" s="1"/>
      <c r="G341" s="1"/>
      <c r="H341" s="1"/>
      <c r="I341" s="1"/>
      <c r="J341" s="1"/>
      <c r="K341" s="1"/>
      <c r="L341" s="1"/>
      <c r="M341" s="1"/>
      <c r="N341" s="1"/>
      <c r="O341" s="1"/>
    </row>
    <row r="342" spans="1:15" ht="16.5">
      <c r="A342" s="1"/>
      <c r="B342" s="1"/>
      <c r="C342" s="1"/>
      <c r="D342" s="1"/>
      <c r="E342" s="1"/>
      <c r="F342" s="1"/>
      <c r="G342" s="1"/>
      <c r="H342" s="1"/>
      <c r="I342" s="1"/>
      <c r="J342" s="1"/>
      <c r="K342" s="1"/>
      <c r="L342" s="1"/>
      <c r="M342" s="1"/>
      <c r="N342" s="1"/>
      <c r="O342" s="1"/>
    </row>
    <row r="343" spans="1:15" ht="16.5">
      <c r="A343" s="1"/>
      <c r="B343" s="1"/>
      <c r="C343" s="1"/>
      <c r="D343" s="1"/>
      <c r="E343" s="1"/>
      <c r="F343" s="1"/>
      <c r="G343" s="1"/>
      <c r="H343" s="1"/>
      <c r="I343" s="1"/>
      <c r="J343" s="1"/>
      <c r="K343" s="1"/>
      <c r="L343" s="1"/>
      <c r="M343" s="1"/>
      <c r="N343" s="1"/>
      <c r="O343" s="1"/>
    </row>
    <row r="344" spans="1:15" ht="16.5">
      <c r="A344" s="1"/>
      <c r="B344" s="1"/>
      <c r="C344" s="1"/>
      <c r="D344" s="1"/>
      <c r="E344" s="1"/>
      <c r="F344" s="1"/>
      <c r="G344" s="1"/>
      <c r="H344" s="1"/>
      <c r="I344" s="1"/>
      <c r="J344" s="1"/>
      <c r="K344" s="1"/>
      <c r="L344" s="1"/>
      <c r="M344" s="1"/>
      <c r="N344" s="1"/>
      <c r="O344" s="1"/>
    </row>
    <row r="345" spans="1:15" ht="16.5">
      <c r="A345" s="1"/>
      <c r="B345" s="1"/>
      <c r="C345" s="1"/>
      <c r="D345" s="1"/>
      <c r="E345" s="1"/>
      <c r="F345" s="1"/>
      <c r="G345" s="1"/>
      <c r="H345" s="1"/>
      <c r="I345" s="1"/>
      <c r="J345" s="1"/>
      <c r="K345" s="1"/>
      <c r="L345" s="1"/>
      <c r="M345" s="1"/>
      <c r="N345" s="1"/>
      <c r="O345" s="1"/>
    </row>
    <row r="346" spans="1:15" ht="16.5">
      <c r="A346" s="1"/>
      <c r="B346" s="1"/>
      <c r="C346" s="1"/>
      <c r="D346" s="1"/>
      <c r="E346" s="1"/>
      <c r="F346" s="1"/>
      <c r="G346" s="1"/>
      <c r="H346" s="1"/>
      <c r="I346" s="1"/>
      <c r="J346" s="1"/>
      <c r="K346" s="1"/>
      <c r="L346" s="1"/>
      <c r="M346" s="1"/>
      <c r="N346" s="1"/>
      <c r="O346" s="1"/>
    </row>
    <row r="347" spans="1:15" ht="16.5">
      <c r="A347" s="1"/>
      <c r="B347" s="1"/>
      <c r="C347" s="1"/>
      <c r="D347" s="1"/>
      <c r="E347" s="1"/>
      <c r="F347" s="1"/>
      <c r="G347" s="1"/>
      <c r="H347" s="1"/>
      <c r="I347" s="1"/>
      <c r="J347" s="1"/>
      <c r="K347" s="1"/>
      <c r="L347" s="1"/>
      <c r="M347" s="1"/>
      <c r="N347" s="1"/>
      <c r="O347" s="1"/>
    </row>
    <row r="348" spans="1:15" ht="16.5">
      <c r="A348" s="1"/>
      <c r="B348" s="1"/>
      <c r="C348" s="1"/>
      <c r="D348" s="1"/>
      <c r="E348" s="1"/>
      <c r="F348" s="1"/>
      <c r="G348" s="1"/>
      <c r="H348" s="1"/>
      <c r="I348" s="1"/>
      <c r="J348" s="1"/>
      <c r="K348" s="1"/>
      <c r="L348" s="1"/>
      <c r="M348" s="1"/>
      <c r="N348" s="1"/>
      <c r="O348" s="1"/>
    </row>
    <row r="349" spans="1:15" ht="16.5">
      <c r="A349" s="1"/>
      <c r="B349" s="1"/>
      <c r="C349" s="1"/>
      <c r="D349" s="1"/>
      <c r="E349" s="1"/>
      <c r="F349" s="1"/>
      <c r="G349" s="1"/>
      <c r="H349" s="1"/>
      <c r="I349" s="1"/>
      <c r="J349" s="1"/>
      <c r="K349" s="1"/>
      <c r="L349" s="1"/>
      <c r="M349" s="1"/>
      <c r="N349" s="1"/>
      <c r="O349" s="1"/>
    </row>
    <row r="350" spans="1:15" ht="16.5">
      <c r="A350" s="1"/>
      <c r="B350" s="1"/>
      <c r="C350" s="1"/>
      <c r="D350" s="1"/>
      <c r="E350" s="1"/>
      <c r="F350" s="1"/>
      <c r="G350" s="1"/>
      <c r="H350" s="1"/>
      <c r="I350" s="1"/>
      <c r="J350" s="1"/>
      <c r="K350" s="1"/>
      <c r="L350" s="1"/>
      <c r="M350" s="1"/>
      <c r="N350" s="1"/>
      <c r="O350" s="1"/>
    </row>
    <row r="351" spans="1:15" ht="16.5">
      <c r="A351" s="1"/>
      <c r="B351" s="1"/>
      <c r="C351" s="1"/>
      <c r="D351" s="1"/>
      <c r="E351" s="1"/>
      <c r="F351" s="1"/>
      <c r="G351" s="1"/>
      <c r="H351" s="1"/>
      <c r="I351" s="1"/>
      <c r="J351" s="1"/>
      <c r="K351" s="1"/>
      <c r="L351" s="1"/>
      <c r="M351" s="1"/>
      <c r="N351" s="1"/>
      <c r="O351" s="1"/>
    </row>
    <row r="352" spans="1:15" ht="16.5">
      <c r="A352" s="1"/>
      <c r="B352" s="1"/>
      <c r="C352" s="1"/>
      <c r="D352" s="1"/>
      <c r="E352" s="1"/>
      <c r="F352" s="1"/>
      <c r="G352" s="1"/>
      <c r="H352" s="1"/>
      <c r="I352" s="1"/>
      <c r="J352" s="1"/>
      <c r="K352" s="1"/>
      <c r="L352" s="1"/>
      <c r="M352" s="1"/>
      <c r="N352" s="1"/>
      <c r="O352" s="1"/>
    </row>
    <row r="353" spans="1:15" ht="16.5">
      <c r="A353" s="1"/>
      <c r="B353" s="1"/>
      <c r="C353" s="1"/>
      <c r="D353" s="1"/>
      <c r="E353" s="1"/>
      <c r="F353" s="1"/>
      <c r="G353" s="1"/>
      <c r="H353" s="1"/>
      <c r="I353" s="1"/>
      <c r="J353" s="1"/>
      <c r="K353" s="1"/>
      <c r="L353" s="1"/>
      <c r="M353" s="1"/>
      <c r="N353" s="1"/>
      <c r="O353" s="1"/>
    </row>
    <row r="354" spans="1:15" ht="16.5">
      <c r="A354" s="1"/>
      <c r="B354" s="1"/>
      <c r="C354" s="1"/>
      <c r="D354" s="1"/>
      <c r="E354" s="1"/>
      <c r="F354" s="1"/>
      <c r="G354" s="1"/>
      <c r="H354" s="1"/>
      <c r="I354" s="1"/>
      <c r="J354" s="1"/>
      <c r="K354" s="1"/>
      <c r="L354" s="1"/>
      <c r="M354" s="1"/>
      <c r="N354" s="1"/>
      <c r="O354" s="1"/>
    </row>
    <row r="355" spans="1:15" ht="16.5">
      <c r="A355" s="1"/>
      <c r="B355" s="1"/>
      <c r="C355" s="1"/>
      <c r="D355" s="1"/>
      <c r="E355" s="1"/>
      <c r="F355" s="1"/>
      <c r="G355" s="1"/>
      <c r="H355" s="1"/>
      <c r="I355" s="1"/>
      <c r="J355" s="1"/>
      <c r="K355" s="1"/>
      <c r="L355" s="1"/>
      <c r="M355" s="1"/>
      <c r="N355" s="1"/>
      <c r="O355" s="1"/>
    </row>
    <row r="356" spans="1:15" ht="16.5">
      <c r="A356" s="1"/>
      <c r="B356" s="1"/>
      <c r="C356" s="1"/>
      <c r="D356" s="1"/>
      <c r="E356" s="1"/>
      <c r="F356" s="1"/>
      <c r="G356" s="1"/>
      <c r="H356" s="1"/>
      <c r="I356" s="1"/>
      <c r="J356" s="1"/>
      <c r="K356" s="1"/>
      <c r="L356" s="1"/>
      <c r="M356" s="1"/>
      <c r="N356" s="1"/>
      <c r="O356" s="1"/>
    </row>
    <row r="357" spans="1:15" ht="16.5">
      <c r="A357" s="1"/>
      <c r="B357" s="1"/>
      <c r="C357" s="1"/>
      <c r="D357" s="1"/>
      <c r="E357" s="1"/>
      <c r="F357" s="1"/>
      <c r="G357" s="1"/>
      <c r="H357" s="1"/>
      <c r="I357" s="1"/>
      <c r="J357" s="1"/>
      <c r="K357" s="1"/>
      <c r="L357" s="1"/>
      <c r="M357" s="1"/>
      <c r="N357" s="1"/>
      <c r="O357" s="1"/>
    </row>
    <row r="358" spans="1:15" ht="16.5">
      <c r="A358" s="1"/>
      <c r="B358" s="1"/>
      <c r="C358" s="1"/>
      <c r="D358" s="1"/>
      <c r="E358" s="1"/>
      <c r="F358" s="1"/>
      <c r="G358" s="1"/>
      <c r="H358" s="1"/>
      <c r="I358" s="1"/>
      <c r="J358" s="1"/>
      <c r="K358" s="1"/>
      <c r="L358" s="1"/>
      <c r="M358" s="1"/>
      <c r="N358" s="1"/>
      <c r="O358" s="1"/>
    </row>
    <row r="359" spans="1:15" ht="16.5">
      <c r="A359" s="1"/>
      <c r="B359" s="1"/>
      <c r="C359" s="1"/>
      <c r="D359" s="1"/>
      <c r="E359" s="1"/>
      <c r="F359" s="1"/>
      <c r="G359" s="1"/>
      <c r="H359" s="1"/>
      <c r="I359" s="1"/>
      <c r="J359" s="1"/>
      <c r="K359" s="1"/>
      <c r="L359" s="1"/>
      <c r="M359" s="1"/>
      <c r="N359" s="1"/>
      <c r="O359" s="1"/>
    </row>
    <row r="360" spans="1:15" ht="16.5">
      <c r="A360" s="1"/>
      <c r="B360" s="1"/>
      <c r="C360" s="1"/>
      <c r="D360" s="1"/>
      <c r="E360" s="1"/>
      <c r="F360" s="1"/>
      <c r="G360" s="1"/>
      <c r="H360" s="1"/>
      <c r="I360" s="1"/>
      <c r="J360" s="1"/>
      <c r="K360" s="1"/>
      <c r="L360" s="1"/>
      <c r="M360" s="1"/>
      <c r="N360" s="1"/>
      <c r="O360" s="1"/>
    </row>
    <row r="361" spans="1:15" ht="16.5">
      <c r="A361" s="1"/>
      <c r="B361" s="1"/>
      <c r="C361" s="1"/>
      <c r="D361" s="1"/>
      <c r="E361" s="1"/>
      <c r="F361" s="1"/>
      <c r="G361" s="1"/>
      <c r="H361" s="1"/>
      <c r="I361" s="1"/>
      <c r="J361" s="1"/>
      <c r="K361" s="1"/>
      <c r="L361" s="1"/>
      <c r="M361" s="1"/>
      <c r="N361" s="1"/>
      <c r="O361" s="1"/>
    </row>
    <row r="362" spans="1:15" ht="16.5">
      <c r="A362" s="1"/>
      <c r="B362" s="1"/>
      <c r="C362" s="1"/>
      <c r="D362" s="1"/>
      <c r="E362" s="1"/>
      <c r="F362" s="1"/>
      <c r="G362" s="1"/>
      <c r="H362" s="1"/>
      <c r="I362" s="1"/>
      <c r="J362" s="1"/>
      <c r="K362" s="1"/>
      <c r="L362" s="1"/>
      <c r="M362" s="1"/>
      <c r="N362" s="1"/>
      <c r="O362" s="1"/>
    </row>
    <row r="363" spans="1:15" ht="16.5">
      <c r="A363" s="1"/>
      <c r="B363" s="1"/>
      <c r="C363" s="1"/>
      <c r="D363" s="1"/>
      <c r="E363" s="1"/>
      <c r="F363" s="1"/>
      <c r="G363" s="1"/>
      <c r="H363" s="1"/>
      <c r="I363" s="1"/>
      <c r="J363" s="1"/>
      <c r="K363" s="1"/>
      <c r="L363" s="1"/>
      <c r="M363" s="1"/>
      <c r="N363" s="1"/>
      <c r="O363" s="1"/>
    </row>
    <row r="364" spans="1:15" ht="16.5">
      <c r="A364" s="1"/>
      <c r="B364" s="1"/>
      <c r="C364" s="1"/>
      <c r="D364" s="1"/>
      <c r="E364" s="1"/>
      <c r="F364" s="1"/>
      <c r="G364" s="1"/>
      <c r="H364" s="1"/>
      <c r="I364" s="1"/>
      <c r="J364" s="1"/>
      <c r="K364" s="1"/>
      <c r="L364" s="1"/>
      <c r="M364" s="1"/>
      <c r="N364" s="1"/>
      <c r="O364" s="1"/>
    </row>
    <row r="365" spans="1:15" ht="16.5">
      <c r="A365" s="1"/>
      <c r="B365" s="1"/>
      <c r="C365" s="1"/>
      <c r="D365" s="1"/>
      <c r="E365" s="1"/>
      <c r="F365" s="1"/>
      <c r="G365" s="1"/>
      <c r="H365" s="1"/>
      <c r="I365" s="1"/>
      <c r="J365" s="1"/>
      <c r="K365" s="1"/>
      <c r="L365" s="1"/>
      <c r="M365" s="1"/>
      <c r="N365" s="1"/>
      <c r="O365" s="1"/>
    </row>
    <row r="366" spans="1:15" ht="16.5">
      <c r="A366" s="1"/>
      <c r="B366" s="1"/>
      <c r="C366" s="1"/>
      <c r="D366" s="1"/>
      <c r="E366" s="1"/>
      <c r="F366" s="1"/>
      <c r="G366" s="1"/>
      <c r="H366" s="1"/>
      <c r="I366" s="1"/>
      <c r="J366" s="1"/>
      <c r="K366" s="1"/>
      <c r="L366" s="1"/>
      <c r="M366" s="1"/>
      <c r="N366" s="1"/>
      <c r="O366" s="1"/>
    </row>
    <row r="367" spans="1:15" ht="16.5">
      <c r="A367" s="1"/>
      <c r="B367" s="1"/>
      <c r="C367" s="1"/>
      <c r="D367" s="1"/>
      <c r="E367" s="1"/>
      <c r="F367" s="1"/>
      <c r="G367" s="1"/>
      <c r="H367" s="1"/>
      <c r="I367" s="1"/>
      <c r="J367" s="1"/>
      <c r="K367" s="1"/>
      <c r="L367" s="1"/>
      <c r="M367" s="1"/>
      <c r="N367" s="1"/>
      <c r="O367" s="1"/>
    </row>
    <row r="368" spans="1:15" ht="16.5">
      <c r="A368" s="1"/>
      <c r="B368" s="1"/>
      <c r="C368" s="1"/>
      <c r="D368" s="1"/>
      <c r="E368" s="1"/>
      <c r="F368" s="1"/>
      <c r="G368" s="1"/>
      <c r="H368" s="1"/>
      <c r="I368" s="1"/>
      <c r="J368" s="1"/>
      <c r="K368" s="1"/>
      <c r="L368" s="1"/>
      <c r="M368" s="1"/>
      <c r="N368" s="1"/>
      <c r="O368" s="1"/>
    </row>
    <row r="369" spans="1:15" ht="16.5">
      <c r="A369" s="1"/>
      <c r="B369" s="1"/>
      <c r="C369" s="1"/>
      <c r="D369" s="1"/>
      <c r="E369" s="1"/>
      <c r="F369" s="1"/>
      <c r="G369" s="1"/>
      <c r="H369" s="1"/>
      <c r="I369" s="1"/>
      <c r="J369" s="1"/>
      <c r="K369" s="1"/>
      <c r="L369" s="1"/>
      <c r="M369" s="1"/>
      <c r="N369" s="1"/>
      <c r="O369" s="1"/>
    </row>
    <row r="370" spans="1:15" ht="16.5">
      <c r="A370" s="1"/>
      <c r="B370" s="1"/>
      <c r="C370" s="1"/>
      <c r="D370" s="1"/>
      <c r="E370" s="1"/>
      <c r="F370" s="1"/>
      <c r="G370" s="1"/>
      <c r="H370" s="1"/>
      <c r="I370" s="1"/>
      <c r="J370" s="1"/>
      <c r="K370" s="1"/>
      <c r="L370" s="1"/>
      <c r="M370" s="1"/>
      <c r="N370" s="1"/>
      <c r="O370" s="1"/>
    </row>
    <row r="371" spans="1:15" ht="16.5">
      <c r="A371" s="1"/>
      <c r="B371" s="1"/>
      <c r="C371" s="1"/>
      <c r="D371" s="1"/>
      <c r="E371" s="1"/>
      <c r="F371" s="1"/>
      <c r="G371" s="1"/>
      <c r="H371" s="1"/>
      <c r="I371" s="1"/>
      <c r="J371" s="1"/>
      <c r="K371" s="1"/>
      <c r="L371" s="1"/>
      <c r="M371" s="1"/>
      <c r="N371" s="1"/>
      <c r="O371" s="1"/>
    </row>
    <row r="372" spans="1:15" ht="16.5">
      <c r="A372" s="1"/>
      <c r="B372" s="1"/>
      <c r="C372" s="1"/>
      <c r="D372" s="1"/>
      <c r="E372" s="1"/>
      <c r="F372" s="1"/>
      <c r="G372" s="1"/>
      <c r="H372" s="1"/>
      <c r="I372" s="1"/>
      <c r="J372" s="1"/>
      <c r="K372" s="1"/>
      <c r="L372" s="1"/>
      <c r="M372" s="1"/>
      <c r="N372" s="1"/>
      <c r="O372" s="1"/>
    </row>
    <row r="373" spans="1:15" ht="16.5">
      <c r="A373" s="1"/>
      <c r="B373" s="1"/>
      <c r="C373" s="1"/>
      <c r="D373" s="1"/>
      <c r="E373" s="1"/>
      <c r="F373" s="1"/>
      <c r="G373" s="1"/>
      <c r="H373" s="1"/>
      <c r="I373" s="1"/>
      <c r="J373" s="1"/>
      <c r="K373" s="1"/>
      <c r="L373" s="1"/>
      <c r="M373" s="1"/>
      <c r="N373" s="1"/>
      <c r="O373" s="1"/>
    </row>
    <row r="374" spans="1:15" ht="16.5">
      <c r="A374" s="1"/>
      <c r="B374" s="1"/>
      <c r="C374" s="1"/>
      <c r="D374" s="1"/>
      <c r="E374" s="1"/>
      <c r="F374" s="1"/>
      <c r="G374" s="1"/>
      <c r="H374" s="1"/>
      <c r="I374" s="1"/>
      <c r="J374" s="1"/>
      <c r="K374" s="1"/>
      <c r="L374" s="1"/>
      <c r="M374" s="1"/>
      <c r="N374" s="1"/>
      <c r="O374" s="1"/>
    </row>
    <row r="375" spans="1:15" ht="16.5">
      <c r="A375" s="1"/>
      <c r="B375" s="1"/>
      <c r="C375" s="1"/>
      <c r="D375" s="1"/>
      <c r="E375" s="1"/>
      <c r="F375" s="1"/>
      <c r="G375" s="1"/>
      <c r="H375" s="1"/>
      <c r="I375" s="1"/>
      <c r="J375" s="1"/>
      <c r="K375" s="1"/>
      <c r="L375" s="1"/>
      <c r="M375" s="1"/>
      <c r="N375" s="1"/>
      <c r="O375" s="1"/>
    </row>
    <row r="376" spans="1:15" ht="16.5">
      <c r="A376" s="1"/>
      <c r="B376" s="1"/>
      <c r="C376" s="1"/>
      <c r="D376" s="1"/>
      <c r="E376" s="1"/>
      <c r="F376" s="1"/>
      <c r="G376" s="1"/>
      <c r="H376" s="1"/>
      <c r="I376" s="1"/>
      <c r="J376" s="1"/>
      <c r="K376" s="1"/>
      <c r="L376" s="1"/>
      <c r="M376" s="1"/>
      <c r="N376" s="1"/>
      <c r="O376" s="1"/>
    </row>
    <row r="377" spans="1:15" ht="16.5">
      <c r="A377" s="1"/>
      <c r="B377" s="1"/>
      <c r="C377" s="1"/>
      <c r="D377" s="1"/>
      <c r="E377" s="1"/>
      <c r="F377" s="1"/>
      <c r="G377" s="1"/>
      <c r="H377" s="1"/>
      <c r="I377" s="1"/>
      <c r="J377" s="1"/>
      <c r="K377" s="1"/>
      <c r="L377" s="1"/>
      <c r="M377" s="1"/>
      <c r="N377" s="1"/>
      <c r="O377" s="1"/>
    </row>
    <row r="378" spans="1:15" ht="16.5">
      <c r="A378" s="1"/>
      <c r="B378" s="1"/>
      <c r="C378" s="1"/>
      <c r="D378" s="1"/>
      <c r="E378" s="1"/>
      <c r="F378" s="1"/>
      <c r="G378" s="1"/>
      <c r="H378" s="1"/>
      <c r="I378" s="1"/>
      <c r="J378" s="1"/>
      <c r="K378" s="1"/>
      <c r="L378" s="1"/>
      <c r="M378" s="1"/>
      <c r="N378" s="1"/>
      <c r="O378" s="1"/>
    </row>
    <row r="379" spans="1:15" ht="16.5">
      <c r="A379" s="1"/>
      <c r="B379" s="1"/>
      <c r="C379" s="1"/>
      <c r="D379" s="1"/>
      <c r="E379" s="1"/>
      <c r="F379" s="1"/>
      <c r="G379" s="1"/>
      <c r="H379" s="1"/>
      <c r="I379" s="1"/>
      <c r="J379" s="1"/>
      <c r="K379" s="1"/>
      <c r="L379" s="1"/>
      <c r="M379" s="1"/>
      <c r="N379" s="1"/>
      <c r="O379" s="1"/>
    </row>
    <row r="380" spans="1:15" ht="16.5">
      <c r="A380" s="1"/>
      <c r="B380" s="1"/>
      <c r="C380" s="1"/>
      <c r="D380" s="1"/>
      <c r="E380" s="1"/>
      <c r="F380" s="1"/>
      <c r="G380" s="1"/>
      <c r="H380" s="1"/>
      <c r="I380" s="1"/>
      <c r="J380" s="1"/>
      <c r="K380" s="1"/>
      <c r="L380" s="1"/>
      <c r="M380" s="1"/>
      <c r="N380" s="1"/>
      <c r="O380" s="1"/>
    </row>
    <row r="381" spans="1:15" ht="16.5">
      <c r="A381" s="1"/>
      <c r="B381" s="1"/>
      <c r="C381" s="1"/>
      <c r="D381" s="1"/>
      <c r="E381" s="1"/>
      <c r="F381" s="1"/>
      <c r="G381" s="1"/>
      <c r="H381" s="1"/>
      <c r="I381" s="1"/>
      <c r="J381" s="1"/>
      <c r="K381" s="1"/>
      <c r="L381" s="1"/>
      <c r="M381" s="1"/>
      <c r="N381" s="1"/>
      <c r="O381" s="1"/>
    </row>
    <row r="382" spans="1:15" ht="16.5">
      <c r="A382" s="1"/>
      <c r="B382" s="1"/>
      <c r="C382" s="1"/>
      <c r="D382" s="1"/>
      <c r="E382" s="1"/>
      <c r="F382" s="1"/>
      <c r="G382" s="1"/>
      <c r="H382" s="1"/>
      <c r="I382" s="1"/>
      <c r="J382" s="1"/>
      <c r="K382" s="1"/>
      <c r="L382" s="1"/>
      <c r="M382" s="1"/>
      <c r="N382" s="1"/>
      <c r="O382" s="1"/>
    </row>
    <row r="383" spans="1:15" ht="16.5">
      <c r="A383" s="1"/>
      <c r="B383" s="1"/>
      <c r="C383" s="1"/>
      <c r="D383" s="1"/>
      <c r="E383" s="1"/>
      <c r="F383" s="1"/>
      <c r="G383" s="1"/>
      <c r="H383" s="1"/>
      <c r="I383" s="1"/>
      <c r="J383" s="1"/>
      <c r="K383" s="1"/>
      <c r="L383" s="1"/>
      <c r="M383" s="1"/>
      <c r="N383" s="1"/>
      <c r="O383" s="1"/>
    </row>
    <row r="384" spans="1:15" ht="16.5">
      <c r="A384" s="1"/>
      <c r="B384" s="1"/>
      <c r="C384" s="1"/>
      <c r="D384" s="1"/>
      <c r="E384" s="1"/>
      <c r="F384" s="1"/>
      <c r="G384" s="1"/>
      <c r="H384" s="1"/>
      <c r="I384" s="1"/>
      <c r="J384" s="1"/>
      <c r="K384" s="1"/>
      <c r="L384" s="1"/>
      <c r="M384" s="1"/>
      <c r="N384" s="1"/>
      <c r="O384" s="1"/>
    </row>
    <row r="385" spans="1:15" ht="16.5">
      <c r="A385" s="1"/>
      <c r="B385" s="1"/>
      <c r="C385" s="1"/>
      <c r="D385" s="1"/>
      <c r="E385" s="1"/>
      <c r="F385" s="1"/>
      <c r="G385" s="1"/>
      <c r="H385" s="1"/>
      <c r="I385" s="1"/>
      <c r="J385" s="1"/>
      <c r="K385" s="1"/>
      <c r="L385" s="1"/>
      <c r="M385" s="1"/>
      <c r="N385" s="1"/>
      <c r="O385" s="1"/>
    </row>
    <row r="386" spans="1:15" ht="16.5">
      <c r="A386" s="1"/>
      <c r="B386" s="1"/>
      <c r="C386" s="1"/>
      <c r="D386" s="1"/>
      <c r="E386" s="1"/>
      <c r="F386" s="1"/>
      <c r="G386" s="1"/>
      <c r="H386" s="1"/>
      <c r="I386" s="1"/>
      <c r="J386" s="1"/>
      <c r="K386" s="1"/>
      <c r="L386" s="1"/>
      <c r="M386" s="1"/>
      <c r="N386" s="1"/>
      <c r="O386" s="1"/>
    </row>
    <row r="387" spans="1:15" ht="16.5">
      <c r="A387" s="1"/>
      <c r="B387" s="1"/>
      <c r="C387" s="1"/>
      <c r="D387" s="1"/>
      <c r="E387" s="1"/>
      <c r="F387" s="1"/>
      <c r="G387" s="1"/>
      <c r="H387" s="1"/>
      <c r="I387" s="1"/>
      <c r="J387" s="1"/>
      <c r="K387" s="1"/>
      <c r="L387" s="1"/>
      <c r="M387" s="1"/>
      <c r="N387" s="1"/>
      <c r="O387" s="1"/>
    </row>
    <row r="388" spans="1:15" ht="16.5">
      <c r="A388" s="1"/>
      <c r="B388" s="1"/>
      <c r="C388" s="1"/>
      <c r="D388" s="1"/>
      <c r="E388" s="1"/>
      <c r="F388" s="1"/>
      <c r="G388" s="1"/>
      <c r="H388" s="1"/>
      <c r="I388" s="1"/>
      <c r="J388" s="1"/>
      <c r="K388" s="1"/>
      <c r="L388" s="1"/>
      <c r="M388" s="1"/>
      <c r="N388" s="1"/>
      <c r="O388" s="1"/>
    </row>
    <row r="389" spans="1:15" ht="16.5">
      <c r="A389" s="1"/>
      <c r="B389" s="1"/>
      <c r="C389" s="1"/>
      <c r="D389" s="1"/>
      <c r="E389" s="1"/>
      <c r="F389" s="1"/>
      <c r="G389" s="1"/>
      <c r="H389" s="1"/>
      <c r="I389" s="1"/>
      <c r="J389" s="1"/>
      <c r="K389" s="1"/>
      <c r="L389" s="1"/>
      <c r="M389" s="1"/>
      <c r="N389" s="1"/>
      <c r="O389" s="1"/>
    </row>
    <row r="390" spans="1:15" ht="16.5">
      <c r="A390" s="1"/>
      <c r="B390" s="1"/>
      <c r="C390" s="1"/>
      <c r="D390" s="1"/>
      <c r="E390" s="1"/>
      <c r="F390" s="1"/>
      <c r="G390" s="1"/>
      <c r="H390" s="1"/>
      <c r="I390" s="1"/>
      <c r="J390" s="1"/>
      <c r="K390" s="1"/>
      <c r="L390" s="1"/>
      <c r="M390" s="1"/>
      <c r="N390" s="1"/>
      <c r="O390" s="1"/>
    </row>
    <row r="391" spans="1:15" ht="16.5">
      <c r="A391" s="1"/>
      <c r="B391" s="1"/>
      <c r="C391" s="1"/>
      <c r="D391" s="1"/>
      <c r="E391" s="1"/>
      <c r="F391" s="1"/>
      <c r="G391" s="1"/>
      <c r="H391" s="1"/>
      <c r="I391" s="1"/>
      <c r="J391" s="1"/>
      <c r="K391" s="1"/>
      <c r="L391" s="1"/>
      <c r="M391" s="1"/>
      <c r="N391" s="1"/>
      <c r="O391" s="1"/>
    </row>
    <row r="392" spans="1:15" ht="16.5">
      <c r="A392" s="1"/>
      <c r="B392" s="1"/>
      <c r="C392" s="1"/>
      <c r="D392" s="1"/>
      <c r="E392" s="1"/>
      <c r="F392" s="1"/>
      <c r="G392" s="1"/>
      <c r="H392" s="1"/>
      <c r="I392" s="1"/>
      <c r="J392" s="1"/>
      <c r="K392" s="1"/>
      <c r="L392" s="1"/>
      <c r="M392" s="1"/>
      <c r="N392" s="1"/>
      <c r="O392" s="1"/>
    </row>
    <row r="393" spans="1:15" ht="16.5">
      <c r="A393" s="1"/>
      <c r="B393" s="1"/>
      <c r="C393" s="1"/>
      <c r="D393" s="1"/>
      <c r="E393" s="1"/>
      <c r="F393" s="1"/>
      <c r="G393" s="1"/>
      <c r="H393" s="1"/>
      <c r="I393" s="1"/>
      <c r="J393" s="1"/>
      <c r="K393" s="1"/>
      <c r="L393" s="1"/>
      <c r="M393" s="1"/>
      <c r="N393" s="1"/>
      <c r="O393" s="1"/>
    </row>
    <row r="394" spans="1:15" ht="16.5">
      <c r="A394" s="1"/>
      <c r="B394" s="1"/>
      <c r="C394" s="1"/>
      <c r="D394" s="1"/>
      <c r="E394" s="1"/>
      <c r="F394" s="1"/>
      <c r="G394" s="1"/>
      <c r="H394" s="1"/>
      <c r="I394" s="1"/>
      <c r="J394" s="1"/>
      <c r="K394" s="1"/>
      <c r="L394" s="1"/>
      <c r="M394" s="1"/>
      <c r="N394" s="1"/>
      <c r="O394" s="1"/>
    </row>
    <row r="395" spans="1:15" ht="16.5">
      <c r="A395" s="1"/>
      <c r="B395" s="1"/>
      <c r="C395" s="1"/>
      <c r="D395" s="1"/>
      <c r="E395" s="1"/>
      <c r="F395" s="1"/>
      <c r="G395" s="1"/>
      <c r="H395" s="1"/>
      <c r="I395" s="1"/>
      <c r="J395" s="1"/>
      <c r="K395" s="1"/>
      <c r="L395" s="1"/>
      <c r="M395" s="1"/>
      <c r="N395" s="1"/>
      <c r="O395" s="1"/>
    </row>
    <row r="396" spans="1:15" ht="16.5">
      <c r="A396" s="1"/>
      <c r="B396" s="1"/>
      <c r="C396" s="1"/>
      <c r="D396" s="1"/>
      <c r="E396" s="1"/>
      <c r="F396" s="1"/>
      <c r="G396" s="1"/>
      <c r="H396" s="1"/>
      <c r="I396" s="1"/>
      <c r="J396" s="1"/>
      <c r="K396" s="1"/>
      <c r="L396" s="1"/>
      <c r="M396" s="1"/>
      <c r="N396" s="1"/>
      <c r="O396" s="1"/>
    </row>
    <row r="397" spans="1:15" ht="16.5">
      <c r="A397" s="1"/>
      <c r="B397" s="1"/>
      <c r="C397" s="1"/>
      <c r="D397" s="1"/>
      <c r="E397" s="1"/>
      <c r="F397" s="1"/>
      <c r="G397" s="1"/>
      <c r="H397" s="1"/>
      <c r="I397" s="1"/>
      <c r="J397" s="1"/>
      <c r="K397" s="1"/>
      <c r="L397" s="1"/>
      <c r="M397" s="1"/>
      <c r="N397" s="1"/>
      <c r="O397" s="1"/>
    </row>
    <row r="398" spans="1:15" ht="16.5">
      <c r="A398" s="1"/>
      <c r="B398" s="1"/>
      <c r="C398" s="1"/>
      <c r="D398" s="1"/>
      <c r="E398" s="1"/>
      <c r="F398" s="1"/>
      <c r="G398" s="1"/>
      <c r="H398" s="1"/>
      <c r="I398" s="1"/>
      <c r="J398" s="1"/>
      <c r="K398" s="1"/>
      <c r="L398" s="1"/>
      <c r="M398" s="1"/>
      <c r="N398" s="1"/>
      <c r="O398" s="1"/>
    </row>
    <row r="399" spans="1:15" ht="16.5">
      <c r="A399" s="1"/>
      <c r="B399" s="1"/>
      <c r="C399" s="1"/>
      <c r="D399" s="1"/>
      <c r="E399" s="1"/>
      <c r="F399" s="1"/>
      <c r="G399" s="1"/>
      <c r="H399" s="1"/>
      <c r="I399" s="1"/>
      <c r="J399" s="1"/>
      <c r="K399" s="1"/>
      <c r="L399" s="1"/>
      <c r="M399" s="1"/>
      <c r="N399" s="1"/>
      <c r="O399" s="1"/>
    </row>
    <row r="400" spans="1:15" ht="16.5">
      <c r="A400" s="1"/>
      <c r="B400" s="1"/>
      <c r="C400" s="1"/>
      <c r="D400" s="1"/>
      <c r="E400" s="1"/>
      <c r="F400" s="1"/>
      <c r="G400" s="1"/>
      <c r="H400" s="1"/>
      <c r="I400" s="1"/>
      <c r="J400" s="1"/>
      <c r="K400" s="1"/>
      <c r="L400" s="1"/>
      <c r="M400" s="1"/>
      <c r="N400" s="1"/>
      <c r="O400" s="1"/>
    </row>
    <row r="401" spans="1:15" ht="16.5">
      <c r="A401" s="1"/>
      <c r="B401" s="1"/>
      <c r="C401" s="1"/>
      <c r="D401" s="1"/>
      <c r="E401" s="1"/>
      <c r="F401" s="1"/>
      <c r="G401" s="1"/>
      <c r="H401" s="1"/>
      <c r="I401" s="1"/>
      <c r="J401" s="1"/>
      <c r="K401" s="1"/>
      <c r="L401" s="1"/>
      <c r="M401" s="1"/>
      <c r="N401" s="1"/>
      <c r="O401" s="1"/>
    </row>
    <row r="402" spans="1:15" ht="16.5">
      <c r="A402" s="1"/>
      <c r="B402" s="1"/>
      <c r="C402" s="1"/>
      <c r="D402" s="1"/>
      <c r="E402" s="1"/>
      <c r="F402" s="1"/>
      <c r="G402" s="1"/>
      <c r="H402" s="1"/>
      <c r="I402" s="1"/>
      <c r="J402" s="1"/>
      <c r="K402" s="1"/>
      <c r="L402" s="1"/>
      <c r="M402" s="1"/>
      <c r="N402" s="1"/>
      <c r="O402" s="1"/>
    </row>
    <row r="403" spans="1:15" ht="16.5">
      <c r="A403" s="1"/>
      <c r="B403" s="1"/>
      <c r="C403" s="1"/>
      <c r="D403" s="1"/>
      <c r="E403" s="1"/>
      <c r="F403" s="1"/>
      <c r="G403" s="1"/>
      <c r="H403" s="1"/>
      <c r="I403" s="1"/>
      <c r="J403" s="1"/>
      <c r="K403" s="1"/>
      <c r="L403" s="1"/>
      <c r="M403" s="1"/>
      <c r="N403" s="1"/>
      <c r="O403" s="1"/>
    </row>
    <row r="404" spans="1:15" ht="16.5">
      <c r="A404" s="1"/>
      <c r="B404" s="1"/>
      <c r="C404" s="1"/>
      <c r="D404" s="1"/>
      <c r="E404" s="1"/>
      <c r="F404" s="1"/>
      <c r="G404" s="1"/>
      <c r="H404" s="1"/>
      <c r="I404" s="1"/>
      <c r="J404" s="1"/>
      <c r="K404" s="1"/>
      <c r="L404" s="1"/>
      <c r="M404" s="1"/>
      <c r="N404" s="1"/>
      <c r="O404" s="1"/>
    </row>
    <row r="405" spans="1:15" ht="16.5">
      <c r="A405" s="1"/>
      <c r="B405" s="1"/>
      <c r="C405" s="1"/>
      <c r="D405" s="1"/>
      <c r="E405" s="1"/>
      <c r="F405" s="1"/>
      <c r="G405" s="1"/>
      <c r="H405" s="1"/>
      <c r="I405" s="1"/>
      <c r="J405" s="1"/>
      <c r="K405" s="1"/>
      <c r="L405" s="1"/>
      <c r="M405" s="1"/>
      <c r="N405" s="1"/>
      <c r="O405" s="1"/>
    </row>
    <row r="406" spans="1:15" ht="16.5">
      <c r="A406" s="1"/>
      <c r="B406" s="1"/>
      <c r="C406" s="1"/>
      <c r="D406" s="1"/>
      <c r="E406" s="1"/>
      <c r="F406" s="1"/>
      <c r="G406" s="1"/>
      <c r="H406" s="1"/>
      <c r="I406" s="1"/>
      <c r="J406" s="1"/>
      <c r="K406" s="1"/>
      <c r="L406" s="1"/>
      <c r="M406" s="1"/>
      <c r="N406" s="1"/>
      <c r="O406" s="1"/>
    </row>
    <row r="407" spans="1:15" ht="16.5">
      <c r="A407" s="1"/>
      <c r="B407" s="1"/>
      <c r="C407" s="1"/>
      <c r="D407" s="1"/>
      <c r="E407" s="1"/>
      <c r="F407" s="1"/>
      <c r="G407" s="1"/>
      <c r="H407" s="1"/>
      <c r="I407" s="1"/>
      <c r="J407" s="1"/>
      <c r="K407" s="1"/>
      <c r="L407" s="1"/>
      <c r="M407" s="1"/>
      <c r="N407" s="1"/>
      <c r="O407" s="1"/>
    </row>
    <row r="408" spans="1:15" ht="16.5">
      <c r="A408" s="1"/>
      <c r="B408" s="1"/>
      <c r="C408" s="1"/>
      <c r="D408" s="1"/>
      <c r="E408" s="1"/>
      <c r="F408" s="1"/>
      <c r="G408" s="1"/>
      <c r="H408" s="1"/>
      <c r="I408" s="1"/>
      <c r="J408" s="1"/>
      <c r="K408" s="1"/>
      <c r="L408" s="1"/>
      <c r="M408" s="1"/>
      <c r="N408" s="1"/>
      <c r="O408" s="1"/>
    </row>
    <row r="409" spans="1:15" ht="16.5">
      <c r="A409" s="1"/>
      <c r="B409" s="1"/>
      <c r="C409" s="1"/>
      <c r="D409" s="1"/>
      <c r="E409" s="1"/>
      <c r="F409" s="1"/>
      <c r="G409" s="1"/>
      <c r="H409" s="1"/>
      <c r="I409" s="1"/>
      <c r="J409" s="1"/>
      <c r="K409" s="1"/>
      <c r="L409" s="1"/>
      <c r="M409" s="1"/>
      <c r="N409" s="1"/>
      <c r="O409" s="1"/>
    </row>
    <row r="410" spans="1:15" ht="16.5">
      <c r="A410" s="1"/>
      <c r="B410" s="1"/>
      <c r="C410" s="1"/>
      <c r="D410" s="1"/>
      <c r="E410" s="1"/>
      <c r="F410" s="1"/>
      <c r="G410" s="1"/>
      <c r="H410" s="1"/>
      <c r="I410" s="1"/>
      <c r="J410" s="1"/>
      <c r="K410" s="1"/>
      <c r="L410" s="1"/>
      <c r="M410" s="1"/>
      <c r="N410" s="1"/>
      <c r="O410" s="1"/>
    </row>
    <row r="411" spans="1:15" ht="16.5">
      <c r="A411" s="1"/>
      <c r="B411" s="1"/>
      <c r="C411" s="1"/>
      <c r="D411" s="1"/>
      <c r="E411" s="1"/>
      <c r="F411" s="1"/>
      <c r="G411" s="1"/>
      <c r="H411" s="1"/>
      <c r="I411" s="1"/>
      <c r="J411" s="1"/>
      <c r="K411" s="1"/>
      <c r="L411" s="1"/>
      <c r="M411" s="1"/>
      <c r="N411" s="1"/>
      <c r="O411" s="1"/>
    </row>
    <row r="412" spans="1:15" ht="16.5">
      <c r="A412" s="1"/>
      <c r="B412" s="1"/>
      <c r="C412" s="1"/>
      <c r="D412" s="1"/>
      <c r="E412" s="1"/>
      <c r="F412" s="1"/>
      <c r="G412" s="1"/>
      <c r="H412" s="1"/>
      <c r="I412" s="1"/>
      <c r="J412" s="1"/>
      <c r="K412" s="1"/>
      <c r="L412" s="1"/>
      <c r="M412" s="1"/>
      <c r="N412" s="1"/>
      <c r="O412" s="1"/>
    </row>
    <row r="413" spans="1:15" ht="16.5">
      <c r="A413" s="1"/>
      <c r="B413" s="1"/>
      <c r="C413" s="1"/>
      <c r="D413" s="1"/>
      <c r="E413" s="1"/>
      <c r="F413" s="1"/>
      <c r="G413" s="1"/>
      <c r="H413" s="1"/>
      <c r="I413" s="1"/>
      <c r="J413" s="1"/>
      <c r="K413" s="1"/>
      <c r="L413" s="1"/>
      <c r="M413" s="1"/>
      <c r="N413" s="1"/>
      <c r="O413" s="1"/>
    </row>
    <row r="414" spans="1:15" ht="16.5">
      <c r="A414" s="1"/>
      <c r="B414" s="1"/>
      <c r="C414" s="1"/>
      <c r="D414" s="1"/>
      <c r="E414" s="1"/>
      <c r="F414" s="1"/>
      <c r="G414" s="1"/>
      <c r="H414" s="1"/>
      <c r="I414" s="1"/>
      <c r="J414" s="1"/>
      <c r="K414" s="1"/>
      <c r="L414" s="1"/>
      <c r="M414" s="1"/>
      <c r="N414" s="1"/>
      <c r="O414" s="1"/>
    </row>
    <row r="415" spans="1:15" ht="16.5">
      <c r="A415" s="1"/>
      <c r="B415" s="1"/>
      <c r="C415" s="1"/>
      <c r="D415" s="1"/>
      <c r="E415" s="1"/>
      <c r="F415" s="1"/>
      <c r="G415" s="1"/>
      <c r="H415" s="1"/>
      <c r="I415" s="1"/>
      <c r="J415" s="1"/>
      <c r="K415" s="1"/>
      <c r="L415" s="1"/>
      <c r="M415" s="1"/>
      <c r="N415" s="1"/>
      <c r="O415" s="1"/>
    </row>
    <row r="416" spans="1:15" ht="16.5">
      <c r="A416" s="1"/>
      <c r="B416" s="1"/>
      <c r="C416" s="1"/>
      <c r="D416" s="1"/>
      <c r="E416" s="1"/>
      <c r="F416" s="1"/>
      <c r="G416" s="1"/>
      <c r="H416" s="1"/>
      <c r="I416" s="1"/>
      <c r="J416" s="1"/>
      <c r="K416" s="1"/>
      <c r="L416" s="1"/>
      <c r="M416" s="1"/>
      <c r="N416" s="1"/>
      <c r="O416" s="1"/>
    </row>
    <row r="417" spans="1:15" ht="16.5">
      <c r="A417" s="1"/>
      <c r="B417" s="1"/>
      <c r="C417" s="1"/>
      <c r="D417" s="1"/>
      <c r="E417" s="1"/>
      <c r="F417" s="1"/>
      <c r="G417" s="1"/>
      <c r="H417" s="1"/>
      <c r="I417" s="1"/>
      <c r="J417" s="1"/>
      <c r="K417" s="1"/>
      <c r="L417" s="1"/>
      <c r="M417" s="1"/>
      <c r="N417" s="1"/>
      <c r="O417" s="1"/>
    </row>
    <row r="418" spans="1:15" ht="16.5">
      <c r="A418" s="1"/>
      <c r="B418" s="1"/>
      <c r="C418" s="1"/>
      <c r="D418" s="1"/>
      <c r="E418" s="1"/>
      <c r="F418" s="1"/>
      <c r="G418" s="1"/>
      <c r="H418" s="1"/>
      <c r="I418" s="1"/>
      <c r="J418" s="1"/>
      <c r="K418" s="1"/>
      <c r="L418" s="1"/>
      <c r="M418" s="1"/>
      <c r="N418" s="1"/>
      <c r="O418" s="1"/>
    </row>
    <row r="419" spans="1:15" ht="16.5">
      <c r="A419" s="1"/>
      <c r="B419" s="1"/>
      <c r="C419" s="1"/>
      <c r="D419" s="1"/>
      <c r="E419" s="1"/>
      <c r="F419" s="1"/>
      <c r="G419" s="1"/>
      <c r="H419" s="1"/>
      <c r="I419" s="1"/>
      <c r="J419" s="1"/>
      <c r="K419" s="1"/>
      <c r="L419" s="1"/>
      <c r="M419" s="1"/>
      <c r="N419" s="1"/>
      <c r="O419" s="1"/>
    </row>
    <row r="420" spans="1:15" ht="16.5">
      <c r="A420" s="1"/>
      <c r="B420" s="1"/>
      <c r="C420" s="1"/>
      <c r="D420" s="1"/>
      <c r="E420" s="1"/>
      <c r="F420" s="1"/>
      <c r="G420" s="1"/>
      <c r="H420" s="1"/>
      <c r="I420" s="1"/>
      <c r="J420" s="1"/>
      <c r="K420" s="1"/>
      <c r="L420" s="1"/>
      <c r="M420" s="1"/>
      <c r="N420" s="1"/>
      <c r="O420" s="1"/>
    </row>
    <row r="421" spans="1:15" ht="16.5">
      <c r="A421" s="1"/>
      <c r="B421" s="1"/>
      <c r="C421" s="1"/>
      <c r="D421" s="1"/>
      <c r="E421" s="1"/>
      <c r="F421" s="1"/>
      <c r="G421" s="1"/>
      <c r="H421" s="1"/>
      <c r="I421" s="1"/>
      <c r="J421" s="1"/>
      <c r="K421" s="1"/>
      <c r="L421" s="1"/>
      <c r="M421" s="1"/>
      <c r="N421" s="1"/>
      <c r="O421" s="1"/>
    </row>
    <row r="422" spans="1:15" ht="16.5">
      <c r="A422" s="1"/>
      <c r="B422" s="1"/>
      <c r="C422" s="1"/>
      <c r="D422" s="1"/>
      <c r="E422" s="1"/>
      <c r="F422" s="1"/>
      <c r="G422" s="1"/>
      <c r="H422" s="1"/>
      <c r="I422" s="1"/>
      <c r="J422" s="1"/>
      <c r="K422" s="1"/>
      <c r="L422" s="1"/>
      <c r="M422" s="1"/>
      <c r="N422" s="1"/>
      <c r="O422" s="1"/>
    </row>
    <row r="423" spans="1:15" ht="16.5">
      <c r="A423" s="1"/>
      <c r="B423" s="1"/>
      <c r="C423" s="1"/>
      <c r="D423" s="1"/>
      <c r="E423" s="1"/>
      <c r="F423" s="1"/>
      <c r="G423" s="1"/>
      <c r="H423" s="1"/>
      <c r="I423" s="1"/>
      <c r="J423" s="1"/>
      <c r="K423" s="1"/>
      <c r="L423" s="1"/>
      <c r="M423" s="1"/>
      <c r="N423" s="1"/>
      <c r="O423" s="1"/>
    </row>
    <row r="424" spans="1:15" ht="16.5">
      <c r="A424" s="1"/>
      <c r="B424" s="1"/>
      <c r="C424" s="1"/>
      <c r="D424" s="1"/>
      <c r="E424" s="1"/>
      <c r="F424" s="1"/>
      <c r="G424" s="1"/>
      <c r="H424" s="1"/>
      <c r="I424" s="1"/>
      <c r="J424" s="1"/>
      <c r="K424" s="1"/>
      <c r="L424" s="1"/>
      <c r="M424" s="1"/>
      <c r="N424" s="1"/>
      <c r="O424" s="1"/>
    </row>
    <row r="425" spans="1:15" ht="16.5">
      <c r="A425" s="1"/>
      <c r="B425" s="1"/>
      <c r="C425" s="1"/>
      <c r="D425" s="1"/>
      <c r="E425" s="1"/>
      <c r="F425" s="1"/>
      <c r="G425" s="1"/>
      <c r="H425" s="1"/>
      <c r="I425" s="1"/>
      <c r="J425" s="1"/>
      <c r="K425" s="1"/>
      <c r="L425" s="1"/>
      <c r="M425" s="1"/>
      <c r="N425" s="1"/>
      <c r="O425" s="1"/>
    </row>
    <row r="426" spans="1:15" ht="16.5">
      <c r="A426" s="1"/>
      <c r="B426" s="1"/>
      <c r="C426" s="1"/>
      <c r="D426" s="1"/>
      <c r="E426" s="1"/>
      <c r="F426" s="1"/>
      <c r="G426" s="1"/>
      <c r="H426" s="1"/>
      <c r="I426" s="1"/>
      <c r="J426" s="1"/>
      <c r="K426" s="1"/>
      <c r="L426" s="1"/>
      <c r="M426" s="1"/>
      <c r="N426" s="1"/>
      <c r="O426" s="1"/>
    </row>
    <row r="427" spans="1:15" ht="16.5">
      <c r="A427" s="1"/>
      <c r="B427" s="1"/>
      <c r="C427" s="1"/>
      <c r="D427" s="1"/>
      <c r="E427" s="1"/>
      <c r="F427" s="1"/>
      <c r="G427" s="1"/>
      <c r="H427" s="1"/>
      <c r="I427" s="1"/>
      <c r="J427" s="1"/>
      <c r="K427" s="1"/>
      <c r="L427" s="1"/>
      <c r="M427" s="1"/>
      <c r="N427" s="1"/>
      <c r="O427" s="1"/>
    </row>
    <row r="428" spans="1:15" ht="16.5">
      <c r="A428" s="1"/>
      <c r="B428" s="1"/>
      <c r="C428" s="1"/>
      <c r="D428" s="1"/>
      <c r="E428" s="1"/>
      <c r="F428" s="1"/>
      <c r="G428" s="1"/>
      <c r="H428" s="1"/>
      <c r="I428" s="1"/>
      <c r="J428" s="1"/>
      <c r="K428" s="1"/>
      <c r="L428" s="1"/>
      <c r="M428" s="1"/>
      <c r="N428" s="1"/>
      <c r="O428" s="1"/>
    </row>
    <row r="429" spans="1:15" ht="16.5">
      <c r="A429" s="1"/>
      <c r="B429" s="1"/>
      <c r="C429" s="1"/>
      <c r="D429" s="1"/>
      <c r="E429" s="1"/>
      <c r="F429" s="1"/>
      <c r="G429" s="1"/>
      <c r="H429" s="1"/>
      <c r="I429" s="1"/>
      <c r="J429" s="1"/>
      <c r="K429" s="1"/>
      <c r="L429" s="1"/>
      <c r="M429" s="1"/>
      <c r="N429" s="1"/>
      <c r="O429" s="1"/>
    </row>
    <row r="430" spans="1:15" ht="16.5">
      <c r="A430" s="1"/>
      <c r="B430" s="1"/>
      <c r="C430" s="1"/>
      <c r="D430" s="1"/>
      <c r="E430" s="1"/>
      <c r="F430" s="1"/>
      <c r="G430" s="1"/>
      <c r="H430" s="1"/>
      <c r="I430" s="1"/>
      <c r="J430" s="1"/>
      <c r="K430" s="1"/>
      <c r="L430" s="1"/>
      <c r="M430" s="1"/>
      <c r="N430" s="1"/>
      <c r="O430" s="1"/>
    </row>
    <row r="431" spans="1:15" ht="16.5">
      <c r="A431" s="1"/>
      <c r="B431" s="1"/>
      <c r="C431" s="1"/>
      <c r="D431" s="1"/>
      <c r="E431" s="1"/>
      <c r="F431" s="1"/>
      <c r="G431" s="1"/>
      <c r="H431" s="1"/>
      <c r="I431" s="1"/>
      <c r="J431" s="1"/>
      <c r="K431" s="1"/>
      <c r="L431" s="1"/>
      <c r="M431" s="1"/>
      <c r="N431" s="1"/>
      <c r="O431" s="1"/>
    </row>
    <row r="432" spans="1:15" ht="16.5">
      <c r="A432" s="1"/>
      <c r="B432" s="1"/>
      <c r="C432" s="1"/>
      <c r="D432" s="1"/>
      <c r="E432" s="1"/>
      <c r="F432" s="1"/>
      <c r="G432" s="1"/>
      <c r="H432" s="1"/>
      <c r="I432" s="1"/>
      <c r="J432" s="1"/>
      <c r="K432" s="1"/>
      <c r="L432" s="1"/>
      <c r="M432" s="1"/>
      <c r="N432" s="1"/>
      <c r="O432" s="1"/>
    </row>
    <row r="433" spans="1:15" ht="16.5">
      <c r="A433" s="1"/>
      <c r="B433" s="1"/>
      <c r="C433" s="1"/>
      <c r="D433" s="1"/>
      <c r="E433" s="1"/>
      <c r="F433" s="1"/>
      <c r="G433" s="1"/>
      <c r="H433" s="1"/>
      <c r="I433" s="1"/>
      <c r="J433" s="1"/>
      <c r="K433" s="1"/>
      <c r="L433" s="1"/>
      <c r="M433" s="1"/>
      <c r="N433" s="1"/>
      <c r="O433" s="1"/>
    </row>
    <row r="434" spans="1:15" ht="16.5">
      <c r="A434" s="1"/>
      <c r="B434" s="1"/>
      <c r="C434" s="1"/>
      <c r="D434" s="1"/>
      <c r="E434" s="1"/>
      <c r="F434" s="1"/>
      <c r="G434" s="1"/>
      <c r="H434" s="1"/>
      <c r="I434" s="1"/>
      <c r="J434" s="1"/>
      <c r="K434" s="1"/>
      <c r="L434" s="1"/>
      <c r="M434" s="1"/>
      <c r="N434" s="1"/>
      <c r="O434" s="1"/>
    </row>
    <row r="435" spans="1:15" ht="16.5">
      <c r="A435" s="1"/>
      <c r="B435" s="1"/>
      <c r="C435" s="1"/>
      <c r="D435" s="1"/>
      <c r="E435" s="1"/>
      <c r="F435" s="1"/>
      <c r="G435" s="1"/>
      <c r="H435" s="1"/>
      <c r="I435" s="1"/>
      <c r="J435" s="1"/>
      <c r="K435" s="1"/>
      <c r="L435" s="1"/>
      <c r="M435" s="1"/>
      <c r="N435" s="1"/>
      <c r="O435" s="1"/>
    </row>
    <row r="436" spans="1:15" ht="16.5">
      <c r="A436" s="1"/>
      <c r="B436" s="1"/>
      <c r="C436" s="1"/>
      <c r="D436" s="1"/>
      <c r="E436" s="1"/>
      <c r="F436" s="1"/>
      <c r="G436" s="1"/>
      <c r="H436" s="1"/>
      <c r="I436" s="1"/>
      <c r="J436" s="1"/>
      <c r="K436" s="1"/>
      <c r="L436" s="1"/>
      <c r="M436" s="1"/>
      <c r="N436" s="1"/>
      <c r="O436" s="1"/>
    </row>
    <row r="437" spans="1:15" ht="16.5">
      <c r="A437" s="1"/>
      <c r="B437" s="1"/>
      <c r="C437" s="1"/>
      <c r="D437" s="1"/>
      <c r="E437" s="1"/>
      <c r="F437" s="1"/>
      <c r="G437" s="1"/>
      <c r="H437" s="1"/>
      <c r="I437" s="1"/>
      <c r="J437" s="1"/>
      <c r="K437" s="1"/>
      <c r="L437" s="1"/>
      <c r="M437" s="1"/>
      <c r="N437" s="1"/>
      <c r="O437" s="1"/>
    </row>
    <row r="438" spans="1:15" ht="16.5">
      <c r="A438" s="1"/>
      <c r="B438" s="1"/>
      <c r="C438" s="1"/>
      <c r="D438" s="1"/>
      <c r="E438" s="1"/>
      <c r="F438" s="1"/>
      <c r="G438" s="1"/>
      <c r="H438" s="1"/>
      <c r="I438" s="1"/>
      <c r="J438" s="1"/>
      <c r="K438" s="1"/>
      <c r="L438" s="1"/>
      <c r="M438" s="1"/>
      <c r="N438" s="1"/>
      <c r="O438" s="1"/>
    </row>
    <row r="439" spans="1:15" ht="16.5">
      <c r="A439" s="1"/>
      <c r="B439" s="1"/>
      <c r="C439" s="1"/>
      <c r="D439" s="1"/>
      <c r="E439" s="1"/>
      <c r="F439" s="1"/>
      <c r="G439" s="1"/>
      <c r="H439" s="1"/>
      <c r="I439" s="1"/>
      <c r="J439" s="1"/>
      <c r="K439" s="1"/>
      <c r="L439" s="1"/>
      <c r="M439" s="1"/>
      <c r="N439" s="1"/>
      <c r="O439" s="1"/>
    </row>
    <row r="440" spans="1:15" ht="16.5">
      <c r="A440" s="1"/>
      <c r="B440" s="1"/>
      <c r="C440" s="1"/>
      <c r="D440" s="1"/>
      <c r="E440" s="1"/>
      <c r="F440" s="1"/>
      <c r="G440" s="1"/>
      <c r="H440" s="1"/>
      <c r="I440" s="1"/>
      <c r="J440" s="1"/>
      <c r="K440" s="1"/>
      <c r="L440" s="1"/>
      <c r="M440" s="1"/>
      <c r="N440" s="1"/>
      <c r="O440" s="1"/>
    </row>
    <row r="441" spans="1:15" ht="16.5">
      <c r="A441" s="1"/>
      <c r="B441" s="1"/>
      <c r="C441" s="1"/>
      <c r="D441" s="1"/>
      <c r="E441" s="1"/>
      <c r="F441" s="1"/>
      <c r="G441" s="1"/>
      <c r="H441" s="1"/>
      <c r="I441" s="1"/>
      <c r="J441" s="1"/>
      <c r="K441" s="1"/>
      <c r="L441" s="1"/>
      <c r="M441" s="1"/>
      <c r="N441" s="1"/>
      <c r="O441" s="1"/>
    </row>
    <row r="442" spans="1:15" ht="16.5">
      <c r="A442" s="1"/>
      <c r="B442" s="1"/>
      <c r="C442" s="1"/>
      <c r="D442" s="1"/>
      <c r="E442" s="1"/>
      <c r="F442" s="1"/>
      <c r="G442" s="1"/>
      <c r="H442" s="1"/>
      <c r="I442" s="1"/>
      <c r="J442" s="1"/>
      <c r="K442" s="1"/>
      <c r="L442" s="1"/>
      <c r="M442" s="1"/>
      <c r="N442" s="1"/>
      <c r="O442" s="1"/>
    </row>
    <row r="443" spans="1:15" ht="16.5">
      <c r="A443" s="1"/>
      <c r="B443" s="1"/>
      <c r="C443" s="1"/>
      <c r="D443" s="1"/>
      <c r="E443" s="1"/>
      <c r="F443" s="1"/>
      <c r="G443" s="1"/>
      <c r="H443" s="1"/>
      <c r="I443" s="1"/>
      <c r="J443" s="1"/>
      <c r="K443" s="1"/>
      <c r="L443" s="1"/>
      <c r="M443" s="1"/>
      <c r="N443" s="1"/>
      <c r="O443" s="1"/>
    </row>
    <row r="444" spans="1:15" ht="16.5">
      <c r="A444" s="1"/>
      <c r="B444" s="1"/>
      <c r="C444" s="1"/>
      <c r="D444" s="1"/>
      <c r="E444" s="1"/>
      <c r="F444" s="1"/>
      <c r="G444" s="1"/>
      <c r="H444" s="1"/>
      <c r="I444" s="1"/>
      <c r="J444" s="1"/>
      <c r="K444" s="1"/>
      <c r="L444" s="1"/>
      <c r="M444" s="1"/>
      <c r="N444" s="1"/>
      <c r="O444" s="1"/>
    </row>
    <row r="445" spans="1:15" ht="16.5">
      <c r="A445" s="1"/>
      <c r="B445" s="1"/>
      <c r="C445" s="1"/>
      <c r="D445" s="1"/>
      <c r="E445" s="1"/>
      <c r="F445" s="1"/>
      <c r="G445" s="1"/>
      <c r="H445" s="1"/>
      <c r="I445" s="1"/>
      <c r="J445" s="1"/>
      <c r="K445" s="1"/>
      <c r="L445" s="1"/>
      <c r="M445" s="1"/>
      <c r="N445" s="1"/>
      <c r="O445" s="1"/>
    </row>
    <row r="446" spans="1:15" ht="16.5">
      <c r="A446" s="1"/>
      <c r="B446" s="1"/>
      <c r="C446" s="1"/>
      <c r="D446" s="1"/>
      <c r="E446" s="1"/>
      <c r="F446" s="1"/>
      <c r="G446" s="1"/>
      <c r="H446" s="1"/>
      <c r="I446" s="1"/>
      <c r="J446" s="1"/>
      <c r="K446" s="1"/>
      <c r="L446" s="1"/>
      <c r="M446" s="1"/>
      <c r="N446" s="1"/>
      <c r="O446" s="1"/>
    </row>
    <row r="447" spans="1:15" ht="16.5">
      <c r="A447" s="1"/>
      <c r="B447" s="1"/>
      <c r="C447" s="1"/>
      <c r="D447" s="1"/>
      <c r="E447" s="1"/>
      <c r="F447" s="1"/>
      <c r="G447" s="1"/>
      <c r="H447" s="1"/>
      <c r="I447" s="1"/>
      <c r="J447" s="1"/>
      <c r="K447" s="1"/>
      <c r="L447" s="1"/>
      <c r="M447" s="1"/>
      <c r="N447" s="1"/>
      <c r="O447" s="1"/>
    </row>
    <row r="448" spans="1:15" ht="16.5">
      <c r="A448" s="1"/>
      <c r="B448" s="1"/>
      <c r="C448" s="1"/>
      <c r="D448" s="1"/>
      <c r="E448" s="1"/>
      <c r="F448" s="1"/>
      <c r="G448" s="1"/>
      <c r="H448" s="1"/>
      <c r="I448" s="1"/>
      <c r="J448" s="1"/>
      <c r="K448" s="1"/>
      <c r="L448" s="1"/>
      <c r="M448" s="1"/>
      <c r="N448" s="1"/>
      <c r="O448" s="1"/>
    </row>
  </sheetData>
  <mergeCells count="5">
    <mergeCell ref="C2:D2"/>
    <mergeCell ref="A2:A3"/>
    <mergeCell ref="B2:B3"/>
    <mergeCell ref="E2:E3"/>
    <mergeCell ref="F2:F3"/>
  </mergeCells>
  <pageMargins left="0.70866141732283505" right="0.70866141732283505" top="0.74803149606299202" bottom="0.74803149606299202" header="0.31496062992126" footer="0.31496062992126"/>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O446"/>
  <sheetViews>
    <sheetView zoomScale="110" zoomScaleNormal="110" workbookViewId="0">
      <selection activeCell="G3" sqref="G3"/>
    </sheetView>
  </sheetViews>
  <sheetFormatPr defaultColWidth="9" defaultRowHeight="15"/>
  <cols>
    <col min="1" max="1" width="16.28515625" customWidth="1"/>
    <col min="2" max="2" width="9" customWidth="1"/>
    <col min="3" max="3" width="10.28515625" customWidth="1"/>
    <col min="4" max="4" width="7.85546875" customWidth="1"/>
    <col min="5" max="5" width="6.42578125" customWidth="1"/>
    <col min="6" max="6" width="11.5703125" customWidth="1"/>
    <col min="7" max="7" width="14.5703125" customWidth="1"/>
    <col min="8" max="8" width="11.7109375" customWidth="1"/>
    <col min="10" max="10" width="9.85546875" customWidth="1"/>
  </cols>
  <sheetData>
    <row r="1" spans="1:15" ht="15" customHeight="1">
      <c r="A1" s="1245" t="s">
        <v>151</v>
      </c>
      <c r="B1" s="1245"/>
      <c r="C1" s="1245"/>
      <c r="D1" s="1245"/>
      <c r="E1" s="1245"/>
      <c r="F1" s="240"/>
      <c r="G1" s="1"/>
      <c r="H1" s="1"/>
      <c r="I1" s="1"/>
      <c r="J1" s="1"/>
      <c r="K1" s="1"/>
      <c r="L1" s="1"/>
      <c r="M1" s="1"/>
      <c r="N1" s="1"/>
      <c r="O1" s="1"/>
    </row>
    <row r="2" spans="1:15" ht="15" customHeight="1">
      <c r="A2" s="1245" t="s">
        <v>152</v>
      </c>
      <c r="B2" s="1245"/>
      <c r="C2" s="1245"/>
      <c r="D2" s="1245"/>
      <c r="E2" s="1245"/>
      <c r="F2" s="240"/>
      <c r="G2" s="1"/>
      <c r="H2" s="1"/>
      <c r="I2" s="1"/>
      <c r="J2" s="1"/>
      <c r="K2" s="1"/>
      <c r="L2" s="1"/>
      <c r="M2" s="1"/>
      <c r="N2" s="1"/>
      <c r="O2" s="1"/>
    </row>
    <row r="3" spans="1:15" ht="15" customHeight="1">
      <c r="A3" s="1245"/>
      <c r="B3" s="1245"/>
      <c r="C3" s="1245"/>
      <c r="D3" s="1245"/>
      <c r="E3" s="1245"/>
      <c r="F3" s="240"/>
      <c r="G3" s="1"/>
      <c r="H3" s="1"/>
      <c r="I3" s="1"/>
      <c r="J3" s="1"/>
      <c r="K3" s="1"/>
      <c r="L3" s="1"/>
      <c r="M3" s="1"/>
      <c r="N3" s="1"/>
      <c r="O3" s="1"/>
    </row>
    <row r="4" spans="1:15" ht="15" customHeight="1">
      <c r="A4" s="1252" t="s">
        <v>80</v>
      </c>
      <c r="B4" s="1267" t="s">
        <v>2</v>
      </c>
      <c r="C4" s="1267"/>
      <c r="D4" s="1270" t="s">
        <v>3</v>
      </c>
      <c r="E4" s="1252" t="s">
        <v>153</v>
      </c>
      <c r="F4" s="1"/>
      <c r="G4" s="1"/>
      <c r="H4" s="1"/>
      <c r="I4" s="1"/>
      <c r="J4" s="1"/>
      <c r="K4" s="1"/>
      <c r="L4" s="1"/>
      <c r="M4" s="1"/>
      <c r="N4" s="1"/>
      <c r="O4" s="1"/>
    </row>
    <row r="5" spans="1:15" ht="15" customHeight="1">
      <c r="A5" s="1253"/>
      <c r="B5" s="484" t="s">
        <v>4</v>
      </c>
      <c r="C5" s="484" t="s">
        <v>5</v>
      </c>
      <c r="D5" s="1271"/>
      <c r="E5" s="1253"/>
      <c r="F5" s="1"/>
      <c r="G5" s="1"/>
      <c r="H5" s="1"/>
      <c r="I5" s="1"/>
      <c r="J5" s="1"/>
      <c r="K5" s="1"/>
      <c r="L5" s="1"/>
      <c r="M5" s="1"/>
      <c r="N5" s="1"/>
      <c r="O5" s="1"/>
    </row>
    <row r="6" spans="1:15" ht="13.5" customHeight="1">
      <c r="A6" s="1182" t="s">
        <v>82</v>
      </c>
      <c r="B6" s="42">
        <v>208708</v>
      </c>
      <c r="C6" s="42">
        <v>192632</v>
      </c>
      <c r="D6" s="391">
        <f t="shared" ref="D6:D21" si="0">C6+B6</f>
        <v>401340</v>
      </c>
      <c r="E6" s="1004">
        <f t="shared" ref="E6:E22" si="1">B6/C6*100</f>
        <v>108.34544623946201</v>
      </c>
      <c r="F6" s="249"/>
      <c r="G6" s="261"/>
      <c r="H6" s="1"/>
      <c r="I6" s="1"/>
      <c r="J6" s="1"/>
      <c r="K6" s="1"/>
      <c r="L6" s="1"/>
      <c r="M6" s="1"/>
      <c r="N6" s="1"/>
      <c r="O6" s="1"/>
    </row>
    <row r="7" spans="1:15" ht="13.5" customHeight="1">
      <c r="A7" s="1183" t="s">
        <v>83</v>
      </c>
      <c r="B7" s="47">
        <v>260577</v>
      </c>
      <c r="C7" s="47">
        <v>241696</v>
      </c>
      <c r="D7" s="1069">
        <f t="shared" si="0"/>
        <v>502273</v>
      </c>
      <c r="E7" s="1007">
        <f t="shared" si="1"/>
        <v>107.811879385675</v>
      </c>
      <c r="F7" s="1"/>
      <c r="G7" s="1"/>
      <c r="H7" s="1"/>
      <c r="I7" s="1"/>
      <c r="J7" s="1"/>
      <c r="K7" s="1"/>
      <c r="L7" s="1"/>
      <c r="M7" s="1"/>
      <c r="N7" s="1"/>
      <c r="O7" s="1"/>
    </row>
    <row r="8" spans="1:15" ht="13.5" customHeight="1">
      <c r="A8" s="1184" t="s">
        <v>84</v>
      </c>
      <c r="B8" s="42">
        <v>274545</v>
      </c>
      <c r="C8" s="42">
        <v>254794</v>
      </c>
      <c r="D8" s="391">
        <f t="shared" si="0"/>
        <v>529339</v>
      </c>
      <c r="E8" s="1004">
        <f t="shared" si="1"/>
        <v>107.75175239605301</v>
      </c>
      <c r="F8" s="1"/>
      <c r="G8" s="1"/>
      <c r="H8" s="1"/>
      <c r="I8" s="1"/>
      <c r="J8" s="1"/>
      <c r="K8" s="1"/>
      <c r="L8" s="1"/>
      <c r="M8" s="1"/>
      <c r="N8" s="1"/>
      <c r="O8" s="1"/>
    </row>
    <row r="9" spans="1:15" ht="13.5" customHeight="1">
      <c r="A9" s="245" t="s">
        <v>85</v>
      </c>
      <c r="B9" s="47">
        <v>252404</v>
      </c>
      <c r="C9" s="47">
        <v>242452</v>
      </c>
      <c r="D9" s="1069">
        <f t="shared" si="0"/>
        <v>494856</v>
      </c>
      <c r="E9" s="1007">
        <f t="shared" si="1"/>
        <v>104.10473000841399</v>
      </c>
      <c r="F9" s="249"/>
      <c r="G9" s="261">
        <f>SUM(B6:B8)</f>
        <v>743830</v>
      </c>
      <c r="H9" s="261">
        <f>SUM(C6:C8)</f>
        <v>689122</v>
      </c>
      <c r="I9" s="1"/>
      <c r="J9" s="1"/>
      <c r="K9" s="1"/>
      <c r="L9" s="1"/>
      <c r="M9" s="1"/>
      <c r="N9" s="1"/>
      <c r="O9" s="1"/>
    </row>
    <row r="10" spans="1:15" ht="13.5" customHeight="1">
      <c r="A10" s="186" t="s">
        <v>86</v>
      </c>
      <c r="B10" s="42">
        <v>266672</v>
      </c>
      <c r="C10" s="42">
        <v>255169</v>
      </c>
      <c r="D10" s="391">
        <f t="shared" si="0"/>
        <v>521841</v>
      </c>
      <c r="E10" s="1004">
        <f t="shared" si="1"/>
        <v>104.507992742065</v>
      </c>
      <c r="F10" s="1"/>
      <c r="G10" s="1"/>
      <c r="H10" s="1"/>
      <c r="I10" s="1"/>
      <c r="J10" s="1"/>
      <c r="K10" s="1"/>
      <c r="L10" s="1"/>
      <c r="M10" s="1"/>
      <c r="N10" s="1"/>
      <c r="O10" s="1"/>
    </row>
    <row r="11" spans="1:15" ht="13.5" customHeight="1">
      <c r="A11" s="245" t="s">
        <v>87</v>
      </c>
      <c r="B11" s="47">
        <v>242901</v>
      </c>
      <c r="C11" s="47">
        <v>223520</v>
      </c>
      <c r="D11" s="1069">
        <f t="shared" si="0"/>
        <v>466421</v>
      </c>
      <c r="E11" s="1007">
        <f t="shared" si="1"/>
        <v>108.670812455261</v>
      </c>
      <c r="F11" s="1"/>
      <c r="G11" s="1"/>
      <c r="H11" s="1"/>
      <c r="I11" s="1"/>
      <c r="J11" s="1"/>
      <c r="K11" s="1"/>
      <c r="L11" s="1"/>
      <c r="M11" s="1"/>
      <c r="N11" s="1"/>
      <c r="O11" s="1"/>
    </row>
    <row r="12" spans="1:15" ht="13.5" customHeight="1">
      <c r="A12" s="186" t="s">
        <v>88</v>
      </c>
      <c r="B12" s="42">
        <v>202576</v>
      </c>
      <c r="C12" s="42">
        <v>191106</v>
      </c>
      <c r="D12" s="391">
        <f t="shared" si="0"/>
        <v>393682</v>
      </c>
      <c r="E12" s="1004">
        <f t="shared" si="1"/>
        <v>106.001904702102</v>
      </c>
      <c r="F12" s="1"/>
      <c r="G12" s="1"/>
      <c r="H12" s="1"/>
      <c r="I12" s="1"/>
      <c r="J12" s="1"/>
      <c r="K12" s="1"/>
      <c r="L12" s="1"/>
      <c r="M12" s="1"/>
      <c r="N12" s="1"/>
      <c r="O12" s="1"/>
    </row>
    <row r="13" spans="1:15" ht="13.5" customHeight="1">
      <c r="A13" s="245" t="s">
        <v>89</v>
      </c>
      <c r="B13" s="47">
        <v>200584</v>
      </c>
      <c r="C13" s="47">
        <v>195416</v>
      </c>
      <c r="D13" s="1069">
        <f t="shared" si="0"/>
        <v>396000</v>
      </c>
      <c r="E13" s="1007">
        <f t="shared" si="1"/>
        <v>102.644614565849</v>
      </c>
      <c r="F13" s="1"/>
      <c r="G13" s="1"/>
      <c r="H13" s="1"/>
      <c r="I13" s="1"/>
      <c r="J13" s="1"/>
      <c r="K13" s="1"/>
      <c r="L13" s="1"/>
      <c r="M13" s="1"/>
      <c r="N13" s="1"/>
      <c r="O13" s="1"/>
    </row>
    <row r="14" spans="1:15" ht="13.5" customHeight="1">
      <c r="A14" s="186" t="s">
        <v>90</v>
      </c>
      <c r="B14" s="42">
        <v>208428</v>
      </c>
      <c r="C14" s="42">
        <v>202075</v>
      </c>
      <c r="D14" s="391">
        <f t="shared" si="0"/>
        <v>410503</v>
      </c>
      <c r="E14" s="1004">
        <f t="shared" si="1"/>
        <v>103.143882221947</v>
      </c>
      <c r="F14" s="1"/>
      <c r="G14" s="1"/>
      <c r="H14" s="1"/>
      <c r="I14" s="1"/>
      <c r="J14" s="1"/>
      <c r="K14" s="1"/>
      <c r="L14" s="1"/>
      <c r="M14" s="1"/>
      <c r="N14" s="1"/>
      <c r="O14" s="1"/>
    </row>
    <row r="15" spans="1:15" ht="13.5" customHeight="1">
      <c r="A15" s="245" t="s">
        <v>91</v>
      </c>
      <c r="B15" s="47">
        <v>188019</v>
      </c>
      <c r="C15" s="47">
        <v>186057</v>
      </c>
      <c r="D15" s="1069">
        <f t="shared" si="0"/>
        <v>374076</v>
      </c>
      <c r="E15" s="1007">
        <f t="shared" si="1"/>
        <v>101.05451555168599</v>
      </c>
      <c r="F15" s="1"/>
      <c r="G15" s="1"/>
      <c r="H15" s="1"/>
      <c r="I15" s="1"/>
      <c r="J15" s="1"/>
      <c r="K15" s="1"/>
      <c r="L15" s="1"/>
      <c r="M15" s="1"/>
      <c r="N15" s="1"/>
      <c r="O15" s="1"/>
    </row>
    <row r="16" spans="1:15" ht="13.5" customHeight="1">
      <c r="A16" s="186" t="s">
        <v>92</v>
      </c>
      <c r="B16" s="42">
        <v>160334</v>
      </c>
      <c r="C16" s="42">
        <v>164299</v>
      </c>
      <c r="D16" s="391">
        <f t="shared" si="0"/>
        <v>324633</v>
      </c>
      <c r="E16" s="1004">
        <f t="shared" si="1"/>
        <v>97.586716900285495</v>
      </c>
      <c r="F16" s="1"/>
      <c r="G16" s="1"/>
      <c r="H16" s="1"/>
      <c r="I16" s="1"/>
      <c r="J16" s="1"/>
      <c r="K16" s="1"/>
      <c r="L16" s="1"/>
      <c r="M16" s="1"/>
      <c r="N16" s="1"/>
      <c r="O16" s="1"/>
    </row>
    <row r="17" spans="1:15" ht="13.5" customHeight="1">
      <c r="A17" s="245" t="s">
        <v>93</v>
      </c>
      <c r="B17" s="47">
        <v>135365</v>
      </c>
      <c r="C17" s="47">
        <v>146001</v>
      </c>
      <c r="D17" s="1069">
        <f t="shared" si="0"/>
        <v>281366</v>
      </c>
      <c r="E17" s="1007">
        <f t="shared" si="1"/>
        <v>92.715118389600093</v>
      </c>
      <c r="F17" s="1"/>
      <c r="G17" s="1"/>
      <c r="H17" s="1"/>
      <c r="I17" s="1"/>
      <c r="J17" s="1"/>
      <c r="K17" s="1"/>
      <c r="L17" s="1"/>
      <c r="M17" s="1"/>
      <c r="N17" s="1"/>
      <c r="O17" s="1"/>
    </row>
    <row r="18" spans="1:15" ht="13.5" customHeight="1">
      <c r="A18" s="186" t="s">
        <v>94</v>
      </c>
      <c r="B18" s="42">
        <v>112114</v>
      </c>
      <c r="C18" s="42">
        <v>127699</v>
      </c>
      <c r="D18" s="391">
        <f t="shared" si="0"/>
        <v>239813</v>
      </c>
      <c r="E18" s="1004">
        <f t="shared" si="1"/>
        <v>87.7955191505024</v>
      </c>
      <c r="F18" s="1"/>
      <c r="G18" s="249">
        <f>SUM(B9:B18)</f>
        <v>1969397</v>
      </c>
      <c r="H18" s="1"/>
      <c r="I18" s="1"/>
      <c r="J18" s="249"/>
      <c r="K18" s="1"/>
      <c r="L18" s="1"/>
      <c r="M18" s="1"/>
      <c r="N18" s="1"/>
      <c r="O18" s="1"/>
    </row>
    <row r="19" spans="1:15" ht="13.5" customHeight="1">
      <c r="A19" s="245" t="s">
        <v>95</v>
      </c>
      <c r="B19" s="47">
        <v>91174</v>
      </c>
      <c r="C19" s="47">
        <v>108215</v>
      </c>
      <c r="D19" s="1069">
        <f t="shared" si="0"/>
        <v>199389</v>
      </c>
      <c r="E19" s="1007">
        <f t="shared" si="1"/>
        <v>84.252645197061398</v>
      </c>
      <c r="F19" s="249"/>
      <c r="G19" s="261"/>
      <c r="H19" s="1"/>
      <c r="I19" s="1"/>
      <c r="J19" s="1"/>
      <c r="K19" s="1"/>
      <c r="L19" s="1"/>
      <c r="M19" s="1"/>
      <c r="N19" s="1"/>
      <c r="O19" s="1"/>
    </row>
    <row r="20" spans="1:15" ht="13.5" customHeight="1">
      <c r="A20" s="186" t="s">
        <v>96</v>
      </c>
      <c r="B20" s="42">
        <v>62694</v>
      </c>
      <c r="C20" s="42">
        <v>73904</v>
      </c>
      <c r="D20" s="391">
        <f t="shared" si="0"/>
        <v>136598</v>
      </c>
      <c r="E20" s="1004">
        <f t="shared" si="1"/>
        <v>84.831673522407399</v>
      </c>
      <c r="F20" s="1"/>
      <c r="G20" s="1"/>
      <c r="H20" s="1"/>
      <c r="I20" s="1"/>
      <c r="J20" s="1"/>
      <c r="K20" s="1"/>
      <c r="L20" s="1"/>
      <c r="M20" s="1"/>
      <c r="N20" s="1"/>
      <c r="O20" s="1"/>
    </row>
    <row r="21" spans="1:15" ht="13.5" customHeight="1">
      <c r="A21" s="1070" t="s">
        <v>97</v>
      </c>
      <c r="B21" s="1071">
        <v>56037</v>
      </c>
      <c r="C21" s="1071">
        <v>92192</v>
      </c>
      <c r="D21" s="1072">
        <f t="shared" si="0"/>
        <v>148229</v>
      </c>
      <c r="E21" s="1024">
        <f t="shared" si="1"/>
        <v>60.782931273863198</v>
      </c>
      <c r="F21" s="1"/>
      <c r="G21" s="1"/>
      <c r="H21" s="1"/>
      <c r="I21" s="1"/>
      <c r="J21" s="1"/>
      <c r="K21" s="1"/>
      <c r="L21" s="1"/>
      <c r="M21" s="1"/>
      <c r="N21" s="1"/>
      <c r="O21" s="1"/>
    </row>
    <row r="22" spans="1:15" ht="13.5" customHeight="1">
      <c r="A22" s="257" t="s">
        <v>81</v>
      </c>
      <c r="B22" s="399">
        <f>SUM(B6:B21)</f>
        <v>2923132</v>
      </c>
      <c r="C22" s="399">
        <f t="shared" ref="C22:D22" si="2">SUM(C6:C21)</f>
        <v>2897227</v>
      </c>
      <c r="D22" s="399">
        <f t="shared" si="2"/>
        <v>5820359</v>
      </c>
      <c r="E22" s="494">
        <f t="shared" si="1"/>
        <v>100.894130836141</v>
      </c>
      <c r="F22" s="1"/>
      <c r="G22" s="1"/>
      <c r="H22" s="1"/>
      <c r="I22" s="1"/>
      <c r="J22" s="1"/>
      <c r="K22" s="1"/>
      <c r="L22" s="1"/>
      <c r="M22" s="1"/>
      <c r="N22" s="1"/>
      <c r="O22" s="1"/>
    </row>
    <row r="23" spans="1:15" ht="6" customHeight="1">
      <c r="A23" s="1073"/>
      <c r="B23" s="1073"/>
      <c r="C23" s="1073"/>
      <c r="D23" s="1073"/>
      <c r="E23" s="1073"/>
      <c r="F23" s="1"/>
      <c r="G23" s="1"/>
      <c r="H23" s="1"/>
      <c r="I23" s="1"/>
      <c r="J23" s="1"/>
      <c r="K23" s="1"/>
      <c r="L23" s="1"/>
      <c r="M23" s="1"/>
      <c r="N23" s="1"/>
      <c r="O23" s="1"/>
    </row>
    <row r="24" spans="1:15" ht="9.9499999999999993" customHeight="1">
      <c r="A24" s="36" t="s">
        <v>98</v>
      </c>
      <c r="B24" s="37"/>
      <c r="C24" s="37"/>
      <c r="D24" s="37"/>
      <c r="E24" s="38"/>
      <c r="F24" s="1"/>
      <c r="G24" s="1"/>
      <c r="H24" s="1"/>
      <c r="I24" s="1"/>
      <c r="J24" s="1"/>
      <c r="K24" s="1"/>
      <c r="L24" s="1"/>
      <c r="M24" s="1"/>
      <c r="N24" s="1"/>
      <c r="O24" s="1"/>
    </row>
    <row r="25" spans="1:15" ht="16.5">
      <c r="A25" s="1"/>
      <c r="B25" s="1"/>
      <c r="C25" s="1"/>
      <c r="D25" s="1"/>
      <c r="E25" s="1"/>
      <c r="F25" s="1"/>
      <c r="G25" s="1"/>
      <c r="H25" s="1"/>
      <c r="I25" s="1"/>
      <c r="J25" s="1"/>
      <c r="K25" s="1"/>
      <c r="L25" s="1"/>
      <c r="M25" s="1"/>
      <c r="N25" s="1"/>
      <c r="O25" s="1"/>
    </row>
    <row r="26" spans="1:15" ht="13.5" customHeight="1">
      <c r="A26" s="1"/>
      <c r="B26" s="1268"/>
      <c r="C26" s="1268"/>
      <c r="D26" s="1268"/>
      <c r="E26" s="1268"/>
      <c r="F26" s="1030"/>
      <c r="G26" s="1"/>
      <c r="H26" s="1"/>
      <c r="I26" s="1"/>
      <c r="J26" s="1"/>
      <c r="K26" s="1"/>
      <c r="L26" s="1"/>
      <c r="M26" s="1"/>
      <c r="N26" s="1"/>
      <c r="O26" s="1"/>
    </row>
    <row r="27" spans="1:15" ht="13.5" customHeight="1">
      <c r="A27" s="1"/>
      <c r="B27" s="1268"/>
      <c r="C27" s="1268"/>
      <c r="D27" s="1268"/>
      <c r="E27" s="1268"/>
      <c r="F27" s="1030"/>
      <c r="G27" s="1"/>
      <c r="H27" s="1"/>
      <c r="I27" s="1"/>
      <c r="J27" s="1"/>
      <c r="K27" s="1"/>
      <c r="L27" s="1"/>
      <c r="M27" s="1"/>
      <c r="N27" s="1"/>
      <c r="O27" s="1"/>
    </row>
    <row r="28" spans="1:15" ht="13.5" customHeight="1">
      <c r="A28" s="1"/>
      <c r="B28" s="1030"/>
      <c r="C28" s="1030"/>
      <c r="D28" s="1030"/>
      <c r="E28" s="1030"/>
      <c r="F28" s="1030"/>
      <c r="G28" s="1"/>
      <c r="H28" s="1"/>
      <c r="I28" s="1"/>
      <c r="J28" s="1"/>
      <c r="K28" s="1"/>
      <c r="L28" s="1"/>
      <c r="M28" s="1"/>
      <c r="N28" s="1"/>
      <c r="O28" s="1"/>
    </row>
    <row r="29" spans="1:15" ht="13.5" customHeight="1">
      <c r="A29" s="1"/>
      <c r="B29" s="1030"/>
      <c r="C29" s="1030"/>
      <c r="D29" s="1030"/>
      <c r="E29" s="1030"/>
      <c r="F29" s="1030"/>
      <c r="G29" s="1"/>
      <c r="H29" s="1"/>
      <c r="I29" s="1"/>
      <c r="J29" s="1"/>
      <c r="K29" s="1"/>
      <c r="L29" s="1"/>
      <c r="M29" s="1"/>
      <c r="N29" s="1"/>
      <c r="O29" s="1"/>
    </row>
    <row r="30" spans="1:15" ht="13.5" customHeight="1">
      <c r="A30" s="1"/>
      <c r="B30" s="1030"/>
      <c r="C30" s="1030"/>
      <c r="D30" s="1030"/>
      <c r="E30" s="1030"/>
      <c r="F30" s="1030"/>
      <c r="G30" s="1"/>
      <c r="H30" s="1"/>
      <c r="I30" s="1"/>
      <c r="J30" s="1"/>
      <c r="K30" s="1"/>
      <c r="L30" s="1"/>
      <c r="M30" s="1"/>
      <c r="N30" s="1"/>
      <c r="O30" s="1"/>
    </row>
    <row r="31" spans="1:15" ht="13.5" customHeight="1">
      <c r="A31" s="1"/>
      <c r="B31" s="1269"/>
      <c r="C31" s="1269"/>
      <c r="D31" s="1269"/>
      <c r="E31" s="1269"/>
      <c r="F31" s="1074"/>
      <c r="G31" s="1"/>
      <c r="H31" s="1"/>
      <c r="I31" s="1"/>
      <c r="J31" s="1"/>
      <c r="K31" s="1"/>
      <c r="L31" s="1"/>
      <c r="M31" s="1"/>
      <c r="N31" s="1"/>
      <c r="O31" s="1"/>
    </row>
    <row r="32" spans="1:15" ht="13.5" customHeight="1">
      <c r="A32" s="1"/>
      <c r="B32" s="1268"/>
      <c r="C32" s="1268"/>
      <c r="D32" s="1268"/>
      <c r="E32" s="1268"/>
      <c r="F32" s="1030"/>
      <c r="G32" s="1"/>
      <c r="H32" s="1"/>
      <c r="I32" s="1"/>
      <c r="J32" s="1"/>
      <c r="K32" s="1"/>
      <c r="L32" s="1"/>
      <c r="M32" s="1"/>
      <c r="N32" s="1"/>
      <c r="O32" s="1"/>
    </row>
    <row r="33" spans="1:15" ht="13.5" customHeight="1">
      <c r="A33" s="1"/>
      <c r="B33" s="1268"/>
      <c r="C33" s="1268"/>
      <c r="D33" s="1268"/>
      <c r="E33" s="1268"/>
      <c r="F33" s="1030"/>
      <c r="G33" s="1"/>
      <c r="H33" s="1"/>
      <c r="I33" s="1"/>
      <c r="J33" s="1"/>
      <c r="K33" s="1"/>
      <c r="L33" s="1"/>
      <c r="M33" s="1"/>
      <c r="N33" s="1"/>
      <c r="O33" s="1"/>
    </row>
    <row r="34" spans="1:15" ht="16.5">
      <c r="A34" s="1"/>
      <c r="B34" s="1"/>
      <c r="C34" s="1"/>
      <c r="D34" s="1"/>
      <c r="E34" s="1"/>
      <c r="F34" s="1"/>
      <c r="G34" s="1"/>
      <c r="H34" s="1"/>
      <c r="I34" s="1"/>
      <c r="J34" s="1"/>
      <c r="K34" s="1"/>
      <c r="L34" s="1"/>
      <c r="M34" s="1"/>
      <c r="N34" s="1"/>
      <c r="O34" s="1"/>
    </row>
    <row r="35" spans="1:15" ht="16.5">
      <c r="A35" s="1"/>
      <c r="B35" s="1"/>
      <c r="C35" s="1"/>
      <c r="D35" s="1"/>
      <c r="E35" s="1"/>
      <c r="F35" s="1"/>
      <c r="G35" s="1"/>
      <c r="H35" s="1"/>
      <c r="I35" s="1"/>
      <c r="J35" s="1"/>
      <c r="K35" s="1"/>
      <c r="L35" s="1"/>
      <c r="M35" s="1"/>
      <c r="N35" s="1"/>
      <c r="O35" s="1"/>
    </row>
    <row r="36" spans="1:15" ht="16.5">
      <c r="A36" s="1"/>
      <c r="B36" s="1"/>
      <c r="C36" s="1"/>
      <c r="D36" s="1"/>
      <c r="E36" s="1"/>
      <c r="F36" s="1"/>
      <c r="G36" s="1"/>
      <c r="H36" s="1"/>
      <c r="I36" s="1"/>
      <c r="J36" s="1"/>
      <c r="K36" s="1"/>
      <c r="L36" s="1"/>
      <c r="M36" s="1"/>
      <c r="N36" s="1"/>
      <c r="O36" s="1"/>
    </row>
    <row r="37" spans="1:15" ht="16.5">
      <c r="A37" s="1"/>
      <c r="B37" s="1"/>
      <c r="C37" s="1"/>
      <c r="D37" s="1"/>
      <c r="E37" s="1"/>
      <c r="F37" s="1"/>
      <c r="G37" s="1"/>
      <c r="H37" s="1"/>
      <c r="I37" s="1"/>
      <c r="J37" s="1"/>
      <c r="K37" s="1"/>
      <c r="L37" s="1"/>
      <c r="M37" s="1"/>
      <c r="N37" s="1"/>
      <c r="O37" s="1"/>
    </row>
    <row r="38" spans="1:15" ht="16.5">
      <c r="A38" s="1"/>
      <c r="B38" s="1"/>
      <c r="C38" s="1"/>
      <c r="D38" s="1"/>
      <c r="E38" s="1"/>
      <c r="F38" s="1"/>
      <c r="G38" s="1"/>
      <c r="H38" s="1"/>
      <c r="I38" s="1"/>
      <c r="J38" s="1"/>
      <c r="K38" s="1"/>
      <c r="L38" s="1"/>
      <c r="M38" s="1"/>
      <c r="N38" s="1"/>
      <c r="O38" s="1"/>
    </row>
    <row r="39" spans="1:15" ht="16.5">
      <c r="A39" s="1"/>
      <c r="B39" s="1"/>
      <c r="C39" s="1"/>
      <c r="D39" s="1"/>
      <c r="E39" s="1"/>
      <c r="F39" s="1"/>
      <c r="G39" s="1"/>
      <c r="H39" s="1"/>
      <c r="I39" s="1"/>
      <c r="J39" s="1"/>
      <c r="K39" s="1"/>
      <c r="L39" s="1"/>
      <c r="M39" s="1"/>
      <c r="N39" s="1"/>
      <c r="O39" s="1"/>
    </row>
    <row r="40" spans="1:15" ht="16.5">
      <c r="A40" s="1"/>
      <c r="B40" s="1"/>
      <c r="C40" s="1"/>
      <c r="D40" s="1"/>
      <c r="E40" s="1"/>
      <c r="F40" s="1"/>
      <c r="G40" s="1"/>
      <c r="H40" s="1"/>
      <c r="I40" s="1"/>
      <c r="J40" s="1"/>
      <c r="K40" s="1"/>
      <c r="L40" s="1"/>
      <c r="M40" s="1"/>
      <c r="N40" s="1"/>
      <c r="O40" s="1"/>
    </row>
    <row r="41" spans="1:15" ht="16.5">
      <c r="A41" s="1"/>
      <c r="B41" s="1"/>
      <c r="C41" s="1"/>
      <c r="D41" s="1"/>
      <c r="E41" s="1"/>
      <c r="F41" s="1"/>
      <c r="G41" s="1"/>
      <c r="H41" s="1"/>
      <c r="I41" s="1"/>
      <c r="J41" s="1"/>
      <c r="K41" s="1"/>
      <c r="L41" s="1"/>
      <c r="M41" s="1"/>
      <c r="N41" s="1"/>
      <c r="O41" s="1"/>
    </row>
    <row r="42" spans="1:15" ht="16.5">
      <c r="A42" s="1"/>
      <c r="B42" s="1"/>
      <c r="C42" s="1"/>
      <c r="D42" s="1"/>
      <c r="E42" s="1"/>
      <c r="F42" s="1"/>
      <c r="G42" s="1"/>
      <c r="H42" s="1"/>
      <c r="I42" s="1"/>
      <c r="J42" s="1"/>
      <c r="K42" s="1"/>
      <c r="L42" s="1"/>
      <c r="M42" s="1"/>
      <c r="N42" s="1"/>
      <c r="O42" s="1"/>
    </row>
    <row r="43" spans="1:15" ht="16.5">
      <c r="A43" s="1"/>
      <c r="B43" s="1"/>
      <c r="C43" s="1"/>
      <c r="D43" s="1"/>
      <c r="E43" s="1"/>
      <c r="F43" s="1"/>
      <c r="G43" s="1"/>
      <c r="H43" s="1"/>
      <c r="I43" s="1"/>
      <c r="J43" s="1"/>
      <c r="K43" s="1"/>
      <c r="L43" s="1"/>
      <c r="M43" s="1"/>
      <c r="N43" s="1"/>
      <c r="O43" s="1"/>
    </row>
    <row r="44" spans="1:15" ht="16.5">
      <c r="A44" s="1"/>
      <c r="B44" s="1"/>
      <c r="C44" s="1"/>
      <c r="D44" s="1"/>
      <c r="E44" s="1"/>
      <c r="F44" s="1"/>
      <c r="G44" s="1"/>
      <c r="H44" s="1"/>
      <c r="I44" s="1"/>
      <c r="J44" s="1"/>
      <c r="K44" s="1"/>
      <c r="L44" s="1"/>
      <c r="M44" s="1"/>
      <c r="N44" s="1"/>
      <c r="O44" s="1"/>
    </row>
    <row r="45" spans="1:15" ht="16.5">
      <c r="A45" s="1"/>
      <c r="B45" s="1"/>
      <c r="C45" s="1"/>
      <c r="D45" s="1"/>
      <c r="E45" s="1"/>
      <c r="F45" s="1"/>
      <c r="G45" s="1"/>
      <c r="H45" s="1"/>
      <c r="I45" s="1"/>
      <c r="J45" s="1"/>
      <c r="K45" s="1"/>
      <c r="L45" s="1"/>
      <c r="M45" s="1"/>
      <c r="N45" s="1"/>
      <c r="O45" s="1"/>
    </row>
    <row r="46" spans="1:15" ht="16.5">
      <c r="A46" s="1"/>
      <c r="B46" s="1"/>
      <c r="C46" s="1"/>
      <c r="D46" s="1"/>
      <c r="E46" s="1"/>
      <c r="F46" s="1"/>
      <c r="G46" s="1"/>
      <c r="H46" s="1"/>
      <c r="I46" s="1"/>
      <c r="J46" s="1"/>
      <c r="K46" s="1"/>
      <c r="L46" s="1"/>
      <c r="M46" s="1"/>
      <c r="N46" s="1"/>
      <c r="O46" s="1"/>
    </row>
    <row r="47" spans="1:15" ht="16.5">
      <c r="A47" s="1"/>
      <c r="B47" s="1"/>
      <c r="C47" s="1"/>
      <c r="D47" s="1"/>
      <c r="E47" s="1"/>
      <c r="F47" s="1"/>
      <c r="G47" s="1"/>
      <c r="H47" s="1"/>
      <c r="I47" s="1"/>
      <c r="J47" s="1"/>
      <c r="K47" s="1"/>
      <c r="L47" s="1"/>
      <c r="M47" s="1"/>
      <c r="N47" s="1"/>
      <c r="O47" s="1"/>
    </row>
    <row r="48" spans="1:15" ht="16.5">
      <c r="A48" s="1"/>
      <c r="B48" s="1"/>
      <c r="C48" s="1"/>
      <c r="D48" s="1"/>
      <c r="E48" s="1"/>
      <c r="F48" s="1"/>
      <c r="G48" s="1"/>
      <c r="H48" s="1"/>
      <c r="I48" s="1"/>
      <c r="J48" s="1"/>
      <c r="K48" s="1"/>
      <c r="L48" s="1"/>
      <c r="M48" s="1"/>
      <c r="N48" s="1"/>
      <c r="O48" s="1"/>
    </row>
    <row r="49" spans="1:15" ht="16.5">
      <c r="A49" s="1"/>
      <c r="B49" s="1"/>
      <c r="C49" s="1"/>
      <c r="D49" s="1"/>
      <c r="E49" s="1"/>
      <c r="F49" s="1"/>
      <c r="G49" s="1"/>
      <c r="H49" s="1"/>
      <c r="I49" s="1"/>
      <c r="J49" s="1"/>
      <c r="K49" s="1"/>
      <c r="L49" s="1"/>
      <c r="M49" s="1"/>
      <c r="N49" s="1"/>
      <c r="O49" s="1"/>
    </row>
    <row r="50" spans="1:15" ht="16.5">
      <c r="A50" s="1"/>
      <c r="B50" s="1"/>
      <c r="C50" s="1"/>
      <c r="D50" s="1"/>
      <c r="E50" s="1"/>
      <c r="F50" s="1"/>
      <c r="G50" s="1"/>
      <c r="H50" s="1"/>
      <c r="I50" s="1"/>
      <c r="J50" s="1"/>
      <c r="K50" s="1"/>
      <c r="L50" s="1"/>
      <c r="M50" s="1"/>
      <c r="N50" s="1"/>
      <c r="O50" s="1"/>
    </row>
    <row r="51" spans="1:15" ht="16.5">
      <c r="A51" s="1"/>
      <c r="B51" s="1"/>
      <c r="C51" s="1"/>
      <c r="D51" s="1"/>
      <c r="E51" s="1"/>
      <c r="F51" s="1"/>
      <c r="G51" s="1"/>
      <c r="H51" s="1"/>
      <c r="I51" s="1"/>
      <c r="J51" s="1"/>
      <c r="K51" s="1"/>
      <c r="L51" s="1"/>
      <c r="M51" s="1"/>
      <c r="N51" s="1"/>
      <c r="O51" s="1"/>
    </row>
    <row r="52" spans="1:15" ht="16.5">
      <c r="A52" s="1"/>
      <c r="B52" s="1"/>
      <c r="C52" s="1"/>
      <c r="D52" s="1"/>
      <c r="E52" s="1"/>
      <c r="F52" s="1"/>
      <c r="G52" s="1"/>
      <c r="H52" s="1"/>
      <c r="I52" s="1"/>
      <c r="J52" s="1"/>
      <c r="K52" s="1"/>
      <c r="L52" s="1"/>
      <c r="M52" s="1"/>
      <c r="N52" s="1"/>
      <c r="O52" s="1"/>
    </row>
    <row r="53" spans="1:15" ht="16.5">
      <c r="A53" s="1"/>
      <c r="B53" s="1"/>
      <c r="C53" s="1"/>
      <c r="D53" s="1"/>
      <c r="E53" s="1"/>
      <c r="F53" s="1"/>
      <c r="G53" s="1"/>
      <c r="H53" s="1"/>
      <c r="I53" s="1"/>
      <c r="J53" s="1"/>
      <c r="K53" s="1"/>
      <c r="L53" s="1"/>
      <c r="M53" s="1"/>
      <c r="N53" s="1"/>
      <c r="O53" s="1"/>
    </row>
    <row r="54" spans="1:15" ht="16.5">
      <c r="A54" s="1"/>
      <c r="B54" s="1"/>
      <c r="C54" s="1"/>
      <c r="D54" s="1"/>
      <c r="E54" s="1"/>
      <c r="F54" s="1"/>
      <c r="G54" s="1"/>
      <c r="H54" s="1"/>
      <c r="I54" s="1"/>
      <c r="J54" s="1"/>
      <c r="K54" s="1"/>
      <c r="L54" s="1"/>
      <c r="M54" s="1"/>
      <c r="N54" s="1"/>
      <c r="O54" s="1"/>
    </row>
    <row r="55" spans="1:15" ht="16.5">
      <c r="A55" s="1"/>
      <c r="B55" s="1"/>
      <c r="C55" s="1"/>
      <c r="D55" s="1"/>
      <c r="E55" s="1"/>
      <c r="F55" s="1"/>
      <c r="G55" s="1"/>
      <c r="H55" s="1"/>
      <c r="I55" s="1"/>
      <c r="J55" s="1"/>
      <c r="K55" s="1"/>
      <c r="L55" s="1"/>
      <c r="M55" s="1"/>
      <c r="N55" s="1"/>
      <c r="O55" s="1"/>
    </row>
    <row r="56" spans="1:15" ht="16.5">
      <c r="A56" s="1"/>
      <c r="B56" s="1"/>
      <c r="C56" s="1"/>
      <c r="D56" s="1"/>
      <c r="E56" s="1"/>
      <c r="F56" s="1"/>
      <c r="G56" s="1"/>
      <c r="H56" s="1"/>
      <c r="I56" s="1"/>
      <c r="J56" s="1"/>
      <c r="K56" s="1"/>
      <c r="L56" s="1"/>
      <c r="M56" s="1"/>
      <c r="N56" s="1"/>
      <c r="O56" s="1"/>
    </row>
    <row r="57" spans="1:15" ht="16.5">
      <c r="A57" s="1"/>
      <c r="B57" s="1"/>
      <c r="C57" s="1"/>
      <c r="D57" s="1"/>
      <c r="E57" s="1"/>
      <c r="F57" s="1"/>
      <c r="G57" s="1"/>
      <c r="H57" s="1"/>
      <c r="I57" s="1"/>
      <c r="J57" s="1"/>
      <c r="K57" s="1"/>
      <c r="L57" s="1"/>
      <c r="M57" s="1"/>
      <c r="N57" s="1"/>
      <c r="O57" s="1"/>
    </row>
    <row r="58" spans="1:15" ht="16.5">
      <c r="A58" s="1"/>
      <c r="B58" s="1"/>
      <c r="C58" s="1"/>
      <c r="D58" s="1"/>
      <c r="E58" s="1"/>
      <c r="F58" s="1"/>
      <c r="G58" s="1"/>
      <c r="H58" s="1"/>
      <c r="I58" s="1"/>
      <c r="J58" s="1"/>
      <c r="K58" s="1"/>
      <c r="L58" s="1"/>
      <c r="M58" s="1"/>
      <c r="N58" s="1"/>
      <c r="O58" s="1"/>
    </row>
    <row r="59" spans="1:15" ht="16.5">
      <c r="A59" s="1"/>
      <c r="B59" s="1"/>
      <c r="C59" s="1"/>
      <c r="D59" s="1"/>
      <c r="E59" s="1"/>
      <c r="F59" s="1"/>
      <c r="G59" s="1"/>
      <c r="H59" s="1"/>
      <c r="I59" s="1"/>
      <c r="J59" s="1"/>
      <c r="K59" s="1"/>
      <c r="L59" s="1"/>
      <c r="M59" s="1"/>
      <c r="N59" s="1"/>
      <c r="O59" s="1"/>
    </row>
    <row r="60" spans="1:15" ht="16.5">
      <c r="A60" s="1"/>
      <c r="B60" s="1"/>
      <c r="C60" s="1"/>
      <c r="D60" s="1"/>
      <c r="E60" s="1"/>
      <c r="F60" s="1"/>
      <c r="G60" s="1"/>
      <c r="H60" s="1"/>
      <c r="I60" s="1"/>
      <c r="J60" s="1"/>
      <c r="K60" s="1"/>
      <c r="L60" s="1"/>
      <c r="M60" s="1"/>
      <c r="N60" s="1"/>
      <c r="O60" s="1"/>
    </row>
    <row r="61" spans="1:15" ht="16.5">
      <c r="A61" s="1"/>
      <c r="B61" s="1"/>
      <c r="C61" s="1"/>
      <c r="D61" s="1"/>
      <c r="E61" s="1"/>
      <c r="F61" s="1"/>
      <c r="G61" s="1"/>
      <c r="H61" s="1"/>
      <c r="I61" s="1"/>
      <c r="J61" s="1"/>
      <c r="K61" s="1"/>
      <c r="L61" s="1"/>
      <c r="M61" s="1"/>
      <c r="N61" s="1"/>
      <c r="O61" s="1"/>
    </row>
    <row r="62" spans="1:15" ht="16.5">
      <c r="A62" s="1"/>
      <c r="B62" s="1"/>
      <c r="C62" s="1"/>
      <c r="D62" s="1"/>
      <c r="E62" s="1"/>
      <c r="F62" s="1"/>
      <c r="G62" s="1"/>
      <c r="H62" s="1"/>
      <c r="I62" s="1"/>
      <c r="J62" s="1"/>
      <c r="K62" s="1"/>
      <c r="L62" s="1"/>
      <c r="M62" s="1"/>
      <c r="N62" s="1"/>
      <c r="O62" s="1"/>
    </row>
    <row r="63" spans="1:15" ht="16.5">
      <c r="A63" s="1"/>
      <c r="B63" s="1"/>
      <c r="C63" s="1"/>
      <c r="D63" s="1"/>
      <c r="E63" s="1"/>
      <c r="F63" s="1"/>
      <c r="G63" s="1"/>
      <c r="H63" s="1"/>
      <c r="I63" s="1"/>
      <c r="J63" s="1"/>
      <c r="K63" s="1"/>
      <c r="L63" s="1"/>
      <c r="M63" s="1"/>
      <c r="N63" s="1"/>
      <c r="O63" s="1"/>
    </row>
    <row r="64" spans="1:15" ht="16.5">
      <c r="A64" s="1"/>
      <c r="B64" s="1"/>
      <c r="C64" s="1"/>
      <c r="D64" s="1"/>
      <c r="E64" s="1"/>
      <c r="F64" s="1"/>
      <c r="G64" s="1"/>
      <c r="H64" s="1"/>
      <c r="I64" s="1"/>
      <c r="J64" s="1"/>
      <c r="K64" s="1"/>
      <c r="L64" s="1"/>
      <c r="M64" s="1"/>
      <c r="N64" s="1"/>
      <c r="O64" s="1"/>
    </row>
    <row r="65" spans="1:15" ht="16.5">
      <c r="A65" s="1"/>
      <c r="B65" s="1"/>
      <c r="C65" s="1"/>
      <c r="D65" s="1"/>
      <c r="E65" s="1"/>
      <c r="F65" s="1"/>
      <c r="G65" s="1"/>
      <c r="H65" s="1"/>
      <c r="I65" s="1"/>
      <c r="J65" s="1"/>
      <c r="K65" s="1"/>
      <c r="L65" s="1"/>
      <c r="M65" s="1"/>
      <c r="N65" s="1"/>
      <c r="O65" s="1"/>
    </row>
    <row r="66" spans="1:15" ht="16.5">
      <c r="A66" s="1"/>
      <c r="B66" s="1"/>
      <c r="C66" s="1"/>
      <c r="D66" s="1"/>
      <c r="E66" s="1"/>
      <c r="F66" s="1"/>
      <c r="G66" s="1"/>
      <c r="H66" s="1"/>
      <c r="I66" s="1"/>
      <c r="J66" s="1"/>
      <c r="K66" s="1"/>
      <c r="L66" s="1"/>
      <c r="M66" s="1"/>
      <c r="N66" s="1"/>
      <c r="O66" s="1"/>
    </row>
    <row r="67" spans="1:15" ht="16.5">
      <c r="A67" s="1"/>
      <c r="B67" s="1"/>
      <c r="C67" s="1"/>
      <c r="D67" s="1"/>
      <c r="E67" s="1"/>
      <c r="F67" s="1"/>
      <c r="G67" s="1"/>
      <c r="H67" s="1"/>
      <c r="I67" s="1"/>
      <c r="J67" s="1"/>
      <c r="K67" s="1"/>
      <c r="L67" s="1"/>
      <c r="M67" s="1"/>
      <c r="N67" s="1"/>
      <c r="O67" s="1"/>
    </row>
    <row r="68" spans="1:15" ht="16.5">
      <c r="A68" s="1"/>
      <c r="B68" s="1"/>
      <c r="C68" s="1"/>
      <c r="D68" s="1"/>
      <c r="E68" s="1"/>
      <c r="F68" s="1"/>
      <c r="G68" s="1"/>
      <c r="H68" s="1"/>
      <c r="I68" s="1"/>
      <c r="J68" s="1"/>
      <c r="K68" s="1"/>
      <c r="L68" s="1"/>
      <c r="M68" s="1"/>
      <c r="N68" s="1"/>
      <c r="O68" s="1"/>
    </row>
    <row r="69" spans="1:15" ht="16.5">
      <c r="A69" s="1"/>
      <c r="B69" s="1"/>
      <c r="C69" s="1"/>
      <c r="D69" s="1"/>
      <c r="E69" s="1"/>
      <c r="F69" s="1"/>
      <c r="G69" s="1"/>
      <c r="H69" s="1"/>
      <c r="I69" s="1"/>
      <c r="J69" s="1"/>
      <c r="K69" s="1"/>
      <c r="L69" s="1"/>
      <c r="M69" s="1"/>
      <c r="N69" s="1"/>
      <c r="O69" s="1"/>
    </row>
    <row r="70" spans="1:15" ht="16.5">
      <c r="A70" s="1"/>
      <c r="B70" s="1"/>
      <c r="C70" s="1"/>
      <c r="D70" s="1"/>
      <c r="E70" s="1"/>
      <c r="F70" s="1"/>
      <c r="G70" s="1"/>
      <c r="H70" s="1"/>
      <c r="I70" s="1"/>
      <c r="J70" s="1"/>
      <c r="K70" s="1"/>
      <c r="L70" s="1"/>
      <c r="M70" s="1"/>
      <c r="N70" s="1"/>
      <c r="O70" s="1"/>
    </row>
    <row r="71" spans="1:15" ht="16.5">
      <c r="A71" s="1"/>
      <c r="B71" s="1"/>
      <c r="C71" s="1"/>
      <c r="D71" s="1"/>
      <c r="E71" s="1"/>
      <c r="F71" s="1"/>
      <c r="G71" s="1"/>
      <c r="H71" s="1"/>
      <c r="I71" s="1"/>
      <c r="J71" s="1"/>
      <c r="K71" s="1"/>
      <c r="L71" s="1"/>
      <c r="M71" s="1"/>
      <c r="N71" s="1"/>
      <c r="O71" s="1"/>
    </row>
    <row r="72" spans="1:15" ht="16.5">
      <c r="A72" s="1"/>
      <c r="B72" s="1"/>
      <c r="C72" s="1"/>
      <c r="D72" s="1"/>
      <c r="E72" s="1"/>
      <c r="F72" s="1"/>
      <c r="G72" s="1"/>
      <c r="H72" s="1"/>
      <c r="I72" s="1"/>
      <c r="J72" s="1"/>
      <c r="K72" s="1"/>
      <c r="L72" s="1"/>
      <c r="M72" s="1"/>
      <c r="N72" s="1"/>
      <c r="O72" s="1"/>
    </row>
    <row r="73" spans="1:15" ht="16.5">
      <c r="A73" s="1"/>
      <c r="B73" s="1"/>
      <c r="C73" s="1"/>
      <c r="D73" s="1"/>
      <c r="E73" s="1"/>
      <c r="F73" s="1"/>
      <c r="G73" s="1"/>
      <c r="H73" s="1"/>
      <c r="I73" s="1"/>
      <c r="J73" s="1"/>
      <c r="K73" s="1"/>
      <c r="L73" s="1"/>
      <c r="M73" s="1"/>
      <c r="N73" s="1"/>
      <c r="O73" s="1"/>
    </row>
    <row r="74" spans="1:15" ht="16.5">
      <c r="A74" s="1"/>
      <c r="B74" s="1"/>
      <c r="C74" s="1"/>
      <c r="D74" s="1"/>
      <c r="E74" s="1"/>
      <c r="F74" s="1"/>
      <c r="G74" s="1"/>
      <c r="H74" s="1"/>
      <c r="I74" s="1"/>
      <c r="J74" s="1"/>
      <c r="K74" s="1"/>
      <c r="L74" s="1"/>
      <c r="M74" s="1"/>
      <c r="N74" s="1"/>
      <c r="O74" s="1"/>
    </row>
    <row r="75" spans="1:15" ht="16.5">
      <c r="A75" s="1"/>
      <c r="B75" s="1"/>
      <c r="C75" s="1"/>
      <c r="D75" s="1"/>
      <c r="E75" s="1"/>
      <c r="F75" s="1"/>
      <c r="G75" s="1"/>
      <c r="H75" s="1"/>
      <c r="I75" s="1"/>
      <c r="J75" s="1"/>
      <c r="K75" s="1"/>
      <c r="L75" s="1"/>
      <c r="M75" s="1"/>
      <c r="N75" s="1"/>
      <c r="O75" s="1"/>
    </row>
    <row r="76" spans="1:15" ht="16.5">
      <c r="A76" s="1"/>
      <c r="B76" s="1"/>
      <c r="C76" s="1"/>
      <c r="D76" s="1"/>
      <c r="E76" s="1"/>
      <c r="F76" s="1"/>
      <c r="G76" s="1"/>
      <c r="H76" s="1"/>
      <c r="I76" s="1"/>
      <c r="J76" s="1"/>
      <c r="K76" s="1"/>
      <c r="L76" s="1"/>
      <c r="M76" s="1"/>
      <c r="N76" s="1"/>
      <c r="O76" s="1"/>
    </row>
    <row r="77" spans="1:15" ht="16.5">
      <c r="A77" s="1"/>
      <c r="B77" s="1"/>
      <c r="C77" s="1"/>
      <c r="D77" s="1"/>
      <c r="E77" s="1"/>
      <c r="F77" s="1"/>
      <c r="G77" s="1"/>
      <c r="H77" s="1"/>
      <c r="I77" s="1"/>
      <c r="J77" s="1"/>
      <c r="K77" s="1"/>
      <c r="L77" s="1"/>
      <c r="M77" s="1"/>
      <c r="N77" s="1"/>
      <c r="O77" s="1"/>
    </row>
    <row r="78" spans="1:15" ht="16.5">
      <c r="A78" s="1"/>
      <c r="B78" s="1"/>
      <c r="C78" s="1"/>
      <c r="D78" s="1"/>
      <c r="E78" s="1"/>
      <c r="F78" s="1"/>
      <c r="G78" s="1"/>
      <c r="H78" s="1"/>
      <c r="I78" s="1"/>
      <c r="J78" s="1"/>
      <c r="K78" s="1"/>
      <c r="L78" s="1"/>
      <c r="M78" s="1"/>
      <c r="N78" s="1"/>
      <c r="O78" s="1"/>
    </row>
    <row r="79" spans="1:15" ht="16.5">
      <c r="A79" s="1"/>
      <c r="B79" s="1"/>
      <c r="C79" s="1"/>
      <c r="D79" s="1"/>
      <c r="E79" s="1"/>
      <c r="F79" s="1"/>
      <c r="G79" s="1"/>
      <c r="H79" s="1"/>
      <c r="I79" s="1"/>
      <c r="J79" s="1"/>
      <c r="K79" s="1"/>
      <c r="L79" s="1"/>
      <c r="M79" s="1"/>
      <c r="N79" s="1"/>
      <c r="O79" s="1"/>
    </row>
    <row r="80" spans="1:15" ht="16.5">
      <c r="A80" s="1"/>
      <c r="B80" s="1"/>
      <c r="C80" s="1"/>
      <c r="D80" s="1"/>
      <c r="E80" s="1"/>
      <c r="F80" s="1"/>
      <c r="G80" s="1"/>
      <c r="H80" s="1"/>
      <c r="I80" s="1"/>
      <c r="J80" s="1"/>
      <c r="K80" s="1"/>
      <c r="L80" s="1"/>
      <c r="M80" s="1"/>
      <c r="N80" s="1"/>
      <c r="O80" s="1"/>
    </row>
    <row r="81" spans="1:15" ht="16.5">
      <c r="A81" s="1"/>
      <c r="B81" s="1"/>
      <c r="C81" s="1"/>
      <c r="D81" s="1"/>
      <c r="E81" s="1"/>
      <c r="F81" s="1"/>
      <c r="G81" s="1"/>
      <c r="H81" s="1"/>
      <c r="I81" s="1"/>
      <c r="J81" s="1"/>
      <c r="K81" s="1"/>
      <c r="L81" s="1"/>
      <c r="M81" s="1"/>
      <c r="N81" s="1"/>
      <c r="O81" s="1"/>
    </row>
    <row r="82" spans="1:15" ht="16.5">
      <c r="A82" s="1"/>
      <c r="B82" s="1"/>
      <c r="C82" s="1"/>
      <c r="D82" s="1"/>
      <c r="E82" s="1"/>
      <c r="F82" s="1"/>
      <c r="G82" s="1"/>
      <c r="H82" s="1"/>
      <c r="I82" s="1"/>
      <c r="J82" s="1"/>
      <c r="K82" s="1"/>
      <c r="L82" s="1"/>
      <c r="M82" s="1"/>
      <c r="N82" s="1"/>
      <c r="O82" s="1"/>
    </row>
    <row r="83" spans="1:15" ht="16.5">
      <c r="A83" s="1"/>
      <c r="B83" s="1"/>
      <c r="C83" s="1"/>
      <c r="D83" s="1"/>
      <c r="E83" s="1"/>
      <c r="F83" s="1"/>
      <c r="G83" s="1"/>
      <c r="H83" s="1"/>
      <c r="I83" s="1"/>
      <c r="J83" s="1"/>
      <c r="K83" s="1"/>
      <c r="L83" s="1"/>
      <c r="M83" s="1"/>
      <c r="N83" s="1"/>
      <c r="O83" s="1"/>
    </row>
    <row r="84" spans="1:15" ht="16.5">
      <c r="A84" s="1"/>
      <c r="B84" s="1"/>
      <c r="C84" s="1"/>
      <c r="D84" s="1"/>
      <c r="E84" s="1"/>
      <c r="F84" s="1"/>
      <c r="G84" s="1"/>
      <c r="H84" s="1"/>
      <c r="I84" s="1"/>
      <c r="J84" s="1"/>
      <c r="K84" s="1"/>
      <c r="L84" s="1"/>
      <c r="M84" s="1"/>
      <c r="N84" s="1"/>
      <c r="O84" s="1"/>
    </row>
    <row r="85" spans="1:15" ht="16.5">
      <c r="A85" s="1"/>
      <c r="B85" s="1"/>
      <c r="C85" s="1"/>
      <c r="D85" s="1"/>
      <c r="E85" s="1"/>
      <c r="F85" s="1"/>
      <c r="G85" s="1"/>
      <c r="H85" s="1"/>
      <c r="I85" s="1"/>
      <c r="J85" s="1"/>
      <c r="K85" s="1"/>
      <c r="L85" s="1"/>
      <c r="M85" s="1"/>
      <c r="N85" s="1"/>
      <c r="O85" s="1"/>
    </row>
    <row r="86" spans="1:15" ht="16.5">
      <c r="A86" s="1"/>
      <c r="B86" s="1"/>
      <c r="C86" s="1"/>
      <c r="D86" s="1"/>
      <c r="E86" s="1"/>
      <c r="F86" s="1"/>
      <c r="G86" s="1"/>
      <c r="H86" s="1"/>
      <c r="I86" s="1"/>
      <c r="J86" s="1"/>
      <c r="K86" s="1"/>
      <c r="L86" s="1"/>
      <c r="M86" s="1"/>
      <c r="N86" s="1"/>
      <c r="O86" s="1"/>
    </row>
    <row r="87" spans="1:15" ht="16.5">
      <c r="A87" s="1"/>
      <c r="B87" s="1"/>
      <c r="C87" s="1"/>
      <c r="D87" s="1"/>
      <c r="E87" s="1"/>
      <c r="F87" s="1"/>
      <c r="G87" s="1"/>
      <c r="H87" s="1"/>
      <c r="I87" s="1"/>
      <c r="J87" s="1"/>
      <c r="K87" s="1"/>
      <c r="L87" s="1"/>
      <c r="M87" s="1"/>
      <c r="N87" s="1"/>
      <c r="O87" s="1"/>
    </row>
    <row r="88" spans="1:15" ht="16.5">
      <c r="A88" s="1"/>
      <c r="B88" s="1"/>
      <c r="C88" s="1"/>
      <c r="D88" s="1"/>
      <c r="E88" s="1"/>
      <c r="F88" s="1"/>
      <c r="G88" s="1"/>
      <c r="H88" s="1"/>
      <c r="I88" s="1"/>
      <c r="J88" s="1"/>
      <c r="K88" s="1"/>
      <c r="L88" s="1"/>
      <c r="M88" s="1"/>
      <c r="N88" s="1"/>
      <c r="O88" s="1"/>
    </row>
    <row r="89" spans="1:15" ht="16.5">
      <c r="A89" s="1"/>
      <c r="B89" s="1"/>
      <c r="C89" s="1"/>
      <c r="D89" s="1"/>
      <c r="E89" s="1"/>
      <c r="F89" s="1"/>
      <c r="G89" s="1"/>
      <c r="H89" s="1"/>
      <c r="I89" s="1"/>
      <c r="J89" s="1"/>
      <c r="K89" s="1"/>
      <c r="L89" s="1"/>
      <c r="M89" s="1"/>
      <c r="N89" s="1"/>
      <c r="O89" s="1"/>
    </row>
    <row r="90" spans="1:15" ht="16.5">
      <c r="A90" s="1"/>
      <c r="B90" s="1"/>
      <c r="C90" s="1"/>
      <c r="D90" s="1"/>
      <c r="E90" s="1"/>
      <c r="F90" s="1"/>
      <c r="G90" s="1"/>
      <c r="H90" s="1"/>
      <c r="I90" s="1"/>
      <c r="J90" s="1"/>
      <c r="K90" s="1"/>
      <c r="L90" s="1"/>
      <c r="M90" s="1"/>
      <c r="N90" s="1"/>
      <c r="O90" s="1"/>
    </row>
    <row r="91" spans="1:15" ht="16.5">
      <c r="A91" s="1"/>
      <c r="B91" s="1"/>
      <c r="C91" s="1"/>
      <c r="D91" s="1"/>
      <c r="E91" s="1"/>
      <c r="F91" s="1"/>
      <c r="G91" s="1"/>
      <c r="H91" s="1"/>
      <c r="I91" s="1"/>
      <c r="J91" s="1"/>
      <c r="K91" s="1"/>
      <c r="L91" s="1"/>
      <c r="M91" s="1"/>
      <c r="N91" s="1"/>
      <c r="O91" s="1"/>
    </row>
    <row r="92" spans="1:15" ht="16.5">
      <c r="A92" s="1"/>
      <c r="B92" s="1"/>
      <c r="C92" s="1"/>
      <c r="D92" s="1"/>
      <c r="E92" s="1"/>
      <c r="F92" s="1"/>
      <c r="G92" s="1"/>
      <c r="H92" s="1"/>
      <c r="I92" s="1"/>
      <c r="J92" s="1"/>
      <c r="K92" s="1"/>
      <c r="L92" s="1"/>
      <c r="M92" s="1"/>
      <c r="N92" s="1"/>
      <c r="O92" s="1"/>
    </row>
    <row r="93" spans="1:15" ht="16.5">
      <c r="A93" s="1"/>
      <c r="B93" s="1"/>
      <c r="C93" s="1"/>
      <c r="D93" s="1"/>
      <c r="E93" s="1"/>
      <c r="F93" s="1"/>
      <c r="G93" s="1"/>
      <c r="H93" s="1"/>
      <c r="I93" s="1"/>
      <c r="J93" s="1"/>
      <c r="K93" s="1"/>
      <c r="L93" s="1"/>
      <c r="M93" s="1"/>
      <c r="N93" s="1"/>
      <c r="O93" s="1"/>
    </row>
    <row r="94" spans="1:15" ht="16.5">
      <c r="A94" s="1"/>
      <c r="B94" s="1"/>
      <c r="C94" s="1"/>
      <c r="D94" s="1"/>
      <c r="E94" s="1"/>
      <c r="F94" s="1"/>
      <c r="G94" s="1"/>
      <c r="H94" s="1"/>
      <c r="I94" s="1"/>
      <c r="J94" s="1"/>
      <c r="K94" s="1"/>
      <c r="L94" s="1"/>
      <c r="M94" s="1"/>
      <c r="N94" s="1"/>
      <c r="O94" s="1"/>
    </row>
    <row r="95" spans="1:15" ht="16.5">
      <c r="A95" s="1"/>
      <c r="B95" s="1"/>
      <c r="C95" s="1"/>
      <c r="D95" s="1"/>
      <c r="E95" s="1"/>
      <c r="F95" s="1"/>
      <c r="G95" s="1"/>
      <c r="H95" s="1"/>
      <c r="I95" s="1"/>
      <c r="J95" s="1"/>
      <c r="K95" s="1"/>
      <c r="L95" s="1"/>
      <c r="M95" s="1"/>
      <c r="N95" s="1"/>
      <c r="O95" s="1"/>
    </row>
    <row r="96" spans="1:15" ht="16.5">
      <c r="A96" s="1"/>
      <c r="B96" s="1"/>
      <c r="C96" s="1"/>
      <c r="D96" s="1"/>
      <c r="E96" s="1"/>
      <c r="F96" s="1"/>
      <c r="G96" s="1"/>
      <c r="H96" s="1"/>
      <c r="I96" s="1"/>
      <c r="J96" s="1"/>
      <c r="K96" s="1"/>
      <c r="L96" s="1"/>
      <c r="M96" s="1"/>
      <c r="N96" s="1"/>
      <c r="O96" s="1"/>
    </row>
    <row r="97" spans="1:15" ht="16.5">
      <c r="A97" s="1"/>
      <c r="B97" s="1"/>
      <c r="C97" s="1"/>
      <c r="D97" s="1"/>
      <c r="E97" s="1"/>
      <c r="F97" s="1"/>
      <c r="G97" s="1"/>
      <c r="H97" s="1"/>
      <c r="I97" s="1"/>
      <c r="J97" s="1"/>
      <c r="K97" s="1"/>
      <c r="L97" s="1"/>
      <c r="M97" s="1"/>
      <c r="N97" s="1"/>
      <c r="O97" s="1"/>
    </row>
    <row r="98" spans="1:15" ht="16.5">
      <c r="A98" s="1"/>
      <c r="B98" s="1"/>
      <c r="C98" s="1"/>
      <c r="D98" s="1"/>
      <c r="E98" s="1"/>
      <c r="F98" s="1"/>
      <c r="G98" s="1"/>
      <c r="H98" s="1"/>
      <c r="I98" s="1"/>
      <c r="J98" s="1"/>
      <c r="K98" s="1"/>
      <c r="L98" s="1"/>
      <c r="M98" s="1"/>
      <c r="N98" s="1"/>
      <c r="O98" s="1"/>
    </row>
    <row r="99" spans="1:15" ht="16.5">
      <c r="A99" s="1"/>
      <c r="B99" s="1"/>
      <c r="C99" s="1"/>
      <c r="D99" s="1"/>
      <c r="E99" s="1"/>
      <c r="F99" s="1"/>
      <c r="G99" s="1"/>
      <c r="H99" s="1"/>
      <c r="I99" s="1"/>
      <c r="J99" s="1"/>
      <c r="K99" s="1"/>
      <c r="L99" s="1"/>
      <c r="M99" s="1"/>
      <c r="N99" s="1"/>
      <c r="O99" s="1"/>
    </row>
    <row r="100" spans="1:15" ht="16.5">
      <c r="A100" s="1"/>
      <c r="B100" s="1"/>
      <c r="C100" s="1"/>
      <c r="D100" s="1"/>
      <c r="E100" s="1"/>
      <c r="F100" s="1"/>
      <c r="G100" s="1"/>
      <c r="H100" s="1"/>
      <c r="I100" s="1"/>
      <c r="J100" s="1"/>
      <c r="K100" s="1"/>
      <c r="L100" s="1"/>
      <c r="M100" s="1"/>
      <c r="N100" s="1"/>
      <c r="O100" s="1"/>
    </row>
    <row r="101" spans="1:15" ht="16.5">
      <c r="A101" s="1"/>
      <c r="B101" s="1"/>
      <c r="C101" s="1"/>
      <c r="D101" s="1"/>
      <c r="E101" s="1"/>
      <c r="F101" s="1"/>
      <c r="G101" s="1"/>
      <c r="H101" s="1"/>
      <c r="I101" s="1"/>
      <c r="J101" s="1"/>
      <c r="K101" s="1"/>
      <c r="L101" s="1"/>
      <c r="M101" s="1"/>
      <c r="N101" s="1"/>
      <c r="O101" s="1"/>
    </row>
    <row r="102" spans="1:15" ht="16.5">
      <c r="A102" s="1"/>
      <c r="B102" s="1"/>
      <c r="C102" s="1"/>
      <c r="D102" s="1"/>
      <c r="E102" s="1"/>
      <c r="F102" s="1"/>
      <c r="G102" s="1"/>
      <c r="H102" s="1"/>
      <c r="I102" s="1"/>
      <c r="J102" s="1"/>
      <c r="K102" s="1"/>
      <c r="L102" s="1"/>
      <c r="M102" s="1"/>
      <c r="N102" s="1"/>
      <c r="O102" s="1"/>
    </row>
    <row r="103" spans="1:15" ht="16.5">
      <c r="A103" s="1"/>
      <c r="B103" s="1"/>
      <c r="C103" s="1"/>
      <c r="D103" s="1"/>
      <c r="E103" s="1"/>
      <c r="F103" s="1"/>
      <c r="G103" s="1"/>
      <c r="H103" s="1"/>
      <c r="I103" s="1"/>
      <c r="J103" s="1"/>
      <c r="K103" s="1"/>
      <c r="L103" s="1"/>
      <c r="M103" s="1"/>
      <c r="N103" s="1"/>
      <c r="O103" s="1"/>
    </row>
    <row r="104" spans="1:15" ht="16.5">
      <c r="A104" s="1"/>
      <c r="B104" s="1"/>
      <c r="C104" s="1"/>
      <c r="D104" s="1"/>
      <c r="E104" s="1"/>
      <c r="F104" s="1"/>
      <c r="G104" s="1"/>
      <c r="H104" s="1"/>
      <c r="I104" s="1"/>
      <c r="J104" s="1"/>
      <c r="K104" s="1"/>
      <c r="L104" s="1"/>
      <c r="M104" s="1"/>
      <c r="N104" s="1"/>
      <c r="O104" s="1"/>
    </row>
    <row r="105" spans="1:15" ht="16.5">
      <c r="A105" s="1"/>
      <c r="B105" s="1"/>
      <c r="C105" s="1"/>
      <c r="D105" s="1"/>
      <c r="E105" s="1"/>
      <c r="F105" s="1"/>
      <c r="G105" s="1"/>
      <c r="H105" s="1"/>
      <c r="I105" s="1"/>
      <c r="J105" s="1"/>
      <c r="K105" s="1"/>
      <c r="L105" s="1"/>
      <c r="M105" s="1"/>
      <c r="N105" s="1"/>
      <c r="O105" s="1"/>
    </row>
    <row r="106" spans="1:15" ht="16.5">
      <c r="A106" s="1"/>
      <c r="B106" s="1"/>
      <c r="C106" s="1"/>
      <c r="D106" s="1"/>
      <c r="E106" s="1"/>
      <c r="F106" s="1"/>
      <c r="G106" s="1"/>
      <c r="H106" s="1"/>
      <c r="I106" s="1"/>
      <c r="J106" s="1"/>
      <c r="K106" s="1"/>
      <c r="L106" s="1"/>
      <c r="M106" s="1"/>
      <c r="N106" s="1"/>
      <c r="O106" s="1"/>
    </row>
    <row r="107" spans="1:15" ht="16.5">
      <c r="A107" s="1"/>
      <c r="B107" s="1"/>
      <c r="C107" s="1"/>
      <c r="D107" s="1"/>
      <c r="E107" s="1"/>
      <c r="F107" s="1"/>
      <c r="G107" s="1"/>
      <c r="H107" s="1"/>
      <c r="I107" s="1"/>
      <c r="J107" s="1"/>
      <c r="K107" s="1"/>
      <c r="L107" s="1"/>
      <c r="M107" s="1"/>
      <c r="N107" s="1"/>
      <c r="O107" s="1"/>
    </row>
    <row r="108" spans="1:15" ht="16.5">
      <c r="A108" s="1"/>
      <c r="B108" s="1"/>
      <c r="C108" s="1"/>
      <c r="D108" s="1"/>
      <c r="E108" s="1"/>
      <c r="F108" s="1"/>
      <c r="G108" s="1"/>
      <c r="H108" s="1"/>
      <c r="I108" s="1"/>
      <c r="J108" s="1"/>
      <c r="K108" s="1"/>
      <c r="L108" s="1"/>
      <c r="M108" s="1"/>
      <c r="N108" s="1"/>
      <c r="O108" s="1"/>
    </row>
    <row r="109" spans="1:15" ht="16.5">
      <c r="A109" s="1"/>
      <c r="B109" s="1"/>
      <c r="C109" s="1"/>
      <c r="D109" s="1"/>
      <c r="E109" s="1"/>
      <c r="F109" s="1"/>
      <c r="G109" s="1"/>
      <c r="H109" s="1"/>
      <c r="I109" s="1"/>
      <c r="J109" s="1"/>
      <c r="K109" s="1"/>
      <c r="L109" s="1"/>
      <c r="M109" s="1"/>
      <c r="N109" s="1"/>
      <c r="O109" s="1"/>
    </row>
    <row r="110" spans="1:15" ht="16.5">
      <c r="A110" s="1"/>
      <c r="B110" s="1"/>
      <c r="C110" s="1"/>
      <c r="D110" s="1"/>
      <c r="E110" s="1"/>
      <c r="F110" s="1"/>
      <c r="G110" s="1"/>
      <c r="H110" s="1"/>
      <c r="I110" s="1"/>
      <c r="J110" s="1"/>
      <c r="K110" s="1"/>
      <c r="L110" s="1"/>
      <c r="M110" s="1"/>
      <c r="N110" s="1"/>
      <c r="O110" s="1"/>
    </row>
    <row r="111" spans="1:15" ht="16.5">
      <c r="A111" s="1"/>
      <c r="B111" s="1"/>
      <c r="C111" s="1"/>
      <c r="D111" s="1"/>
      <c r="E111" s="1"/>
      <c r="F111" s="1"/>
      <c r="G111" s="1"/>
      <c r="H111" s="1"/>
      <c r="I111" s="1"/>
      <c r="J111" s="1"/>
      <c r="K111" s="1"/>
      <c r="L111" s="1"/>
      <c r="M111" s="1"/>
      <c r="N111" s="1"/>
      <c r="O111" s="1"/>
    </row>
    <row r="112" spans="1:15" ht="16.5">
      <c r="A112" s="1"/>
      <c r="B112" s="1"/>
      <c r="C112" s="1"/>
      <c r="D112" s="1"/>
      <c r="E112" s="1"/>
      <c r="F112" s="1"/>
      <c r="G112" s="1"/>
      <c r="H112" s="1"/>
      <c r="I112" s="1"/>
      <c r="J112" s="1"/>
      <c r="K112" s="1"/>
      <c r="L112" s="1"/>
      <c r="M112" s="1"/>
      <c r="N112" s="1"/>
      <c r="O112" s="1"/>
    </row>
    <row r="113" spans="1:15" ht="16.5">
      <c r="A113" s="1"/>
      <c r="B113" s="1"/>
      <c r="C113" s="1"/>
      <c r="D113" s="1"/>
      <c r="E113" s="1"/>
      <c r="F113" s="1"/>
      <c r="G113" s="1"/>
      <c r="H113" s="1"/>
      <c r="I113" s="1"/>
      <c r="J113" s="1"/>
      <c r="K113" s="1"/>
      <c r="L113" s="1"/>
      <c r="M113" s="1"/>
      <c r="N113" s="1"/>
      <c r="O113" s="1"/>
    </row>
    <row r="114" spans="1:15" ht="16.5">
      <c r="A114" s="1"/>
      <c r="B114" s="1"/>
      <c r="C114" s="1"/>
      <c r="D114" s="1"/>
      <c r="E114" s="1"/>
      <c r="F114" s="1"/>
      <c r="G114" s="1"/>
      <c r="H114" s="1"/>
      <c r="I114" s="1"/>
      <c r="J114" s="1"/>
      <c r="K114" s="1"/>
      <c r="L114" s="1"/>
      <c r="M114" s="1"/>
      <c r="N114" s="1"/>
      <c r="O114" s="1"/>
    </row>
    <row r="115" spans="1:15" ht="16.5">
      <c r="A115" s="1"/>
      <c r="B115" s="1"/>
      <c r="C115" s="1"/>
      <c r="D115" s="1"/>
      <c r="E115" s="1"/>
      <c r="F115" s="1"/>
      <c r="G115" s="1"/>
      <c r="H115" s="1"/>
      <c r="I115" s="1"/>
      <c r="J115" s="1"/>
      <c r="K115" s="1"/>
      <c r="L115" s="1"/>
      <c r="M115" s="1"/>
      <c r="N115" s="1"/>
      <c r="O115" s="1"/>
    </row>
    <row r="116" spans="1:15" ht="16.5">
      <c r="A116" s="1"/>
      <c r="B116" s="1"/>
      <c r="C116" s="1"/>
      <c r="D116" s="1"/>
      <c r="E116" s="1"/>
      <c r="F116" s="1"/>
      <c r="G116" s="1"/>
      <c r="H116" s="1"/>
      <c r="I116" s="1"/>
      <c r="J116" s="1"/>
      <c r="K116" s="1"/>
      <c r="L116" s="1"/>
      <c r="M116" s="1"/>
      <c r="N116" s="1"/>
      <c r="O116" s="1"/>
    </row>
    <row r="117" spans="1:15" ht="16.5">
      <c r="A117" s="1"/>
      <c r="B117" s="1"/>
      <c r="C117" s="1"/>
      <c r="D117" s="1"/>
      <c r="E117" s="1"/>
      <c r="F117" s="1"/>
      <c r="G117" s="1"/>
      <c r="H117" s="1"/>
      <c r="I117" s="1"/>
      <c r="J117" s="1"/>
      <c r="K117" s="1"/>
      <c r="L117" s="1"/>
      <c r="M117" s="1"/>
      <c r="N117" s="1"/>
      <c r="O117" s="1"/>
    </row>
    <row r="118" spans="1:15" ht="16.5">
      <c r="A118" s="1"/>
      <c r="B118" s="1"/>
      <c r="C118" s="1"/>
      <c r="D118" s="1"/>
      <c r="E118" s="1"/>
      <c r="F118" s="1"/>
      <c r="G118" s="1"/>
      <c r="H118" s="1"/>
      <c r="I118" s="1"/>
      <c r="J118" s="1"/>
      <c r="K118" s="1"/>
      <c r="L118" s="1"/>
      <c r="M118" s="1"/>
      <c r="N118" s="1"/>
      <c r="O118" s="1"/>
    </row>
    <row r="119" spans="1:15" ht="16.5">
      <c r="A119" s="1"/>
      <c r="B119" s="1"/>
      <c r="C119" s="1"/>
      <c r="D119" s="1"/>
      <c r="E119" s="1"/>
      <c r="F119" s="1"/>
      <c r="G119" s="1"/>
      <c r="H119" s="1"/>
      <c r="I119" s="1"/>
      <c r="J119" s="1"/>
      <c r="K119" s="1"/>
      <c r="L119" s="1"/>
      <c r="M119" s="1"/>
      <c r="N119" s="1"/>
      <c r="O119" s="1"/>
    </row>
    <row r="120" spans="1:15" ht="16.5">
      <c r="A120" s="1"/>
      <c r="B120" s="1"/>
      <c r="C120" s="1"/>
      <c r="D120" s="1"/>
      <c r="E120" s="1"/>
      <c r="F120" s="1"/>
      <c r="G120" s="1"/>
      <c r="H120" s="1"/>
      <c r="I120" s="1"/>
      <c r="J120" s="1"/>
      <c r="K120" s="1"/>
      <c r="L120" s="1"/>
      <c r="M120" s="1"/>
      <c r="N120" s="1"/>
      <c r="O120" s="1"/>
    </row>
    <row r="121" spans="1:15" ht="16.5">
      <c r="A121" s="1"/>
      <c r="B121" s="1"/>
      <c r="C121" s="1"/>
      <c r="D121" s="1"/>
      <c r="E121" s="1"/>
      <c r="F121" s="1"/>
      <c r="G121" s="1"/>
      <c r="H121" s="1"/>
      <c r="I121" s="1"/>
      <c r="J121" s="1"/>
      <c r="K121" s="1"/>
      <c r="L121" s="1"/>
      <c r="M121" s="1"/>
      <c r="N121" s="1"/>
      <c r="O121" s="1"/>
    </row>
    <row r="122" spans="1:15" ht="16.5">
      <c r="A122" s="1"/>
      <c r="B122" s="1"/>
      <c r="C122" s="1"/>
      <c r="D122" s="1"/>
      <c r="E122" s="1"/>
      <c r="F122" s="1"/>
      <c r="G122" s="1"/>
      <c r="H122" s="1"/>
      <c r="I122" s="1"/>
      <c r="J122" s="1"/>
      <c r="K122" s="1"/>
      <c r="L122" s="1"/>
      <c r="M122" s="1"/>
      <c r="N122" s="1"/>
      <c r="O122" s="1"/>
    </row>
    <row r="123" spans="1:15" ht="16.5">
      <c r="A123" s="1"/>
      <c r="B123" s="1"/>
      <c r="C123" s="1"/>
      <c r="D123" s="1"/>
      <c r="E123" s="1"/>
      <c r="F123" s="1"/>
      <c r="G123" s="1"/>
      <c r="H123" s="1"/>
      <c r="I123" s="1"/>
      <c r="J123" s="1"/>
      <c r="K123" s="1"/>
      <c r="L123" s="1"/>
      <c r="M123" s="1"/>
      <c r="N123" s="1"/>
      <c r="O123" s="1"/>
    </row>
    <row r="124" spans="1:15" ht="16.5">
      <c r="A124" s="1"/>
      <c r="B124" s="1"/>
      <c r="C124" s="1"/>
      <c r="D124" s="1"/>
      <c r="E124" s="1"/>
      <c r="F124" s="1"/>
      <c r="G124" s="1"/>
      <c r="H124" s="1"/>
      <c r="I124" s="1"/>
      <c r="J124" s="1"/>
      <c r="K124" s="1"/>
      <c r="L124" s="1"/>
      <c r="M124" s="1"/>
      <c r="N124" s="1"/>
      <c r="O124" s="1"/>
    </row>
    <row r="125" spans="1:15" ht="16.5">
      <c r="A125" s="1"/>
      <c r="B125" s="1"/>
      <c r="C125" s="1"/>
      <c r="D125" s="1"/>
      <c r="E125" s="1"/>
      <c r="F125" s="1"/>
      <c r="G125" s="1"/>
      <c r="H125" s="1"/>
      <c r="I125" s="1"/>
      <c r="J125" s="1"/>
      <c r="K125" s="1"/>
      <c r="L125" s="1"/>
      <c r="M125" s="1"/>
      <c r="N125" s="1"/>
      <c r="O125" s="1"/>
    </row>
    <row r="126" spans="1:15" ht="16.5">
      <c r="A126" s="1"/>
      <c r="B126" s="1"/>
      <c r="C126" s="1"/>
      <c r="D126" s="1"/>
      <c r="E126" s="1"/>
      <c r="F126" s="1"/>
      <c r="G126" s="1"/>
      <c r="H126" s="1"/>
      <c r="I126" s="1"/>
      <c r="J126" s="1"/>
      <c r="K126" s="1"/>
      <c r="L126" s="1"/>
      <c r="M126" s="1"/>
      <c r="N126" s="1"/>
      <c r="O126" s="1"/>
    </row>
    <row r="127" spans="1:15" ht="16.5">
      <c r="A127" s="1"/>
      <c r="B127" s="1"/>
      <c r="C127" s="1"/>
      <c r="D127" s="1"/>
      <c r="E127" s="1"/>
      <c r="F127" s="1"/>
      <c r="G127" s="1"/>
      <c r="H127" s="1"/>
      <c r="I127" s="1"/>
      <c r="J127" s="1"/>
      <c r="K127" s="1"/>
      <c r="L127" s="1"/>
      <c r="M127" s="1"/>
      <c r="N127" s="1"/>
      <c r="O127" s="1"/>
    </row>
    <row r="128" spans="1:15" ht="16.5">
      <c r="A128" s="1"/>
      <c r="B128" s="1"/>
      <c r="C128" s="1"/>
      <c r="D128" s="1"/>
      <c r="E128" s="1"/>
      <c r="F128" s="1"/>
      <c r="G128" s="1"/>
      <c r="H128" s="1"/>
      <c r="I128" s="1"/>
      <c r="J128" s="1"/>
      <c r="K128" s="1"/>
      <c r="L128" s="1"/>
      <c r="M128" s="1"/>
      <c r="N128" s="1"/>
      <c r="O128" s="1"/>
    </row>
    <row r="129" spans="1:15" ht="16.5">
      <c r="A129" s="1"/>
      <c r="B129" s="1"/>
      <c r="C129" s="1"/>
      <c r="D129" s="1"/>
      <c r="E129" s="1"/>
      <c r="F129" s="1"/>
      <c r="G129" s="1"/>
      <c r="H129" s="1"/>
      <c r="I129" s="1"/>
      <c r="J129" s="1"/>
      <c r="K129" s="1"/>
      <c r="L129" s="1"/>
      <c r="M129" s="1"/>
      <c r="N129" s="1"/>
      <c r="O129" s="1"/>
    </row>
    <row r="130" spans="1:15" ht="16.5">
      <c r="A130" s="1"/>
      <c r="B130" s="1"/>
      <c r="C130" s="1"/>
      <c r="D130" s="1"/>
      <c r="E130" s="1"/>
      <c r="F130" s="1"/>
      <c r="G130" s="1"/>
      <c r="H130" s="1"/>
      <c r="I130" s="1"/>
      <c r="J130" s="1"/>
      <c r="K130" s="1"/>
      <c r="L130" s="1"/>
      <c r="M130" s="1"/>
      <c r="N130" s="1"/>
      <c r="O130" s="1"/>
    </row>
    <row r="131" spans="1:15" ht="16.5">
      <c r="A131" s="1"/>
      <c r="B131" s="1"/>
      <c r="C131" s="1"/>
      <c r="D131" s="1"/>
      <c r="E131" s="1"/>
      <c r="F131" s="1"/>
      <c r="G131" s="1"/>
      <c r="H131" s="1"/>
      <c r="I131" s="1"/>
      <c r="J131" s="1"/>
      <c r="K131" s="1"/>
      <c r="L131" s="1"/>
      <c r="M131" s="1"/>
      <c r="N131" s="1"/>
      <c r="O131" s="1"/>
    </row>
    <row r="132" spans="1:15" ht="16.5">
      <c r="A132" s="1"/>
      <c r="B132" s="1"/>
      <c r="C132" s="1"/>
      <c r="D132" s="1"/>
      <c r="E132" s="1"/>
      <c r="F132" s="1"/>
      <c r="G132" s="1"/>
      <c r="H132" s="1"/>
      <c r="I132" s="1"/>
      <c r="J132" s="1"/>
      <c r="K132" s="1"/>
      <c r="L132" s="1"/>
      <c r="M132" s="1"/>
      <c r="N132" s="1"/>
      <c r="O132" s="1"/>
    </row>
    <row r="133" spans="1:15" ht="16.5">
      <c r="A133" s="1"/>
      <c r="B133" s="1"/>
      <c r="C133" s="1"/>
      <c r="D133" s="1"/>
      <c r="E133" s="1"/>
      <c r="F133" s="1"/>
      <c r="G133" s="1"/>
      <c r="H133" s="1"/>
      <c r="I133" s="1"/>
      <c r="J133" s="1"/>
      <c r="K133" s="1"/>
      <c r="L133" s="1"/>
      <c r="M133" s="1"/>
      <c r="N133" s="1"/>
      <c r="O133" s="1"/>
    </row>
    <row r="134" spans="1:15" ht="16.5">
      <c r="A134" s="1"/>
      <c r="B134" s="1"/>
      <c r="C134" s="1"/>
      <c r="D134" s="1"/>
      <c r="E134" s="1"/>
      <c r="F134" s="1"/>
      <c r="G134" s="1"/>
      <c r="H134" s="1"/>
      <c r="I134" s="1"/>
      <c r="J134" s="1"/>
      <c r="K134" s="1"/>
      <c r="L134" s="1"/>
      <c r="M134" s="1"/>
      <c r="N134" s="1"/>
      <c r="O134" s="1"/>
    </row>
    <row r="135" spans="1:15" ht="16.5">
      <c r="A135" s="1"/>
      <c r="B135" s="1"/>
      <c r="C135" s="1"/>
      <c r="D135" s="1"/>
      <c r="E135" s="1"/>
      <c r="F135" s="1"/>
      <c r="G135" s="1"/>
      <c r="H135" s="1"/>
      <c r="I135" s="1"/>
      <c r="J135" s="1"/>
      <c r="K135" s="1"/>
      <c r="L135" s="1"/>
      <c r="M135" s="1"/>
      <c r="N135" s="1"/>
      <c r="O135" s="1"/>
    </row>
    <row r="136" spans="1:15" ht="16.5">
      <c r="A136" s="1"/>
      <c r="B136" s="1"/>
      <c r="C136" s="1"/>
      <c r="D136" s="1"/>
      <c r="E136" s="1"/>
      <c r="F136" s="1"/>
      <c r="G136" s="1"/>
      <c r="H136" s="1"/>
      <c r="I136" s="1"/>
      <c r="J136" s="1"/>
      <c r="K136" s="1"/>
      <c r="L136" s="1"/>
      <c r="M136" s="1"/>
      <c r="N136" s="1"/>
      <c r="O136" s="1"/>
    </row>
    <row r="137" spans="1:15" ht="16.5">
      <c r="A137" s="1"/>
      <c r="B137" s="1"/>
      <c r="C137" s="1"/>
      <c r="D137" s="1"/>
      <c r="E137" s="1"/>
      <c r="F137" s="1"/>
      <c r="G137" s="1"/>
      <c r="H137" s="1"/>
      <c r="I137" s="1"/>
      <c r="J137" s="1"/>
      <c r="K137" s="1"/>
      <c r="L137" s="1"/>
      <c r="M137" s="1"/>
      <c r="N137" s="1"/>
      <c r="O137" s="1"/>
    </row>
    <row r="138" spans="1:15" ht="16.5">
      <c r="A138" s="1"/>
      <c r="B138" s="1"/>
      <c r="C138" s="1"/>
      <c r="D138" s="1"/>
      <c r="E138" s="1"/>
      <c r="F138" s="1"/>
      <c r="G138" s="1"/>
      <c r="H138" s="1"/>
      <c r="I138" s="1"/>
      <c r="J138" s="1"/>
      <c r="K138" s="1"/>
      <c r="L138" s="1"/>
      <c r="M138" s="1"/>
      <c r="N138" s="1"/>
      <c r="O138" s="1"/>
    </row>
    <row r="139" spans="1:15" ht="16.5">
      <c r="A139" s="1"/>
      <c r="B139" s="1"/>
      <c r="C139" s="1"/>
      <c r="D139" s="1"/>
      <c r="E139" s="1"/>
      <c r="F139" s="1"/>
      <c r="G139" s="1"/>
      <c r="H139" s="1"/>
      <c r="I139" s="1"/>
      <c r="J139" s="1"/>
      <c r="K139" s="1"/>
      <c r="L139" s="1"/>
      <c r="M139" s="1"/>
      <c r="N139" s="1"/>
      <c r="O139" s="1"/>
    </row>
    <row r="140" spans="1:15" ht="16.5">
      <c r="A140" s="1"/>
      <c r="B140" s="1"/>
      <c r="C140" s="1"/>
      <c r="D140" s="1"/>
      <c r="E140" s="1"/>
      <c r="F140" s="1"/>
      <c r="G140" s="1"/>
      <c r="H140" s="1"/>
      <c r="I140" s="1"/>
      <c r="J140" s="1"/>
      <c r="K140" s="1"/>
      <c r="L140" s="1"/>
      <c r="M140" s="1"/>
      <c r="N140" s="1"/>
      <c r="O140" s="1"/>
    </row>
    <row r="141" spans="1:15" ht="16.5">
      <c r="A141" s="1"/>
      <c r="B141" s="1"/>
      <c r="C141" s="1"/>
      <c r="D141" s="1"/>
      <c r="E141" s="1"/>
      <c r="F141" s="1"/>
      <c r="G141" s="1"/>
      <c r="H141" s="1"/>
      <c r="I141" s="1"/>
      <c r="J141" s="1"/>
      <c r="K141" s="1"/>
      <c r="L141" s="1"/>
      <c r="M141" s="1"/>
      <c r="N141" s="1"/>
      <c r="O141" s="1"/>
    </row>
    <row r="142" spans="1:15" ht="16.5">
      <c r="A142" s="1"/>
      <c r="B142" s="1"/>
      <c r="C142" s="1"/>
      <c r="D142" s="1"/>
      <c r="E142" s="1"/>
      <c r="F142" s="1"/>
      <c r="G142" s="1"/>
      <c r="H142" s="1"/>
      <c r="I142" s="1"/>
      <c r="J142" s="1"/>
      <c r="K142" s="1"/>
      <c r="L142" s="1"/>
      <c r="M142" s="1"/>
      <c r="N142" s="1"/>
      <c r="O142" s="1"/>
    </row>
    <row r="143" spans="1:15" ht="16.5">
      <c r="A143" s="1"/>
      <c r="B143" s="1"/>
      <c r="C143" s="1"/>
      <c r="D143" s="1"/>
      <c r="E143" s="1"/>
      <c r="F143" s="1"/>
      <c r="G143" s="1"/>
      <c r="H143" s="1"/>
      <c r="I143" s="1"/>
      <c r="J143" s="1"/>
      <c r="K143" s="1"/>
      <c r="L143" s="1"/>
      <c r="M143" s="1"/>
      <c r="N143" s="1"/>
      <c r="O143" s="1"/>
    </row>
    <row r="144" spans="1:15" ht="16.5">
      <c r="A144" s="1"/>
      <c r="B144" s="1"/>
      <c r="C144" s="1"/>
      <c r="D144" s="1"/>
      <c r="E144" s="1"/>
      <c r="F144" s="1"/>
      <c r="G144" s="1"/>
      <c r="H144" s="1"/>
      <c r="I144" s="1"/>
      <c r="J144" s="1"/>
      <c r="K144" s="1"/>
      <c r="L144" s="1"/>
      <c r="M144" s="1"/>
      <c r="N144" s="1"/>
      <c r="O144" s="1"/>
    </row>
    <row r="145" spans="1:15" ht="16.5">
      <c r="A145" s="1"/>
      <c r="B145" s="1"/>
      <c r="C145" s="1"/>
      <c r="D145" s="1"/>
      <c r="E145" s="1"/>
      <c r="F145" s="1"/>
      <c r="G145" s="1"/>
      <c r="H145" s="1"/>
      <c r="I145" s="1"/>
      <c r="J145" s="1"/>
      <c r="K145" s="1"/>
      <c r="L145" s="1"/>
      <c r="M145" s="1"/>
      <c r="N145" s="1"/>
      <c r="O145" s="1"/>
    </row>
    <row r="146" spans="1:15" ht="16.5">
      <c r="A146" s="1"/>
      <c r="B146" s="1"/>
      <c r="C146" s="1"/>
      <c r="D146" s="1"/>
      <c r="E146" s="1"/>
      <c r="F146" s="1"/>
      <c r="G146" s="1"/>
      <c r="H146" s="1"/>
      <c r="I146" s="1"/>
      <c r="J146" s="1"/>
      <c r="K146" s="1"/>
      <c r="L146" s="1"/>
      <c r="M146" s="1"/>
      <c r="N146" s="1"/>
      <c r="O146" s="1"/>
    </row>
    <row r="147" spans="1:15" ht="16.5">
      <c r="A147" s="1"/>
      <c r="B147" s="1"/>
      <c r="C147" s="1"/>
      <c r="D147" s="1"/>
      <c r="E147" s="1"/>
      <c r="F147" s="1"/>
      <c r="G147" s="1"/>
      <c r="H147" s="1"/>
      <c r="I147" s="1"/>
      <c r="J147" s="1"/>
      <c r="K147" s="1"/>
      <c r="L147" s="1"/>
      <c r="M147" s="1"/>
      <c r="N147" s="1"/>
      <c r="O147" s="1"/>
    </row>
    <row r="148" spans="1:15" ht="16.5">
      <c r="A148" s="1"/>
      <c r="B148" s="1"/>
      <c r="C148" s="1"/>
      <c r="D148" s="1"/>
      <c r="E148" s="1"/>
      <c r="F148" s="1"/>
      <c r="G148" s="1"/>
      <c r="H148" s="1"/>
      <c r="I148" s="1"/>
      <c r="J148" s="1"/>
      <c r="K148" s="1"/>
      <c r="L148" s="1"/>
      <c r="M148" s="1"/>
      <c r="N148" s="1"/>
      <c r="O148" s="1"/>
    </row>
    <row r="149" spans="1:15" ht="16.5">
      <c r="A149" s="1"/>
      <c r="B149" s="1"/>
      <c r="C149" s="1"/>
      <c r="D149" s="1"/>
      <c r="E149" s="1"/>
      <c r="F149" s="1"/>
      <c r="G149" s="1"/>
      <c r="H149" s="1"/>
      <c r="I149" s="1"/>
      <c r="J149" s="1"/>
      <c r="K149" s="1"/>
      <c r="L149" s="1"/>
      <c r="M149" s="1"/>
      <c r="N149" s="1"/>
      <c r="O149" s="1"/>
    </row>
    <row r="150" spans="1:15" ht="16.5">
      <c r="A150" s="1"/>
      <c r="B150" s="1"/>
      <c r="C150" s="1"/>
      <c r="D150" s="1"/>
      <c r="E150" s="1"/>
      <c r="F150" s="1"/>
      <c r="G150" s="1"/>
      <c r="H150" s="1"/>
      <c r="I150" s="1"/>
      <c r="J150" s="1"/>
      <c r="K150" s="1"/>
      <c r="L150" s="1"/>
      <c r="M150" s="1"/>
      <c r="N150" s="1"/>
      <c r="O150" s="1"/>
    </row>
    <row r="151" spans="1:15" ht="16.5">
      <c r="A151" s="1"/>
      <c r="B151" s="1"/>
      <c r="C151" s="1"/>
      <c r="D151" s="1"/>
      <c r="E151" s="1"/>
      <c r="F151" s="1"/>
      <c r="G151" s="1"/>
      <c r="H151" s="1"/>
      <c r="I151" s="1"/>
      <c r="J151" s="1"/>
      <c r="K151" s="1"/>
      <c r="L151" s="1"/>
      <c r="M151" s="1"/>
      <c r="N151" s="1"/>
      <c r="O151" s="1"/>
    </row>
    <row r="152" spans="1:15" ht="16.5">
      <c r="A152" s="1"/>
      <c r="B152" s="1"/>
      <c r="C152" s="1"/>
      <c r="D152" s="1"/>
      <c r="E152" s="1"/>
      <c r="F152" s="1"/>
      <c r="G152" s="1"/>
      <c r="H152" s="1"/>
      <c r="I152" s="1"/>
      <c r="J152" s="1"/>
      <c r="K152" s="1"/>
      <c r="L152" s="1"/>
      <c r="M152" s="1"/>
      <c r="N152" s="1"/>
      <c r="O152" s="1"/>
    </row>
    <row r="153" spans="1:15" ht="16.5">
      <c r="A153" s="1"/>
      <c r="B153" s="1"/>
      <c r="C153" s="1"/>
      <c r="D153" s="1"/>
      <c r="E153" s="1"/>
      <c r="F153" s="1"/>
      <c r="G153" s="1"/>
      <c r="H153" s="1"/>
      <c r="I153" s="1"/>
      <c r="J153" s="1"/>
      <c r="K153" s="1"/>
      <c r="L153" s="1"/>
      <c r="M153" s="1"/>
      <c r="N153" s="1"/>
      <c r="O153" s="1"/>
    </row>
    <row r="154" spans="1:15" ht="16.5">
      <c r="A154" s="1"/>
      <c r="B154" s="1"/>
      <c r="C154" s="1"/>
      <c r="D154" s="1"/>
      <c r="E154" s="1"/>
      <c r="F154" s="1"/>
      <c r="G154" s="1"/>
      <c r="H154" s="1"/>
      <c r="I154" s="1"/>
      <c r="J154" s="1"/>
      <c r="K154" s="1"/>
      <c r="L154" s="1"/>
      <c r="M154" s="1"/>
      <c r="N154" s="1"/>
      <c r="O154" s="1"/>
    </row>
    <row r="155" spans="1:15" ht="16.5">
      <c r="A155" s="1"/>
      <c r="B155" s="1"/>
      <c r="C155" s="1"/>
      <c r="D155" s="1"/>
      <c r="E155" s="1"/>
      <c r="F155" s="1"/>
      <c r="G155" s="1"/>
      <c r="H155" s="1"/>
      <c r="I155" s="1"/>
      <c r="J155" s="1"/>
      <c r="K155" s="1"/>
      <c r="L155" s="1"/>
      <c r="M155" s="1"/>
      <c r="N155" s="1"/>
      <c r="O155" s="1"/>
    </row>
    <row r="156" spans="1:15" ht="16.5">
      <c r="A156" s="1"/>
      <c r="B156" s="1"/>
      <c r="C156" s="1"/>
      <c r="D156" s="1"/>
      <c r="E156" s="1"/>
      <c r="F156" s="1"/>
      <c r="G156" s="1"/>
      <c r="H156" s="1"/>
      <c r="I156" s="1"/>
      <c r="J156" s="1"/>
      <c r="K156" s="1"/>
      <c r="L156" s="1"/>
      <c r="M156" s="1"/>
      <c r="N156" s="1"/>
      <c r="O156" s="1"/>
    </row>
    <row r="157" spans="1:15" ht="16.5">
      <c r="A157" s="1"/>
      <c r="B157" s="1"/>
      <c r="C157" s="1"/>
      <c r="D157" s="1"/>
      <c r="E157" s="1"/>
      <c r="F157" s="1"/>
      <c r="G157" s="1"/>
      <c r="H157" s="1"/>
      <c r="I157" s="1"/>
      <c r="J157" s="1"/>
      <c r="K157" s="1"/>
      <c r="L157" s="1"/>
      <c r="M157" s="1"/>
      <c r="N157" s="1"/>
      <c r="O157" s="1"/>
    </row>
    <row r="158" spans="1:15" ht="16.5">
      <c r="A158" s="1"/>
      <c r="B158" s="1"/>
      <c r="C158" s="1"/>
      <c r="D158" s="1"/>
      <c r="E158" s="1"/>
      <c r="F158" s="1"/>
      <c r="G158" s="1"/>
      <c r="H158" s="1"/>
      <c r="I158" s="1"/>
      <c r="J158" s="1"/>
      <c r="K158" s="1"/>
      <c r="L158" s="1"/>
      <c r="M158" s="1"/>
      <c r="N158" s="1"/>
      <c r="O158" s="1"/>
    </row>
    <row r="159" spans="1:15" ht="16.5">
      <c r="A159" s="1"/>
      <c r="B159" s="1"/>
      <c r="C159" s="1"/>
      <c r="D159" s="1"/>
      <c r="E159" s="1"/>
      <c r="F159" s="1"/>
      <c r="G159" s="1"/>
      <c r="H159" s="1"/>
      <c r="I159" s="1"/>
      <c r="J159" s="1"/>
      <c r="K159" s="1"/>
      <c r="L159" s="1"/>
      <c r="M159" s="1"/>
      <c r="N159" s="1"/>
      <c r="O159" s="1"/>
    </row>
    <row r="160" spans="1:15" ht="16.5">
      <c r="A160" s="1"/>
      <c r="B160" s="1"/>
      <c r="C160" s="1"/>
      <c r="D160" s="1"/>
      <c r="E160" s="1"/>
      <c r="F160" s="1"/>
      <c r="G160" s="1"/>
      <c r="H160" s="1"/>
      <c r="I160" s="1"/>
      <c r="J160" s="1"/>
      <c r="K160" s="1"/>
      <c r="L160" s="1"/>
      <c r="M160" s="1"/>
      <c r="N160" s="1"/>
      <c r="O160" s="1"/>
    </row>
    <row r="161" spans="1:15" ht="16.5">
      <c r="A161" s="1"/>
      <c r="B161" s="1"/>
      <c r="C161" s="1"/>
      <c r="D161" s="1"/>
      <c r="E161" s="1"/>
      <c r="F161" s="1"/>
      <c r="G161" s="1"/>
      <c r="H161" s="1"/>
      <c r="I161" s="1"/>
      <c r="J161" s="1"/>
      <c r="K161" s="1"/>
      <c r="L161" s="1"/>
      <c r="M161" s="1"/>
      <c r="N161" s="1"/>
      <c r="O161" s="1"/>
    </row>
    <row r="162" spans="1:15" ht="16.5">
      <c r="A162" s="1"/>
      <c r="B162" s="1"/>
      <c r="C162" s="1"/>
      <c r="D162" s="1"/>
      <c r="E162" s="1"/>
      <c r="F162" s="1"/>
      <c r="G162" s="1"/>
      <c r="H162" s="1"/>
      <c r="I162" s="1"/>
      <c r="J162" s="1"/>
      <c r="K162" s="1"/>
      <c r="L162" s="1"/>
      <c r="M162" s="1"/>
      <c r="N162" s="1"/>
      <c r="O162" s="1"/>
    </row>
    <row r="163" spans="1:15" ht="16.5">
      <c r="A163" s="1"/>
      <c r="B163" s="1"/>
      <c r="C163" s="1"/>
      <c r="D163" s="1"/>
      <c r="E163" s="1"/>
      <c r="F163" s="1"/>
      <c r="G163" s="1"/>
      <c r="H163" s="1"/>
      <c r="I163" s="1"/>
      <c r="J163" s="1"/>
      <c r="K163" s="1"/>
      <c r="L163" s="1"/>
      <c r="M163" s="1"/>
      <c r="N163" s="1"/>
      <c r="O163" s="1"/>
    </row>
    <row r="164" spans="1:15" ht="16.5">
      <c r="A164" s="1"/>
      <c r="B164" s="1"/>
      <c r="C164" s="1"/>
      <c r="D164" s="1"/>
      <c r="E164" s="1"/>
      <c r="F164" s="1"/>
      <c r="G164" s="1"/>
      <c r="H164" s="1"/>
      <c r="I164" s="1"/>
      <c r="J164" s="1"/>
      <c r="K164" s="1"/>
      <c r="L164" s="1"/>
      <c r="M164" s="1"/>
      <c r="N164" s="1"/>
      <c r="O164" s="1"/>
    </row>
    <row r="165" spans="1:15" ht="16.5">
      <c r="A165" s="1"/>
      <c r="B165" s="1"/>
      <c r="C165" s="1"/>
      <c r="D165" s="1"/>
      <c r="E165" s="1"/>
      <c r="F165" s="1"/>
      <c r="G165" s="1"/>
      <c r="H165" s="1"/>
      <c r="I165" s="1"/>
      <c r="J165" s="1"/>
      <c r="K165" s="1"/>
      <c r="L165" s="1"/>
      <c r="M165" s="1"/>
      <c r="N165" s="1"/>
      <c r="O165" s="1"/>
    </row>
    <row r="166" spans="1:15" ht="16.5">
      <c r="A166" s="1"/>
      <c r="B166" s="1"/>
      <c r="C166" s="1"/>
      <c r="D166" s="1"/>
      <c r="E166" s="1"/>
      <c r="F166" s="1"/>
      <c r="G166" s="1"/>
      <c r="H166" s="1"/>
      <c r="I166" s="1"/>
      <c r="J166" s="1"/>
      <c r="K166" s="1"/>
      <c r="L166" s="1"/>
      <c r="M166" s="1"/>
      <c r="N166" s="1"/>
      <c r="O166" s="1"/>
    </row>
    <row r="167" spans="1:15" ht="16.5">
      <c r="A167" s="1"/>
      <c r="B167" s="1"/>
      <c r="C167" s="1"/>
      <c r="D167" s="1"/>
      <c r="E167" s="1"/>
      <c r="F167" s="1"/>
      <c r="G167" s="1"/>
      <c r="H167" s="1"/>
      <c r="I167" s="1"/>
      <c r="J167" s="1"/>
      <c r="K167" s="1"/>
      <c r="L167" s="1"/>
      <c r="M167" s="1"/>
      <c r="N167" s="1"/>
      <c r="O167" s="1"/>
    </row>
    <row r="168" spans="1:15" ht="16.5">
      <c r="A168" s="1"/>
      <c r="B168" s="1"/>
      <c r="C168" s="1"/>
      <c r="D168" s="1"/>
      <c r="E168" s="1"/>
      <c r="F168" s="1"/>
      <c r="G168" s="1"/>
      <c r="H168" s="1"/>
      <c r="I168" s="1"/>
      <c r="J168" s="1"/>
      <c r="K168" s="1"/>
      <c r="L168" s="1"/>
      <c r="M168" s="1"/>
      <c r="N168" s="1"/>
      <c r="O168" s="1"/>
    </row>
    <row r="169" spans="1:15" ht="16.5">
      <c r="A169" s="1"/>
      <c r="B169" s="1"/>
      <c r="C169" s="1"/>
      <c r="D169" s="1"/>
      <c r="E169" s="1"/>
      <c r="F169" s="1"/>
      <c r="G169" s="1"/>
      <c r="H169" s="1"/>
      <c r="I169" s="1"/>
      <c r="J169" s="1"/>
      <c r="K169" s="1"/>
      <c r="L169" s="1"/>
      <c r="M169" s="1"/>
      <c r="N169" s="1"/>
      <c r="O169" s="1"/>
    </row>
    <row r="170" spans="1:15" ht="16.5">
      <c r="A170" s="1"/>
      <c r="B170" s="1"/>
      <c r="C170" s="1"/>
      <c r="D170" s="1"/>
      <c r="E170" s="1"/>
      <c r="F170" s="1"/>
      <c r="G170" s="1"/>
      <c r="H170" s="1"/>
      <c r="I170" s="1"/>
      <c r="J170" s="1"/>
      <c r="K170" s="1"/>
      <c r="L170" s="1"/>
      <c r="M170" s="1"/>
      <c r="N170" s="1"/>
      <c r="O170" s="1"/>
    </row>
    <row r="171" spans="1:15" ht="16.5">
      <c r="A171" s="1"/>
      <c r="B171" s="1"/>
      <c r="C171" s="1"/>
      <c r="D171" s="1"/>
      <c r="E171" s="1"/>
      <c r="F171" s="1"/>
      <c r="G171" s="1"/>
      <c r="H171" s="1"/>
      <c r="I171" s="1"/>
      <c r="J171" s="1"/>
      <c r="K171" s="1"/>
      <c r="L171" s="1"/>
      <c r="M171" s="1"/>
      <c r="N171" s="1"/>
      <c r="O171" s="1"/>
    </row>
    <row r="172" spans="1:15" ht="16.5">
      <c r="A172" s="1"/>
      <c r="B172" s="1"/>
      <c r="C172" s="1"/>
      <c r="D172" s="1"/>
      <c r="E172" s="1"/>
      <c r="F172" s="1"/>
      <c r="G172" s="1"/>
      <c r="H172" s="1"/>
      <c r="I172" s="1"/>
      <c r="J172" s="1"/>
      <c r="K172" s="1"/>
      <c r="L172" s="1"/>
      <c r="M172" s="1"/>
      <c r="N172" s="1"/>
      <c r="O172" s="1"/>
    </row>
    <row r="173" spans="1:15" ht="16.5">
      <c r="A173" s="1"/>
      <c r="B173" s="1"/>
      <c r="C173" s="1"/>
      <c r="D173" s="1"/>
      <c r="E173" s="1"/>
      <c r="F173" s="1"/>
      <c r="G173" s="1"/>
      <c r="H173" s="1"/>
      <c r="I173" s="1"/>
      <c r="J173" s="1"/>
      <c r="K173" s="1"/>
      <c r="L173" s="1"/>
      <c r="M173" s="1"/>
      <c r="N173" s="1"/>
      <c r="O173" s="1"/>
    </row>
    <row r="174" spans="1:15" ht="16.5">
      <c r="A174" s="1"/>
      <c r="B174" s="1"/>
      <c r="C174" s="1"/>
      <c r="D174" s="1"/>
      <c r="E174" s="1"/>
      <c r="F174" s="1"/>
      <c r="G174" s="1"/>
      <c r="H174" s="1"/>
      <c r="I174" s="1"/>
      <c r="J174" s="1"/>
      <c r="K174" s="1"/>
      <c r="L174" s="1"/>
      <c r="M174" s="1"/>
      <c r="N174" s="1"/>
      <c r="O174" s="1"/>
    </row>
    <row r="175" spans="1:15" ht="16.5">
      <c r="A175" s="1"/>
      <c r="B175" s="1"/>
      <c r="C175" s="1"/>
      <c r="D175" s="1"/>
      <c r="E175" s="1"/>
      <c r="F175" s="1"/>
      <c r="G175" s="1"/>
      <c r="H175" s="1"/>
      <c r="I175" s="1"/>
      <c r="J175" s="1"/>
      <c r="K175" s="1"/>
      <c r="L175" s="1"/>
      <c r="M175" s="1"/>
      <c r="N175" s="1"/>
      <c r="O175" s="1"/>
    </row>
    <row r="176" spans="1:15" ht="16.5">
      <c r="A176" s="1"/>
      <c r="B176" s="1"/>
      <c r="C176" s="1"/>
      <c r="D176" s="1"/>
      <c r="E176" s="1"/>
      <c r="F176" s="1"/>
      <c r="G176" s="1"/>
      <c r="H176" s="1"/>
      <c r="I176" s="1"/>
      <c r="J176" s="1"/>
      <c r="K176" s="1"/>
      <c r="L176" s="1"/>
      <c r="M176" s="1"/>
      <c r="N176" s="1"/>
      <c r="O176" s="1"/>
    </row>
    <row r="177" spans="1:15" ht="16.5">
      <c r="A177" s="1"/>
      <c r="B177" s="1"/>
      <c r="C177" s="1"/>
      <c r="D177" s="1"/>
      <c r="E177" s="1"/>
      <c r="F177" s="1"/>
      <c r="G177" s="1"/>
      <c r="H177" s="1"/>
      <c r="I177" s="1"/>
      <c r="J177" s="1"/>
      <c r="K177" s="1"/>
      <c r="L177" s="1"/>
      <c r="M177" s="1"/>
      <c r="N177" s="1"/>
      <c r="O177" s="1"/>
    </row>
    <row r="178" spans="1:15" ht="16.5">
      <c r="A178" s="1"/>
      <c r="B178" s="1"/>
      <c r="C178" s="1"/>
      <c r="D178" s="1"/>
      <c r="E178" s="1"/>
      <c r="F178" s="1"/>
      <c r="G178" s="1"/>
      <c r="H178" s="1"/>
      <c r="I178" s="1"/>
      <c r="J178" s="1"/>
      <c r="K178" s="1"/>
      <c r="L178" s="1"/>
      <c r="M178" s="1"/>
      <c r="N178" s="1"/>
      <c r="O178" s="1"/>
    </row>
    <row r="179" spans="1:15" ht="16.5">
      <c r="A179" s="1"/>
      <c r="B179" s="1"/>
      <c r="C179" s="1"/>
      <c r="D179" s="1"/>
      <c r="E179" s="1"/>
      <c r="F179" s="1"/>
      <c r="G179" s="1"/>
      <c r="H179" s="1"/>
      <c r="I179" s="1"/>
      <c r="J179" s="1"/>
      <c r="K179" s="1"/>
      <c r="L179" s="1"/>
      <c r="M179" s="1"/>
      <c r="N179" s="1"/>
      <c r="O179" s="1"/>
    </row>
    <row r="180" spans="1:15" ht="16.5">
      <c r="A180" s="1"/>
      <c r="B180" s="1"/>
      <c r="C180" s="1"/>
      <c r="D180" s="1"/>
      <c r="E180" s="1"/>
      <c r="F180" s="1"/>
      <c r="G180" s="1"/>
      <c r="H180" s="1"/>
      <c r="I180" s="1"/>
      <c r="J180" s="1"/>
      <c r="K180" s="1"/>
      <c r="L180" s="1"/>
      <c r="M180" s="1"/>
      <c r="N180" s="1"/>
      <c r="O180" s="1"/>
    </row>
    <row r="181" spans="1:15" ht="16.5">
      <c r="A181" s="1"/>
      <c r="B181" s="1"/>
      <c r="C181" s="1"/>
      <c r="D181" s="1"/>
      <c r="E181" s="1"/>
      <c r="F181" s="1"/>
      <c r="G181" s="1"/>
      <c r="H181" s="1"/>
      <c r="I181" s="1"/>
      <c r="J181" s="1"/>
      <c r="K181" s="1"/>
      <c r="L181" s="1"/>
      <c r="M181" s="1"/>
      <c r="N181" s="1"/>
      <c r="O181" s="1"/>
    </row>
    <row r="182" spans="1:15" ht="16.5">
      <c r="A182" s="1"/>
      <c r="B182" s="1"/>
      <c r="C182" s="1"/>
      <c r="D182" s="1"/>
      <c r="E182" s="1"/>
      <c r="F182" s="1"/>
      <c r="G182" s="1"/>
      <c r="H182" s="1"/>
      <c r="I182" s="1"/>
      <c r="J182" s="1"/>
      <c r="K182" s="1"/>
      <c r="L182" s="1"/>
      <c r="M182" s="1"/>
      <c r="N182" s="1"/>
      <c r="O182" s="1"/>
    </row>
    <row r="183" spans="1:15" ht="16.5">
      <c r="A183" s="1"/>
      <c r="B183" s="1"/>
      <c r="C183" s="1"/>
      <c r="D183" s="1"/>
      <c r="E183" s="1"/>
      <c r="F183" s="1"/>
      <c r="G183" s="1"/>
      <c r="H183" s="1"/>
      <c r="I183" s="1"/>
      <c r="J183" s="1"/>
      <c r="K183" s="1"/>
      <c r="L183" s="1"/>
      <c r="M183" s="1"/>
      <c r="N183" s="1"/>
      <c r="O183" s="1"/>
    </row>
    <row r="184" spans="1:15" ht="16.5">
      <c r="A184" s="1"/>
      <c r="B184" s="1"/>
      <c r="C184" s="1"/>
      <c r="D184" s="1"/>
      <c r="E184" s="1"/>
      <c r="F184" s="1"/>
      <c r="G184" s="1"/>
      <c r="H184" s="1"/>
      <c r="I184" s="1"/>
      <c r="J184" s="1"/>
      <c r="K184" s="1"/>
      <c r="L184" s="1"/>
      <c r="M184" s="1"/>
      <c r="N184" s="1"/>
      <c r="O184" s="1"/>
    </row>
    <row r="185" spans="1:15" ht="16.5">
      <c r="A185" s="1"/>
      <c r="B185" s="1"/>
      <c r="C185" s="1"/>
      <c r="D185" s="1"/>
      <c r="E185" s="1"/>
      <c r="F185" s="1"/>
      <c r="G185" s="1"/>
      <c r="H185" s="1"/>
      <c r="I185" s="1"/>
      <c r="J185" s="1"/>
      <c r="K185" s="1"/>
      <c r="L185" s="1"/>
      <c r="M185" s="1"/>
      <c r="N185" s="1"/>
      <c r="O185" s="1"/>
    </row>
    <row r="186" spans="1:15" ht="16.5">
      <c r="A186" s="1"/>
      <c r="B186" s="1"/>
      <c r="C186" s="1"/>
      <c r="D186" s="1"/>
      <c r="E186" s="1"/>
      <c r="F186" s="1"/>
      <c r="G186" s="1"/>
      <c r="H186" s="1"/>
      <c r="I186" s="1"/>
      <c r="J186" s="1"/>
      <c r="K186" s="1"/>
      <c r="L186" s="1"/>
      <c r="M186" s="1"/>
      <c r="N186" s="1"/>
      <c r="O186" s="1"/>
    </row>
    <row r="187" spans="1:15" ht="16.5">
      <c r="A187" s="1"/>
      <c r="B187" s="1"/>
      <c r="C187" s="1"/>
      <c r="D187" s="1"/>
      <c r="E187" s="1"/>
      <c r="F187" s="1"/>
      <c r="G187" s="1"/>
      <c r="H187" s="1"/>
      <c r="I187" s="1"/>
      <c r="J187" s="1"/>
      <c r="K187" s="1"/>
      <c r="L187" s="1"/>
      <c r="M187" s="1"/>
      <c r="N187" s="1"/>
      <c r="O187" s="1"/>
    </row>
    <row r="188" spans="1:15" ht="16.5">
      <c r="A188" s="1"/>
      <c r="B188" s="1"/>
      <c r="C188" s="1"/>
      <c r="D188" s="1"/>
      <c r="E188" s="1"/>
      <c r="F188" s="1"/>
      <c r="G188" s="1"/>
      <c r="H188" s="1"/>
      <c r="I188" s="1"/>
      <c r="J188" s="1"/>
      <c r="K188" s="1"/>
      <c r="L188" s="1"/>
      <c r="M188" s="1"/>
      <c r="N188" s="1"/>
      <c r="O188" s="1"/>
    </row>
    <row r="189" spans="1:15" ht="16.5">
      <c r="A189" s="1"/>
      <c r="B189" s="1"/>
      <c r="C189" s="1"/>
      <c r="D189" s="1"/>
      <c r="E189" s="1"/>
      <c r="F189" s="1"/>
      <c r="G189" s="1"/>
      <c r="H189" s="1"/>
      <c r="I189" s="1"/>
      <c r="J189" s="1"/>
      <c r="K189" s="1"/>
      <c r="L189" s="1"/>
      <c r="M189" s="1"/>
      <c r="N189" s="1"/>
      <c r="O189" s="1"/>
    </row>
    <row r="190" spans="1:15" ht="16.5">
      <c r="A190" s="1"/>
      <c r="B190" s="1"/>
      <c r="C190" s="1"/>
      <c r="D190" s="1"/>
      <c r="E190" s="1"/>
      <c r="F190" s="1"/>
      <c r="G190" s="1"/>
      <c r="H190" s="1"/>
      <c r="I190" s="1"/>
      <c r="J190" s="1"/>
      <c r="K190" s="1"/>
      <c r="L190" s="1"/>
      <c r="M190" s="1"/>
      <c r="N190" s="1"/>
      <c r="O190" s="1"/>
    </row>
    <row r="191" spans="1:15" ht="16.5">
      <c r="A191" s="1"/>
      <c r="B191" s="1"/>
      <c r="C191" s="1"/>
      <c r="D191" s="1"/>
      <c r="E191" s="1"/>
      <c r="F191" s="1"/>
      <c r="G191" s="1"/>
      <c r="H191" s="1"/>
      <c r="I191" s="1"/>
      <c r="J191" s="1"/>
      <c r="K191" s="1"/>
      <c r="L191" s="1"/>
      <c r="M191" s="1"/>
      <c r="N191" s="1"/>
      <c r="O191" s="1"/>
    </row>
    <row r="192" spans="1:15" ht="16.5">
      <c r="A192" s="1"/>
      <c r="B192" s="1"/>
      <c r="C192" s="1"/>
      <c r="D192" s="1"/>
      <c r="E192" s="1"/>
      <c r="F192" s="1"/>
      <c r="G192" s="1"/>
      <c r="H192" s="1"/>
      <c r="I192" s="1"/>
      <c r="J192" s="1"/>
      <c r="K192" s="1"/>
      <c r="L192" s="1"/>
      <c r="M192" s="1"/>
      <c r="N192" s="1"/>
      <c r="O192" s="1"/>
    </row>
    <row r="193" spans="1:15" ht="16.5">
      <c r="A193" s="1"/>
      <c r="B193" s="1"/>
      <c r="C193" s="1"/>
      <c r="D193" s="1"/>
      <c r="E193" s="1"/>
      <c r="F193" s="1"/>
      <c r="G193" s="1"/>
      <c r="H193" s="1"/>
      <c r="I193" s="1"/>
      <c r="J193" s="1"/>
      <c r="K193" s="1"/>
      <c r="L193" s="1"/>
      <c r="M193" s="1"/>
      <c r="N193" s="1"/>
      <c r="O193" s="1"/>
    </row>
    <row r="194" spans="1:15" ht="16.5">
      <c r="A194" s="1"/>
      <c r="B194" s="1"/>
      <c r="C194" s="1"/>
      <c r="D194" s="1"/>
      <c r="E194" s="1"/>
      <c r="F194" s="1"/>
      <c r="G194" s="1"/>
      <c r="H194" s="1"/>
      <c r="I194" s="1"/>
      <c r="J194" s="1"/>
      <c r="K194" s="1"/>
      <c r="L194" s="1"/>
      <c r="M194" s="1"/>
      <c r="N194" s="1"/>
      <c r="O194" s="1"/>
    </row>
    <row r="195" spans="1:15" ht="16.5">
      <c r="A195" s="1"/>
      <c r="B195" s="1"/>
      <c r="C195" s="1"/>
      <c r="D195" s="1"/>
      <c r="E195" s="1"/>
      <c r="F195" s="1"/>
      <c r="G195" s="1"/>
      <c r="H195" s="1"/>
      <c r="I195" s="1"/>
      <c r="J195" s="1"/>
      <c r="K195" s="1"/>
      <c r="L195" s="1"/>
      <c r="M195" s="1"/>
      <c r="N195" s="1"/>
      <c r="O195" s="1"/>
    </row>
    <row r="196" spans="1:15" ht="16.5">
      <c r="A196" s="1"/>
      <c r="B196" s="1"/>
      <c r="C196" s="1"/>
      <c r="D196" s="1"/>
      <c r="E196" s="1"/>
      <c r="F196" s="1"/>
      <c r="G196" s="1"/>
      <c r="H196" s="1"/>
      <c r="I196" s="1"/>
      <c r="J196" s="1"/>
      <c r="K196" s="1"/>
      <c r="L196" s="1"/>
      <c r="M196" s="1"/>
      <c r="N196" s="1"/>
      <c r="O196" s="1"/>
    </row>
    <row r="197" spans="1:15" ht="16.5">
      <c r="A197" s="1"/>
      <c r="B197" s="1"/>
      <c r="C197" s="1"/>
      <c r="D197" s="1"/>
      <c r="E197" s="1"/>
      <c r="F197" s="1"/>
      <c r="G197" s="1"/>
      <c r="H197" s="1"/>
      <c r="I197" s="1"/>
      <c r="J197" s="1"/>
      <c r="K197" s="1"/>
      <c r="L197" s="1"/>
      <c r="M197" s="1"/>
      <c r="N197" s="1"/>
      <c r="O197" s="1"/>
    </row>
    <row r="198" spans="1:15" ht="16.5">
      <c r="A198" s="1"/>
      <c r="B198" s="1"/>
      <c r="C198" s="1"/>
      <c r="D198" s="1"/>
      <c r="E198" s="1"/>
      <c r="F198" s="1"/>
      <c r="G198" s="1"/>
      <c r="H198" s="1"/>
      <c r="I198" s="1"/>
      <c r="J198" s="1"/>
      <c r="K198" s="1"/>
      <c r="L198" s="1"/>
      <c r="M198" s="1"/>
      <c r="N198" s="1"/>
      <c r="O198" s="1"/>
    </row>
    <row r="199" spans="1:15" ht="16.5">
      <c r="A199" s="1"/>
      <c r="B199" s="1"/>
      <c r="C199" s="1"/>
      <c r="D199" s="1"/>
      <c r="E199" s="1"/>
      <c r="F199" s="1"/>
      <c r="G199" s="1"/>
      <c r="H199" s="1"/>
      <c r="I199" s="1"/>
      <c r="J199" s="1"/>
      <c r="K199" s="1"/>
      <c r="L199" s="1"/>
      <c r="M199" s="1"/>
      <c r="N199" s="1"/>
      <c r="O199" s="1"/>
    </row>
    <row r="200" spans="1:15" ht="16.5">
      <c r="A200" s="1"/>
      <c r="B200" s="1"/>
      <c r="C200" s="1"/>
      <c r="D200" s="1"/>
      <c r="E200" s="1"/>
      <c r="F200" s="1"/>
      <c r="G200" s="1"/>
      <c r="H200" s="1"/>
      <c r="I200" s="1"/>
      <c r="J200" s="1"/>
      <c r="K200" s="1"/>
      <c r="L200" s="1"/>
      <c r="M200" s="1"/>
      <c r="N200" s="1"/>
      <c r="O200" s="1"/>
    </row>
    <row r="201" spans="1:15" ht="16.5">
      <c r="A201" s="1"/>
      <c r="B201" s="1"/>
      <c r="C201" s="1"/>
      <c r="D201" s="1"/>
      <c r="E201" s="1"/>
      <c r="F201" s="1"/>
      <c r="G201" s="1"/>
      <c r="H201" s="1"/>
      <c r="I201" s="1"/>
      <c r="J201" s="1"/>
      <c r="K201" s="1"/>
      <c r="L201" s="1"/>
      <c r="M201" s="1"/>
      <c r="N201" s="1"/>
      <c r="O201" s="1"/>
    </row>
    <row r="202" spans="1:15" ht="16.5">
      <c r="A202" s="1"/>
      <c r="B202" s="1"/>
      <c r="C202" s="1"/>
      <c r="D202" s="1"/>
      <c r="E202" s="1"/>
      <c r="F202" s="1"/>
      <c r="G202" s="1"/>
      <c r="H202" s="1"/>
      <c r="I202" s="1"/>
      <c r="J202" s="1"/>
      <c r="K202" s="1"/>
      <c r="L202" s="1"/>
      <c r="M202" s="1"/>
      <c r="N202" s="1"/>
      <c r="O202" s="1"/>
    </row>
    <row r="203" spans="1:15" ht="16.5">
      <c r="A203" s="1"/>
      <c r="B203" s="1"/>
      <c r="C203" s="1"/>
      <c r="D203" s="1"/>
      <c r="E203" s="1"/>
      <c r="F203" s="1"/>
      <c r="G203" s="1"/>
      <c r="H203" s="1"/>
      <c r="I203" s="1"/>
      <c r="J203" s="1"/>
      <c r="K203" s="1"/>
      <c r="L203" s="1"/>
      <c r="M203" s="1"/>
      <c r="N203" s="1"/>
      <c r="O203" s="1"/>
    </row>
    <row r="204" spans="1:15" ht="16.5">
      <c r="A204" s="1"/>
      <c r="B204" s="1"/>
      <c r="C204" s="1"/>
      <c r="D204" s="1"/>
      <c r="E204" s="1"/>
      <c r="F204" s="1"/>
      <c r="G204" s="1"/>
      <c r="H204" s="1"/>
      <c r="I204" s="1"/>
      <c r="J204" s="1"/>
      <c r="K204" s="1"/>
      <c r="L204" s="1"/>
      <c r="M204" s="1"/>
      <c r="N204" s="1"/>
      <c r="O204" s="1"/>
    </row>
    <row r="205" spans="1:15" ht="16.5">
      <c r="A205" s="1"/>
      <c r="B205" s="1"/>
      <c r="C205" s="1"/>
      <c r="D205" s="1"/>
      <c r="E205" s="1"/>
      <c r="F205" s="1"/>
      <c r="G205" s="1"/>
      <c r="H205" s="1"/>
      <c r="I205" s="1"/>
      <c r="J205" s="1"/>
      <c r="K205" s="1"/>
      <c r="L205" s="1"/>
      <c r="M205" s="1"/>
      <c r="N205" s="1"/>
      <c r="O205" s="1"/>
    </row>
    <row r="206" spans="1:15" ht="16.5">
      <c r="A206" s="1"/>
      <c r="B206" s="1"/>
      <c r="C206" s="1"/>
      <c r="D206" s="1"/>
      <c r="E206" s="1"/>
      <c r="F206" s="1"/>
      <c r="G206" s="1"/>
      <c r="H206" s="1"/>
      <c r="I206" s="1"/>
      <c r="J206" s="1"/>
      <c r="K206" s="1"/>
      <c r="L206" s="1"/>
      <c r="M206" s="1"/>
      <c r="N206" s="1"/>
      <c r="O206" s="1"/>
    </row>
    <row r="207" spans="1:15" ht="16.5">
      <c r="A207" s="1"/>
      <c r="B207" s="1"/>
      <c r="C207" s="1"/>
      <c r="D207" s="1"/>
      <c r="E207" s="1"/>
      <c r="F207" s="1"/>
      <c r="G207" s="1"/>
      <c r="H207" s="1"/>
      <c r="I207" s="1"/>
      <c r="J207" s="1"/>
      <c r="K207" s="1"/>
      <c r="L207" s="1"/>
      <c r="M207" s="1"/>
      <c r="N207" s="1"/>
      <c r="O207" s="1"/>
    </row>
    <row r="208" spans="1:15" ht="16.5">
      <c r="A208" s="1"/>
      <c r="B208" s="1"/>
      <c r="C208" s="1"/>
      <c r="D208" s="1"/>
      <c r="E208" s="1"/>
      <c r="F208" s="1"/>
      <c r="G208" s="1"/>
      <c r="H208" s="1"/>
      <c r="I208" s="1"/>
      <c r="J208" s="1"/>
      <c r="K208" s="1"/>
      <c r="L208" s="1"/>
      <c r="M208" s="1"/>
      <c r="N208" s="1"/>
      <c r="O208" s="1"/>
    </row>
    <row r="209" spans="1:15" ht="16.5">
      <c r="A209" s="1"/>
      <c r="B209" s="1"/>
      <c r="C209" s="1"/>
      <c r="D209" s="1"/>
      <c r="E209" s="1"/>
      <c r="F209" s="1"/>
      <c r="G209" s="1"/>
      <c r="H209" s="1"/>
      <c r="I209" s="1"/>
      <c r="J209" s="1"/>
      <c r="K209" s="1"/>
      <c r="L209" s="1"/>
      <c r="M209" s="1"/>
      <c r="N209" s="1"/>
      <c r="O209" s="1"/>
    </row>
    <row r="210" spans="1:15" ht="16.5">
      <c r="A210" s="1"/>
      <c r="B210" s="1"/>
      <c r="C210" s="1"/>
      <c r="D210" s="1"/>
      <c r="E210" s="1"/>
      <c r="F210" s="1"/>
      <c r="G210" s="1"/>
      <c r="H210" s="1"/>
      <c r="I210" s="1"/>
      <c r="J210" s="1"/>
      <c r="K210" s="1"/>
      <c r="L210" s="1"/>
      <c r="M210" s="1"/>
      <c r="N210" s="1"/>
      <c r="O210" s="1"/>
    </row>
    <row r="211" spans="1:15" ht="16.5">
      <c r="A211" s="1"/>
      <c r="B211" s="1"/>
      <c r="C211" s="1"/>
      <c r="D211" s="1"/>
      <c r="E211" s="1"/>
      <c r="F211" s="1"/>
      <c r="G211" s="1"/>
      <c r="H211" s="1"/>
      <c r="I211" s="1"/>
      <c r="J211" s="1"/>
      <c r="K211" s="1"/>
      <c r="L211" s="1"/>
      <c r="M211" s="1"/>
      <c r="N211" s="1"/>
      <c r="O211" s="1"/>
    </row>
    <row r="212" spans="1:15" ht="16.5">
      <c r="A212" s="1"/>
      <c r="B212" s="1"/>
      <c r="C212" s="1"/>
      <c r="D212" s="1"/>
      <c r="E212" s="1"/>
      <c r="F212" s="1"/>
      <c r="G212" s="1"/>
      <c r="H212" s="1"/>
      <c r="I212" s="1"/>
      <c r="J212" s="1"/>
      <c r="K212" s="1"/>
      <c r="L212" s="1"/>
      <c r="M212" s="1"/>
      <c r="N212" s="1"/>
      <c r="O212" s="1"/>
    </row>
    <row r="213" spans="1:15" ht="16.5">
      <c r="A213" s="1"/>
      <c r="B213" s="1"/>
      <c r="C213" s="1"/>
      <c r="D213" s="1"/>
      <c r="E213" s="1"/>
      <c r="F213" s="1"/>
      <c r="G213" s="1"/>
      <c r="H213" s="1"/>
      <c r="I213" s="1"/>
      <c r="J213" s="1"/>
      <c r="K213" s="1"/>
      <c r="L213" s="1"/>
      <c r="M213" s="1"/>
      <c r="N213" s="1"/>
      <c r="O213" s="1"/>
    </row>
    <row r="214" spans="1:15" ht="16.5">
      <c r="A214" s="1"/>
      <c r="B214" s="1"/>
      <c r="C214" s="1"/>
      <c r="D214" s="1"/>
      <c r="E214" s="1"/>
      <c r="F214" s="1"/>
      <c r="G214" s="1"/>
      <c r="H214" s="1"/>
      <c r="I214" s="1"/>
      <c r="J214" s="1"/>
      <c r="K214" s="1"/>
      <c r="L214" s="1"/>
      <c r="M214" s="1"/>
      <c r="N214" s="1"/>
      <c r="O214" s="1"/>
    </row>
    <row r="215" spans="1:15" ht="16.5">
      <c r="A215" s="1"/>
      <c r="B215" s="1"/>
      <c r="C215" s="1"/>
      <c r="D215" s="1"/>
      <c r="E215" s="1"/>
      <c r="F215" s="1"/>
      <c r="G215" s="1"/>
      <c r="H215" s="1"/>
      <c r="I215" s="1"/>
      <c r="J215" s="1"/>
      <c r="K215" s="1"/>
      <c r="L215" s="1"/>
      <c r="M215" s="1"/>
      <c r="N215" s="1"/>
      <c r="O215" s="1"/>
    </row>
    <row r="216" spans="1:15" ht="16.5">
      <c r="A216" s="1"/>
      <c r="B216" s="1"/>
      <c r="C216" s="1"/>
      <c r="D216" s="1"/>
      <c r="E216" s="1"/>
      <c r="F216" s="1"/>
      <c r="G216" s="1"/>
      <c r="H216" s="1"/>
      <c r="I216" s="1"/>
      <c r="J216" s="1"/>
      <c r="K216" s="1"/>
      <c r="L216" s="1"/>
      <c r="M216" s="1"/>
      <c r="N216" s="1"/>
      <c r="O216" s="1"/>
    </row>
    <row r="217" spans="1:15" ht="16.5">
      <c r="A217" s="1"/>
      <c r="B217" s="1"/>
      <c r="C217" s="1"/>
      <c r="D217" s="1"/>
      <c r="E217" s="1"/>
      <c r="F217" s="1"/>
      <c r="G217" s="1"/>
      <c r="H217" s="1"/>
      <c r="I217" s="1"/>
      <c r="J217" s="1"/>
      <c r="K217" s="1"/>
      <c r="L217" s="1"/>
      <c r="M217" s="1"/>
      <c r="N217" s="1"/>
      <c r="O217" s="1"/>
    </row>
    <row r="218" spans="1:15" ht="16.5">
      <c r="A218" s="1"/>
      <c r="B218" s="1"/>
      <c r="C218" s="1"/>
      <c r="D218" s="1"/>
      <c r="E218" s="1"/>
      <c r="F218" s="1"/>
      <c r="G218" s="1"/>
      <c r="H218" s="1"/>
      <c r="I218" s="1"/>
      <c r="J218" s="1"/>
      <c r="K218" s="1"/>
      <c r="L218" s="1"/>
      <c r="M218" s="1"/>
      <c r="N218" s="1"/>
      <c r="O218" s="1"/>
    </row>
    <row r="219" spans="1:15" ht="16.5">
      <c r="A219" s="1"/>
      <c r="B219" s="1"/>
      <c r="C219" s="1"/>
      <c r="D219" s="1"/>
      <c r="E219" s="1"/>
      <c r="F219" s="1"/>
      <c r="G219" s="1"/>
      <c r="H219" s="1"/>
      <c r="I219" s="1"/>
      <c r="J219" s="1"/>
      <c r="K219" s="1"/>
      <c r="L219" s="1"/>
      <c r="M219" s="1"/>
      <c r="N219" s="1"/>
      <c r="O219" s="1"/>
    </row>
    <row r="220" spans="1:15" ht="16.5">
      <c r="A220" s="1"/>
      <c r="B220" s="1"/>
      <c r="C220" s="1"/>
      <c r="D220" s="1"/>
      <c r="E220" s="1"/>
      <c r="F220" s="1"/>
      <c r="G220" s="1"/>
      <c r="H220" s="1"/>
      <c r="I220" s="1"/>
      <c r="J220" s="1"/>
      <c r="K220" s="1"/>
      <c r="L220" s="1"/>
      <c r="M220" s="1"/>
      <c r="N220" s="1"/>
      <c r="O220" s="1"/>
    </row>
    <row r="221" spans="1:15" ht="16.5">
      <c r="A221" s="1"/>
      <c r="B221" s="1"/>
      <c r="C221" s="1"/>
      <c r="D221" s="1"/>
      <c r="E221" s="1"/>
      <c r="F221" s="1"/>
      <c r="G221" s="1"/>
      <c r="H221" s="1"/>
      <c r="I221" s="1"/>
      <c r="J221" s="1"/>
      <c r="K221" s="1"/>
      <c r="L221" s="1"/>
      <c r="M221" s="1"/>
      <c r="N221" s="1"/>
      <c r="O221" s="1"/>
    </row>
    <row r="222" spans="1:15" ht="16.5">
      <c r="A222" s="1"/>
      <c r="B222" s="1"/>
      <c r="C222" s="1"/>
      <c r="D222" s="1"/>
      <c r="E222" s="1"/>
      <c r="F222" s="1"/>
      <c r="G222" s="1"/>
      <c r="H222" s="1"/>
      <c r="I222" s="1"/>
      <c r="J222" s="1"/>
      <c r="K222" s="1"/>
      <c r="L222" s="1"/>
      <c r="M222" s="1"/>
      <c r="N222" s="1"/>
      <c r="O222" s="1"/>
    </row>
    <row r="223" spans="1:15" ht="16.5">
      <c r="A223" s="1"/>
      <c r="B223" s="1"/>
      <c r="C223" s="1"/>
      <c r="D223" s="1"/>
      <c r="E223" s="1"/>
      <c r="F223" s="1"/>
      <c r="G223" s="1"/>
      <c r="H223" s="1"/>
      <c r="I223" s="1"/>
      <c r="J223" s="1"/>
      <c r="K223" s="1"/>
      <c r="L223" s="1"/>
      <c r="M223" s="1"/>
      <c r="N223" s="1"/>
      <c r="O223" s="1"/>
    </row>
    <row r="224" spans="1:15" ht="16.5">
      <c r="A224" s="1"/>
      <c r="B224" s="1"/>
      <c r="C224" s="1"/>
      <c r="D224" s="1"/>
      <c r="E224" s="1"/>
      <c r="F224" s="1"/>
      <c r="G224" s="1"/>
      <c r="H224" s="1"/>
      <c r="I224" s="1"/>
      <c r="J224" s="1"/>
      <c r="K224" s="1"/>
      <c r="L224" s="1"/>
      <c r="M224" s="1"/>
      <c r="N224" s="1"/>
      <c r="O224" s="1"/>
    </row>
    <row r="225" spans="1:15" ht="16.5">
      <c r="A225" s="1"/>
      <c r="B225" s="1"/>
      <c r="C225" s="1"/>
      <c r="D225" s="1"/>
      <c r="E225" s="1"/>
      <c r="F225" s="1"/>
      <c r="G225" s="1"/>
      <c r="H225" s="1"/>
      <c r="I225" s="1"/>
      <c r="J225" s="1"/>
      <c r="K225" s="1"/>
      <c r="L225" s="1"/>
      <c r="M225" s="1"/>
      <c r="N225" s="1"/>
      <c r="O225" s="1"/>
    </row>
    <row r="226" spans="1:15" ht="16.5">
      <c r="A226" s="1"/>
      <c r="B226" s="1"/>
      <c r="C226" s="1"/>
      <c r="D226" s="1"/>
      <c r="E226" s="1"/>
      <c r="F226" s="1"/>
      <c r="G226" s="1"/>
      <c r="H226" s="1"/>
      <c r="I226" s="1"/>
      <c r="J226" s="1"/>
      <c r="K226" s="1"/>
      <c r="L226" s="1"/>
      <c r="M226" s="1"/>
      <c r="N226" s="1"/>
      <c r="O226" s="1"/>
    </row>
    <row r="227" spans="1:15" ht="16.5">
      <c r="A227" s="1"/>
      <c r="B227" s="1"/>
      <c r="C227" s="1"/>
      <c r="D227" s="1"/>
      <c r="E227" s="1"/>
      <c r="F227" s="1"/>
      <c r="G227" s="1"/>
      <c r="H227" s="1"/>
      <c r="I227" s="1"/>
      <c r="J227" s="1"/>
      <c r="K227" s="1"/>
      <c r="L227" s="1"/>
      <c r="M227" s="1"/>
      <c r="N227" s="1"/>
      <c r="O227" s="1"/>
    </row>
    <row r="228" spans="1:15" ht="16.5">
      <c r="A228" s="1"/>
      <c r="B228" s="1"/>
      <c r="C228" s="1"/>
      <c r="D228" s="1"/>
      <c r="E228" s="1"/>
      <c r="F228" s="1"/>
      <c r="G228" s="1"/>
      <c r="H228" s="1"/>
      <c r="I228" s="1"/>
      <c r="J228" s="1"/>
      <c r="K228" s="1"/>
      <c r="L228" s="1"/>
      <c r="M228" s="1"/>
      <c r="N228" s="1"/>
      <c r="O228" s="1"/>
    </row>
    <row r="229" spans="1:15" ht="16.5">
      <c r="A229" s="1"/>
      <c r="B229" s="1"/>
      <c r="C229" s="1"/>
      <c r="D229" s="1"/>
      <c r="E229" s="1"/>
      <c r="F229" s="1"/>
      <c r="G229" s="1"/>
      <c r="H229" s="1"/>
      <c r="I229" s="1"/>
      <c r="J229" s="1"/>
      <c r="K229" s="1"/>
      <c r="L229" s="1"/>
      <c r="M229" s="1"/>
      <c r="N229" s="1"/>
      <c r="O229" s="1"/>
    </row>
    <row r="230" spans="1:15" ht="16.5">
      <c r="A230" s="1"/>
      <c r="B230" s="1"/>
      <c r="C230" s="1"/>
      <c r="D230" s="1"/>
      <c r="E230" s="1"/>
      <c r="F230" s="1"/>
      <c r="G230" s="1"/>
      <c r="H230" s="1"/>
      <c r="I230" s="1"/>
      <c r="J230" s="1"/>
      <c r="K230" s="1"/>
      <c r="L230" s="1"/>
      <c r="M230" s="1"/>
      <c r="N230" s="1"/>
      <c r="O230" s="1"/>
    </row>
    <row r="231" spans="1:15" ht="16.5">
      <c r="A231" s="1"/>
      <c r="B231" s="1"/>
      <c r="C231" s="1"/>
      <c r="D231" s="1"/>
      <c r="E231" s="1"/>
      <c r="F231" s="1"/>
      <c r="G231" s="1"/>
      <c r="H231" s="1"/>
      <c r="I231" s="1"/>
      <c r="J231" s="1"/>
      <c r="K231" s="1"/>
      <c r="L231" s="1"/>
      <c r="M231" s="1"/>
      <c r="N231" s="1"/>
      <c r="O231" s="1"/>
    </row>
    <row r="232" spans="1:15" ht="16.5">
      <c r="A232" s="1"/>
      <c r="B232" s="1"/>
      <c r="C232" s="1"/>
      <c r="D232" s="1"/>
      <c r="E232" s="1"/>
      <c r="F232" s="1"/>
      <c r="G232" s="1"/>
      <c r="H232" s="1"/>
      <c r="I232" s="1"/>
      <c r="J232" s="1"/>
      <c r="K232" s="1"/>
      <c r="L232" s="1"/>
      <c r="M232" s="1"/>
      <c r="N232" s="1"/>
      <c r="O232" s="1"/>
    </row>
    <row r="233" spans="1:15" ht="16.5">
      <c r="A233" s="1"/>
      <c r="B233" s="1"/>
      <c r="C233" s="1"/>
      <c r="D233" s="1"/>
      <c r="E233" s="1"/>
      <c r="F233" s="1"/>
      <c r="G233" s="1"/>
      <c r="H233" s="1"/>
      <c r="I233" s="1"/>
      <c r="J233" s="1"/>
      <c r="K233" s="1"/>
      <c r="L233" s="1"/>
      <c r="M233" s="1"/>
      <c r="N233" s="1"/>
      <c r="O233" s="1"/>
    </row>
    <row r="234" spans="1:15" ht="16.5">
      <c r="A234" s="1"/>
      <c r="B234" s="1"/>
      <c r="C234" s="1"/>
      <c r="D234" s="1"/>
      <c r="E234" s="1"/>
      <c r="F234" s="1"/>
      <c r="G234" s="1"/>
      <c r="H234" s="1"/>
      <c r="I234" s="1"/>
      <c r="J234" s="1"/>
      <c r="K234" s="1"/>
      <c r="L234" s="1"/>
      <c r="M234" s="1"/>
      <c r="N234" s="1"/>
      <c r="O234" s="1"/>
    </row>
    <row r="235" spans="1:15" ht="16.5">
      <c r="A235" s="1"/>
      <c r="B235" s="1"/>
      <c r="C235" s="1"/>
      <c r="D235" s="1"/>
      <c r="E235" s="1"/>
      <c r="F235" s="1"/>
      <c r="G235" s="1"/>
      <c r="H235" s="1"/>
      <c r="I235" s="1"/>
      <c r="J235" s="1"/>
      <c r="K235" s="1"/>
      <c r="L235" s="1"/>
      <c r="M235" s="1"/>
      <c r="N235" s="1"/>
      <c r="O235" s="1"/>
    </row>
    <row r="236" spans="1:15" ht="16.5">
      <c r="A236" s="1"/>
      <c r="B236" s="1"/>
      <c r="C236" s="1"/>
      <c r="D236" s="1"/>
      <c r="E236" s="1"/>
      <c r="F236" s="1"/>
      <c r="G236" s="1"/>
      <c r="H236" s="1"/>
      <c r="I236" s="1"/>
      <c r="J236" s="1"/>
      <c r="K236" s="1"/>
      <c r="L236" s="1"/>
      <c r="M236" s="1"/>
      <c r="N236" s="1"/>
      <c r="O236" s="1"/>
    </row>
    <row r="237" spans="1:15" ht="16.5">
      <c r="A237" s="1"/>
      <c r="B237" s="1"/>
      <c r="C237" s="1"/>
      <c r="D237" s="1"/>
      <c r="E237" s="1"/>
      <c r="F237" s="1"/>
      <c r="G237" s="1"/>
      <c r="H237" s="1"/>
      <c r="I237" s="1"/>
      <c r="J237" s="1"/>
      <c r="K237" s="1"/>
      <c r="L237" s="1"/>
      <c r="M237" s="1"/>
      <c r="N237" s="1"/>
      <c r="O237" s="1"/>
    </row>
    <row r="238" spans="1:15" ht="16.5">
      <c r="A238" s="1"/>
      <c r="B238" s="1"/>
      <c r="C238" s="1"/>
      <c r="D238" s="1"/>
      <c r="E238" s="1"/>
      <c r="F238" s="1"/>
      <c r="G238" s="1"/>
      <c r="H238" s="1"/>
      <c r="I238" s="1"/>
      <c r="J238" s="1"/>
      <c r="K238" s="1"/>
      <c r="L238" s="1"/>
      <c r="M238" s="1"/>
      <c r="N238" s="1"/>
      <c r="O238" s="1"/>
    </row>
    <row r="239" spans="1:15" ht="16.5">
      <c r="A239" s="1"/>
      <c r="B239" s="1"/>
      <c r="C239" s="1"/>
      <c r="D239" s="1"/>
      <c r="E239" s="1"/>
      <c r="F239" s="1"/>
      <c r="G239" s="1"/>
      <c r="H239" s="1"/>
      <c r="I239" s="1"/>
      <c r="J239" s="1"/>
      <c r="K239" s="1"/>
      <c r="L239" s="1"/>
      <c r="M239" s="1"/>
      <c r="N239" s="1"/>
      <c r="O239" s="1"/>
    </row>
    <row r="240" spans="1:15" ht="16.5">
      <c r="A240" s="1"/>
      <c r="B240" s="1"/>
      <c r="C240" s="1"/>
      <c r="D240" s="1"/>
      <c r="E240" s="1"/>
      <c r="F240" s="1"/>
      <c r="G240" s="1"/>
      <c r="H240" s="1"/>
      <c r="I240" s="1"/>
      <c r="J240" s="1"/>
      <c r="K240" s="1"/>
      <c r="L240" s="1"/>
      <c r="M240" s="1"/>
      <c r="N240" s="1"/>
      <c r="O240" s="1"/>
    </row>
    <row r="241" spans="1:15" ht="16.5">
      <c r="A241" s="1"/>
      <c r="B241" s="1"/>
      <c r="C241" s="1"/>
      <c r="D241" s="1"/>
      <c r="E241" s="1"/>
      <c r="F241" s="1"/>
      <c r="G241" s="1"/>
      <c r="H241" s="1"/>
      <c r="I241" s="1"/>
      <c r="J241" s="1"/>
      <c r="K241" s="1"/>
      <c r="L241" s="1"/>
      <c r="M241" s="1"/>
      <c r="N241" s="1"/>
      <c r="O241" s="1"/>
    </row>
    <row r="242" spans="1:15" ht="16.5">
      <c r="A242" s="1"/>
      <c r="B242" s="1"/>
      <c r="C242" s="1"/>
      <c r="D242" s="1"/>
      <c r="E242" s="1"/>
      <c r="F242" s="1"/>
      <c r="G242" s="1"/>
      <c r="H242" s="1"/>
      <c r="I242" s="1"/>
      <c r="J242" s="1"/>
      <c r="K242" s="1"/>
      <c r="L242" s="1"/>
      <c r="M242" s="1"/>
      <c r="N242" s="1"/>
      <c r="O242" s="1"/>
    </row>
    <row r="243" spans="1:15" ht="16.5">
      <c r="A243" s="1"/>
      <c r="B243" s="1"/>
      <c r="C243" s="1"/>
      <c r="D243" s="1"/>
      <c r="E243" s="1"/>
      <c r="F243" s="1"/>
      <c r="G243" s="1"/>
      <c r="H243" s="1"/>
      <c r="I243" s="1"/>
      <c r="J243" s="1"/>
      <c r="K243" s="1"/>
      <c r="L243" s="1"/>
      <c r="M243" s="1"/>
      <c r="N243" s="1"/>
      <c r="O243" s="1"/>
    </row>
    <row r="244" spans="1:15" ht="16.5">
      <c r="A244" s="1"/>
      <c r="B244" s="1"/>
      <c r="C244" s="1"/>
      <c r="D244" s="1"/>
      <c r="E244" s="1"/>
      <c r="F244" s="1"/>
      <c r="G244" s="1"/>
      <c r="H244" s="1"/>
      <c r="I244" s="1"/>
      <c r="J244" s="1"/>
      <c r="K244" s="1"/>
      <c r="L244" s="1"/>
      <c r="M244" s="1"/>
      <c r="N244" s="1"/>
      <c r="O244" s="1"/>
    </row>
    <row r="245" spans="1:15" ht="16.5">
      <c r="A245" s="1"/>
      <c r="B245" s="1"/>
      <c r="C245" s="1"/>
      <c r="D245" s="1"/>
      <c r="E245" s="1"/>
      <c r="F245" s="1"/>
      <c r="G245" s="1"/>
      <c r="H245" s="1"/>
      <c r="I245" s="1"/>
      <c r="J245" s="1"/>
      <c r="K245" s="1"/>
      <c r="L245" s="1"/>
      <c r="M245" s="1"/>
      <c r="N245" s="1"/>
      <c r="O245" s="1"/>
    </row>
    <row r="246" spans="1:15" ht="16.5">
      <c r="A246" s="1"/>
      <c r="B246" s="1"/>
      <c r="C246" s="1"/>
      <c r="D246" s="1"/>
      <c r="E246" s="1"/>
      <c r="F246" s="1"/>
      <c r="G246" s="1"/>
      <c r="H246" s="1"/>
      <c r="I246" s="1"/>
      <c r="J246" s="1"/>
      <c r="K246" s="1"/>
      <c r="L246" s="1"/>
      <c r="M246" s="1"/>
      <c r="N246" s="1"/>
      <c r="O246" s="1"/>
    </row>
    <row r="247" spans="1:15" ht="16.5">
      <c r="A247" s="1"/>
      <c r="B247" s="1"/>
      <c r="C247" s="1"/>
      <c r="D247" s="1"/>
      <c r="E247" s="1"/>
      <c r="F247" s="1"/>
      <c r="G247" s="1"/>
      <c r="H247" s="1"/>
      <c r="I247" s="1"/>
      <c r="J247" s="1"/>
      <c r="K247" s="1"/>
      <c r="L247" s="1"/>
      <c r="M247" s="1"/>
      <c r="N247" s="1"/>
      <c r="O247" s="1"/>
    </row>
    <row r="248" spans="1:15" ht="16.5">
      <c r="A248" s="1"/>
      <c r="B248" s="1"/>
      <c r="C248" s="1"/>
      <c r="D248" s="1"/>
      <c r="E248" s="1"/>
      <c r="F248" s="1"/>
      <c r="G248" s="1"/>
      <c r="H248" s="1"/>
      <c r="I248" s="1"/>
      <c r="J248" s="1"/>
      <c r="K248" s="1"/>
      <c r="L248" s="1"/>
      <c r="M248" s="1"/>
      <c r="N248" s="1"/>
      <c r="O248" s="1"/>
    </row>
    <row r="249" spans="1:15" ht="16.5">
      <c r="A249" s="1"/>
      <c r="B249" s="1"/>
      <c r="C249" s="1"/>
      <c r="D249" s="1"/>
      <c r="E249" s="1"/>
      <c r="F249" s="1"/>
      <c r="G249" s="1"/>
      <c r="H249" s="1"/>
      <c r="I249" s="1"/>
      <c r="J249" s="1"/>
      <c r="K249" s="1"/>
      <c r="L249" s="1"/>
      <c r="M249" s="1"/>
      <c r="N249" s="1"/>
      <c r="O249" s="1"/>
    </row>
    <row r="250" spans="1:15" ht="16.5">
      <c r="A250" s="1"/>
      <c r="B250" s="1"/>
      <c r="C250" s="1"/>
      <c r="D250" s="1"/>
      <c r="E250" s="1"/>
      <c r="F250" s="1"/>
      <c r="G250" s="1"/>
      <c r="H250" s="1"/>
      <c r="I250" s="1"/>
      <c r="J250" s="1"/>
      <c r="K250" s="1"/>
      <c r="L250" s="1"/>
      <c r="M250" s="1"/>
      <c r="N250" s="1"/>
      <c r="O250" s="1"/>
    </row>
    <row r="251" spans="1:15" ht="16.5">
      <c r="A251" s="1"/>
      <c r="B251" s="1"/>
      <c r="C251" s="1"/>
      <c r="D251" s="1"/>
      <c r="E251" s="1"/>
      <c r="F251" s="1"/>
      <c r="G251" s="1"/>
      <c r="H251" s="1"/>
      <c r="I251" s="1"/>
      <c r="J251" s="1"/>
      <c r="K251" s="1"/>
      <c r="L251" s="1"/>
      <c r="M251" s="1"/>
      <c r="N251" s="1"/>
      <c r="O251" s="1"/>
    </row>
    <row r="252" spans="1:15" ht="16.5">
      <c r="A252" s="1"/>
      <c r="B252" s="1"/>
      <c r="C252" s="1"/>
      <c r="D252" s="1"/>
      <c r="E252" s="1"/>
      <c r="F252" s="1"/>
      <c r="G252" s="1"/>
      <c r="H252" s="1"/>
      <c r="I252" s="1"/>
      <c r="J252" s="1"/>
      <c r="K252" s="1"/>
      <c r="L252" s="1"/>
      <c r="M252" s="1"/>
      <c r="N252" s="1"/>
      <c r="O252" s="1"/>
    </row>
    <row r="253" spans="1:15" ht="16.5">
      <c r="A253" s="1"/>
      <c r="B253" s="1"/>
      <c r="C253" s="1"/>
      <c r="D253" s="1"/>
      <c r="E253" s="1"/>
      <c r="F253" s="1"/>
      <c r="G253" s="1"/>
      <c r="H253" s="1"/>
      <c r="I253" s="1"/>
      <c r="J253" s="1"/>
      <c r="K253" s="1"/>
      <c r="L253" s="1"/>
      <c r="M253" s="1"/>
      <c r="N253" s="1"/>
      <c r="O253" s="1"/>
    </row>
    <row r="254" spans="1:15" ht="16.5">
      <c r="A254" s="1"/>
      <c r="B254" s="1"/>
      <c r="C254" s="1"/>
      <c r="D254" s="1"/>
      <c r="E254" s="1"/>
      <c r="F254" s="1"/>
      <c r="G254" s="1"/>
      <c r="H254" s="1"/>
      <c r="I254" s="1"/>
      <c r="J254" s="1"/>
      <c r="K254" s="1"/>
      <c r="L254" s="1"/>
      <c r="M254" s="1"/>
      <c r="N254" s="1"/>
      <c r="O254" s="1"/>
    </row>
    <row r="255" spans="1:15" ht="16.5">
      <c r="A255" s="1"/>
      <c r="B255" s="1"/>
      <c r="C255" s="1"/>
      <c r="D255" s="1"/>
      <c r="E255" s="1"/>
      <c r="F255" s="1"/>
      <c r="G255" s="1"/>
      <c r="H255" s="1"/>
      <c r="I255" s="1"/>
      <c r="J255" s="1"/>
      <c r="K255" s="1"/>
      <c r="L255" s="1"/>
      <c r="M255" s="1"/>
      <c r="N255" s="1"/>
      <c r="O255" s="1"/>
    </row>
    <row r="256" spans="1:15" ht="16.5">
      <c r="A256" s="1"/>
      <c r="B256" s="1"/>
      <c r="C256" s="1"/>
      <c r="D256" s="1"/>
      <c r="E256" s="1"/>
      <c r="F256" s="1"/>
      <c r="G256" s="1"/>
      <c r="H256" s="1"/>
      <c r="I256" s="1"/>
      <c r="J256" s="1"/>
      <c r="K256" s="1"/>
      <c r="L256" s="1"/>
      <c r="M256" s="1"/>
      <c r="N256" s="1"/>
      <c r="O256" s="1"/>
    </row>
    <row r="257" spans="1:15" ht="16.5">
      <c r="A257" s="1"/>
      <c r="B257" s="1"/>
      <c r="C257" s="1"/>
      <c r="D257" s="1"/>
      <c r="E257" s="1"/>
      <c r="F257" s="1"/>
      <c r="G257" s="1"/>
      <c r="H257" s="1"/>
      <c r="I257" s="1"/>
      <c r="J257" s="1"/>
      <c r="K257" s="1"/>
      <c r="L257" s="1"/>
      <c r="M257" s="1"/>
      <c r="N257" s="1"/>
      <c r="O257" s="1"/>
    </row>
    <row r="258" spans="1:15" ht="16.5">
      <c r="A258" s="1"/>
      <c r="B258" s="1"/>
      <c r="C258" s="1"/>
      <c r="D258" s="1"/>
      <c r="E258" s="1"/>
      <c r="F258" s="1"/>
      <c r="G258" s="1"/>
      <c r="H258" s="1"/>
      <c r="I258" s="1"/>
      <c r="J258" s="1"/>
      <c r="K258" s="1"/>
      <c r="L258" s="1"/>
      <c r="M258" s="1"/>
      <c r="N258" s="1"/>
      <c r="O258" s="1"/>
    </row>
    <row r="259" spans="1:15" ht="16.5">
      <c r="A259" s="1"/>
      <c r="B259" s="1"/>
      <c r="C259" s="1"/>
      <c r="D259" s="1"/>
      <c r="E259" s="1"/>
      <c r="F259" s="1"/>
      <c r="G259" s="1"/>
      <c r="H259" s="1"/>
      <c r="I259" s="1"/>
      <c r="J259" s="1"/>
      <c r="K259" s="1"/>
      <c r="L259" s="1"/>
      <c r="M259" s="1"/>
      <c r="N259" s="1"/>
      <c r="O259" s="1"/>
    </row>
    <row r="260" spans="1:15" ht="16.5">
      <c r="A260" s="1"/>
      <c r="B260" s="1"/>
      <c r="C260" s="1"/>
      <c r="D260" s="1"/>
      <c r="E260" s="1"/>
      <c r="F260" s="1"/>
      <c r="G260" s="1"/>
      <c r="H260" s="1"/>
      <c r="I260" s="1"/>
      <c r="J260" s="1"/>
      <c r="K260" s="1"/>
      <c r="L260" s="1"/>
      <c r="M260" s="1"/>
      <c r="N260" s="1"/>
      <c r="O260" s="1"/>
    </row>
    <row r="261" spans="1:15" ht="16.5">
      <c r="A261" s="1"/>
      <c r="B261" s="1"/>
      <c r="C261" s="1"/>
      <c r="D261" s="1"/>
      <c r="E261" s="1"/>
      <c r="F261" s="1"/>
      <c r="G261" s="1"/>
      <c r="H261" s="1"/>
      <c r="I261" s="1"/>
      <c r="J261" s="1"/>
      <c r="K261" s="1"/>
      <c r="L261" s="1"/>
      <c r="M261" s="1"/>
      <c r="N261" s="1"/>
      <c r="O261" s="1"/>
    </row>
    <row r="262" spans="1:15" ht="16.5">
      <c r="A262" s="1"/>
      <c r="B262" s="1"/>
      <c r="C262" s="1"/>
      <c r="D262" s="1"/>
      <c r="E262" s="1"/>
      <c r="F262" s="1"/>
      <c r="G262" s="1"/>
      <c r="H262" s="1"/>
      <c r="I262" s="1"/>
      <c r="J262" s="1"/>
      <c r="K262" s="1"/>
      <c r="L262" s="1"/>
      <c r="M262" s="1"/>
      <c r="N262" s="1"/>
      <c r="O262" s="1"/>
    </row>
    <row r="263" spans="1:15" ht="16.5">
      <c r="A263" s="1"/>
      <c r="B263" s="1"/>
      <c r="C263" s="1"/>
      <c r="D263" s="1"/>
      <c r="E263" s="1"/>
      <c r="F263" s="1"/>
      <c r="G263" s="1"/>
      <c r="H263" s="1"/>
      <c r="I263" s="1"/>
      <c r="J263" s="1"/>
      <c r="K263" s="1"/>
      <c r="L263" s="1"/>
      <c r="M263" s="1"/>
      <c r="N263" s="1"/>
      <c r="O263" s="1"/>
    </row>
    <row r="264" spans="1:15" ht="16.5">
      <c r="A264" s="1"/>
      <c r="B264" s="1"/>
      <c r="C264" s="1"/>
      <c r="D264" s="1"/>
      <c r="E264" s="1"/>
      <c r="F264" s="1"/>
      <c r="G264" s="1"/>
      <c r="H264" s="1"/>
      <c r="I264" s="1"/>
      <c r="J264" s="1"/>
      <c r="K264" s="1"/>
      <c r="L264" s="1"/>
      <c r="M264" s="1"/>
      <c r="N264" s="1"/>
      <c r="O264" s="1"/>
    </row>
    <row r="265" spans="1:15" ht="16.5">
      <c r="A265" s="1"/>
      <c r="B265" s="1"/>
      <c r="C265" s="1"/>
      <c r="D265" s="1"/>
      <c r="E265" s="1"/>
      <c r="F265" s="1"/>
      <c r="G265" s="1"/>
      <c r="H265" s="1"/>
      <c r="I265" s="1"/>
      <c r="J265" s="1"/>
      <c r="K265" s="1"/>
      <c r="L265" s="1"/>
      <c r="M265" s="1"/>
      <c r="N265" s="1"/>
      <c r="O265" s="1"/>
    </row>
    <row r="266" spans="1:15" ht="16.5">
      <c r="A266" s="1"/>
      <c r="B266" s="1"/>
      <c r="C266" s="1"/>
      <c r="D266" s="1"/>
      <c r="E266" s="1"/>
      <c r="F266" s="1"/>
      <c r="G266" s="1"/>
      <c r="H266" s="1"/>
      <c r="I266" s="1"/>
      <c r="J266" s="1"/>
      <c r="K266" s="1"/>
      <c r="L266" s="1"/>
      <c r="M266" s="1"/>
      <c r="N266" s="1"/>
      <c r="O266" s="1"/>
    </row>
    <row r="267" spans="1:15" ht="16.5">
      <c r="A267" s="1"/>
      <c r="B267" s="1"/>
      <c r="C267" s="1"/>
      <c r="D267" s="1"/>
      <c r="E267" s="1"/>
      <c r="F267" s="1"/>
      <c r="G267" s="1"/>
      <c r="H267" s="1"/>
      <c r="I267" s="1"/>
      <c r="J267" s="1"/>
      <c r="K267" s="1"/>
      <c r="L267" s="1"/>
      <c r="M267" s="1"/>
      <c r="N267" s="1"/>
      <c r="O267" s="1"/>
    </row>
    <row r="268" spans="1:15" ht="16.5">
      <c r="A268" s="1"/>
      <c r="B268" s="1"/>
      <c r="C268" s="1"/>
      <c r="D268" s="1"/>
      <c r="E268" s="1"/>
      <c r="F268" s="1"/>
      <c r="G268" s="1"/>
      <c r="H268" s="1"/>
      <c r="I268" s="1"/>
      <c r="J268" s="1"/>
      <c r="K268" s="1"/>
      <c r="L268" s="1"/>
      <c r="M268" s="1"/>
      <c r="N268" s="1"/>
      <c r="O268" s="1"/>
    </row>
    <row r="269" spans="1:15" ht="16.5">
      <c r="A269" s="1"/>
      <c r="B269" s="1"/>
      <c r="C269" s="1"/>
      <c r="D269" s="1"/>
      <c r="E269" s="1"/>
      <c r="F269" s="1"/>
      <c r="G269" s="1"/>
      <c r="H269" s="1"/>
      <c r="I269" s="1"/>
      <c r="J269" s="1"/>
      <c r="K269" s="1"/>
      <c r="L269" s="1"/>
      <c r="M269" s="1"/>
      <c r="N269" s="1"/>
      <c r="O269" s="1"/>
    </row>
    <row r="270" spans="1:15" ht="16.5">
      <c r="A270" s="1"/>
      <c r="B270" s="1"/>
      <c r="C270" s="1"/>
      <c r="D270" s="1"/>
      <c r="E270" s="1"/>
      <c r="F270" s="1"/>
      <c r="G270" s="1"/>
      <c r="H270" s="1"/>
      <c r="I270" s="1"/>
      <c r="J270" s="1"/>
      <c r="K270" s="1"/>
      <c r="L270" s="1"/>
      <c r="M270" s="1"/>
      <c r="N270" s="1"/>
      <c r="O270" s="1"/>
    </row>
    <row r="271" spans="1:15" ht="16.5">
      <c r="A271" s="1"/>
      <c r="B271" s="1"/>
      <c r="C271" s="1"/>
      <c r="D271" s="1"/>
      <c r="E271" s="1"/>
      <c r="F271" s="1"/>
      <c r="G271" s="1"/>
      <c r="H271" s="1"/>
      <c r="I271" s="1"/>
      <c r="J271" s="1"/>
      <c r="K271" s="1"/>
      <c r="L271" s="1"/>
      <c r="M271" s="1"/>
      <c r="N271" s="1"/>
      <c r="O271" s="1"/>
    </row>
    <row r="272" spans="1:15" ht="16.5">
      <c r="A272" s="1"/>
      <c r="B272" s="1"/>
      <c r="C272" s="1"/>
      <c r="D272" s="1"/>
      <c r="E272" s="1"/>
      <c r="F272" s="1"/>
      <c r="G272" s="1"/>
      <c r="H272" s="1"/>
      <c r="I272" s="1"/>
      <c r="J272" s="1"/>
      <c r="K272" s="1"/>
      <c r="L272" s="1"/>
      <c r="M272" s="1"/>
      <c r="N272" s="1"/>
      <c r="O272" s="1"/>
    </row>
    <row r="273" spans="1:15" ht="16.5">
      <c r="A273" s="1"/>
      <c r="B273" s="1"/>
      <c r="C273" s="1"/>
      <c r="D273" s="1"/>
      <c r="E273" s="1"/>
      <c r="F273" s="1"/>
      <c r="G273" s="1"/>
      <c r="H273" s="1"/>
      <c r="I273" s="1"/>
      <c r="J273" s="1"/>
      <c r="K273" s="1"/>
      <c r="L273" s="1"/>
      <c r="M273" s="1"/>
      <c r="N273" s="1"/>
      <c r="O273" s="1"/>
    </row>
    <row r="274" spans="1:15" ht="16.5">
      <c r="A274" s="1"/>
      <c r="B274" s="1"/>
      <c r="C274" s="1"/>
      <c r="D274" s="1"/>
      <c r="E274" s="1"/>
      <c r="F274" s="1"/>
      <c r="G274" s="1"/>
      <c r="H274" s="1"/>
      <c r="I274" s="1"/>
      <c r="J274" s="1"/>
      <c r="K274" s="1"/>
      <c r="L274" s="1"/>
      <c r="M274" s="1"/>
      <c r="N274" s="1"/>
      <c r="O274" s="1"/>
    </row>
    <row r="275" spans="1:15" ht="16.5">
      <c r="A275" s="1"/>
      <c r="B275" s="1"/>
      <c r="C275" s="1"/>
      <c r="D275" s="1"/>
      <c r="E275" s="1"/>
      <c r="F275" s="1"/>
      <c r="G275" s="1"/>
      <c r="H275" s="1"/>
      <c r="I275" s="1"/>
      <c r="J275" s="1"/>
      <c r="K275" s="1"/>
      <c r="L275" s="1"/>
      <c r="M275" s="1"/>
      <c r="N275" s="1"/>
      <c r="O275" s="1"/>
    </row>
    <row r="276" spans="1:15" ht="16.5">
      <c r="A276" s="1"/>
      <c r="B276" s="1"/>
      <c r="C276" s="1"/>
      <c r="D276" s="1"/>
      <c r="E276" s="1"/>
      <c r="F276" s="1"/>
      <c r="G276" s="1"/>
      <c r="H276" s="1"/>
      <c r="I276" s="1"/>
      <c r="J276" s="1"/>
      <c r="K276" s="1"/>
      <c r="L276" s="1"/>
      <c r="M276" s="1"/>
      <c r="N276" s="1"/>
      <c r="O276" s="1"/>
    </row>
    <row r="277" spans="1:15" ht="16.5">
      <c r="A277" s="1"/>
      <c r="B277" s="1"/>
      <c r="C277" s="1"/>
      <c r="D277" s="1"/>
      <c r="E277" s="1"/>
      <c r="F277" s="1"/>
      <c r="G277" s="1"/>
      <c r="H277" s="1"/>
      <c r="I277" s="1"/>
      <c r="J277" s="1"/>
      <c r="K277" s="1"/>
      <c r="L277" s="1"/>
      <c r="M277" s="1"/>
      <c r="N277" s="1"/>
      <c r="O277" s="1"/>
    </row>
    <row r="278" spans="1:15" ht="16.5">
      <c r="A278" s="1"/>
      <c r="B278" s="1"/>
      <c r="C278" s="1"/>
      <c r="D278" s="1"/>
      <c r="E278" s="1"/>
      <c r="F278" s="1"/>
      <c r="G278" s="1"/>
      <c r="H278" s="1"/>
      <c r="I278" s="1"/>
      <c r="J278" s="1"/>
      <c r="K278" s="1"/>
      <c r="L278" s="1"/>
      <c r="M278" s="1"/>
      <c r="N278" s="1"/>
      <c r="O278" s="1"/>
    </row>
    <row r="279" spans="1:15" ht="16.5">
      <c r="A279" s="1"/>
      <c r="B279" s="1"/>
      <c r="C279" s="1"/>
      <c r="D279" s="1"/>
      <c r="E279" s="1"/>
      <c r="F279" s="1"/>
      <c r="G279" s="1"/>
      <c r="H279" s="1"/>
      <c r="I279" s="1"/>
      <c r="J279" s="1"/>
      <c r="K279" s="1"/>
      <c r="L279" s="1"/>
      <c r="M279" s="1"/>
      <c r="N279" s="1"/>
      <c r="O279" s="1"/>
    </row>
    <row r="280" spans="1:15" ht="16.5">
      <c r="A280" s="1"/>
      <c r="B280" s="1"/>
      <c r="C280" s="1"/>
      <c r="D280" s="1"/>
      <c r="E280" s="1"/>
      <c r="F280" s="1"/>
      <c r="G280" s="1"/>
      <c r="H280" s="1"/>
      <c r="I280" s="1"/>
      <c r="J280" s="1"/>
      <c r="K280" s="1"/>
      <c r="L280" s="1"/>
      <c r="M280" s="1"/>
      <c r="N280" s="1"/>
      <c r="O280" s="1"/>
    </row>
    <row r="281" spans="1:15" ht="16.5">
      <c r="A281" s="1"/>
      <c r="B281" s="1"/>
      <c r="C281" s="1"/>
      <c r="D281" s="1"/>
      <c r="E281" s="1"/>
      <c r="F281" s="1"/>
      <c r="G281" s="1"/>
      <c r="H281" s="1"/>
      <c r="I281" s="1"/>
      <c r="J281" s="1"/>
      <c r="K281" s="1"/>
      <c r="L281" s="1"/>
      <c r="M281" s="1"/>
      <c r="N281" s="1"/>
      <c r="O281" s="1"/>
    </row>
    <row r="282" spans="1:15" ht="16.5">
      <c r="A282" s="1"/>
      <c r="B282" s="1"/>
      <c r="C282" s="1"/>
      <c r="D282" s="1"/>
      <c r="E282" s="1"/>
      <c r="F282" s="1"/>
      <c r="G282" s="1"/>
      <c r="H282" s="1"/>
      <c r="I282" s="1"/>
      <c r="J282" s="1"/>
      <c r="K282" s="1"/>
      <c r="L282" s="1"/>
      <c r="M282" s="1"/>
      <c r="N282" s="1"/>
      <c r="O282" s="1"/>
    </row>
    <row r="283" spans="1:15" ht="16.5">
      <c r="A283" s="1"/>
      <c r="B283" s="1"/>
      <c r="C283" s="1"/>
      <c r="D283" s="1"/>
      <c r="E283" s="1"/>
      <c r="F283" s="1"/>
      <c r="G283" s="1"/>
      <c r="H283" s="1"/>
      <c r="I283" s="1"/>
      <c r="J283" s="1"/>
      <c r="K283" s="1"/>
      <c r="L283" s="1"/>
      <c r="M283" s="1"/>
      <c r="N283" s="1"/>
      <c r="O283" s="1"/>
    </row>
    <row r="284" spans="1:15" ht="16.5">
      <c r="A284" s="1"/>
      <c r="B284" s="1"/>
      <c r="C284" s="1"/>
      <c r="D284" s="1"/>
      <c r="E284" s="1"/>
      <c r="F284" s="1"/>
      <c r="G284" s="1"/>
      <c r="H284" s="1"/>
      <c r="I284" s="1"/>
      <c r="J284" s="1"/>
      <c r="K284" s="1"/>
      <c r="L284" s="1"/>
      <c r="M284" s="1"/>
      <c r="N284" s="1"/>
      <c r="O284" s="1"/>
    </row>
    <row r="285" spans="1:15" ht="16.5">
      <c r="A285" s="1"/>
      <c r="B285" s="1"/>
      <c r="C285" s="1"/>
      <c r="D285" s="1"/>
      <c r="E285" s="1"/>
      <c r="F285" s="1"/>
      <c r="G285" s="1"/>
      <c r="H285" s="1"/>
      <c r="I285" s="1"/>
      <c r="J285" s="1"/>
      <c r="K285" s="1"/>
      <c r="L285" s="1"/>
      <c r="M285" s="1"/>
      <c r="N285" s="1"/>
      <c r="O285" s="1"/>
    </row>
    <row r="286" spans="1:15" ht="16.5">
      <c r="A286" s="1"/>
      <c r="B286" s="1"/>
      <c r="C286" s="1"/>
      <c r="D286" s="1"/>
      <c r="E286" s="1"/>
      <c r="F286" s="1"/>
      <c r="G286" s="1"/>
      <c r="H286" s="1"/>
      <c r="I286" s="1"/>
      <c r="J286" s="1"/>
      <c r="K286" s="1"/>
      <c r="L286" s="1"/>
      <c r="M286" s="1"/>
      <c r="N286" s="1"/>
      <c r="O286" s="1"/>
    </row>
    <row r="287" spans="1:15" ht="16.5">
      <c r="A287" s="1"/>
      <c r="B287" s="1"/>
      <c r="C287" s="1"/>
      <c r="D287" s="1"/>
      <c r="E287" s="1"/>
      <c r="F287" s="1"/>
      <c r="G287" s="1"/>
      <c r="H287" s="1"/>
      <c r="I287" s="1"/>
      <c r="J287" s="1"/>
      <c r="K287" s="1"/>
      <c r="L287" s="1"/>
      <c r="M287" s="1"/>
      <c r="N287" s="1"/>
      <c r="O287" s="1"/>
    </row>
    <row r="288" spans="1:15" ht="16.5">
      <c r="A288" s="1"/>
      <c r="B288" s="1"/>
      <c r="C288" s="1"/>
      <c r="D288" s="1"/>
      <c r="E288" s="1"/>
      <c r="F288" s="1"/>
      <c r="G288" s="1"/>
      <c r="H288" s="1"/>
      <c r="I288" s="1"/>
      <c r="J288" s="1"/>
      <c r="K288" s="1"/>
      <c r="L288" s="1"/>
      <c r="M288" s="1"/>
      <c r="N288" s="1"/>
      <c r="O288" s="1"/>
    </row>
    <row r="289" spans="1:15" ht="16.5">
      <c r="A289" s="1"/>
      <c r="B289" s="1"/>
      <c r="C289" s="1"/>
      <c r="D289" s="1"/>
      <c r="E289" s="1"/>
      <c r="F289" s="1"/>
      <c r="G289" s="1"/>
      <c r="H289" s="1"/>
      <c r="I289" s="1"/>
      <c r="J289" s="1"/>
      <c r="K289" s="1"/>
      <c r="L289" s="1"/>
      <c r="M289" s="1"/>
      <c r="N289" s="1"/>
      <c r="O289" s="1"/>
    </row>
    <row r="290" spans="1:15" ht="16.5">
      <c r="A290" s="1"/>
      <c r="B290" s="1"/>
      <c r="C290" s="1"/>
      <c r="D290" s="1"/>
      <c r="E290" s="1"/>
      <c r="F290" s="1"/>
      <c r="G290" s="1"/>
      <c r="H290" s="1"/>
      <c r="I290" s="1"/>
      <c r="J290" s="1"/>
      <c r="K290" s="1"/>
      <c r="L290" s="1"/>
      <c r="M290" s="1"/>
      <c r="N290" s="1"/>
      <c r="O290" s="1"/>
    </row>
    <row r="291" spans="1:15" ht="16.5">
      <c r="A291" s="1"/>
      <c r="B291" s="1"/>
      <c r="C291" s="1"/>
      <c r="D291" s="1"/>
      <c r="E291" s="1"/>
      <c r="F291" s="1"/>
      <c r="G291" s="1"/>
      <c r="H291" s="1"/>
      <c r="I291" s="1"/>
      <c r="J291" s="1"/>
      <c r="K291" s="1"/>
      <c r="L291" s="1"/>
      <c r="M291" s="1"/>
      <c r="N291" s="1"/>
      <c r="O291" s="1"/>
    </row>
    <row r="292" spans="1:15" ht="16.5">
      <c r="A292" s="1"/>
      <c r="B292" s="1"/>
      <c r="C292" s="1"/>
      <c r="D292" s="1"/>
      <c r="E292" s="1"/>
      <c r="F292" s="1"/>
      <c r="G292" s="1"/>
      <c r="H292" s="1"/>
      <c r="I292" s="1"/>
      <c r="J292" s="1"/>
      <c r="K292" s="1"/>
      <c r="L292" s="1"/>
      <c r="M292" s="1"/>
      <c r="N292" s="1"/>
      <c r="O292" s="1"/>
    </row>
    <row r="293" spans="1:15" ht="16.5">
      <c r="A293" s="1"/>
      <c r="B293" s="1"/>
      <c r="C293" s="1"/>
      <c r="D293" s="1"/>
      <c r="E293" s="1"/>
      <c r="F293" s="1"/>
      <c r="G293" s="1"/>
      <c r="H293" s="1"/>
      <c r="I293" s="1"/>
      <c r="J293" s="1"/>
      <c r="K293" s="1"/>
      <c r="L293" s="1"/>
      <c r="M293" s="1"/>
      <c r="N293" s="1"/>
      <c r="O293" s="1"/>
    </row>
    <row r="294" spans="1:15" ht="16.5">
      <c r="A294" s="1"/>
      <c r="B294" s="1"/>
      <c r="C294" s="1"/>
      <c r="D294" s="1"/>
      <c r="E294" s="1"/>
      <c r="F294" s="1"/>
      <c r="G294" s="1"/>
      <c r="H294" s="1"/>
      <c r="I294" s="1"/>
      <c r="J294" s="1"/>
      <c r="K294" s="1"/>
      <c r="L294" s="1"/>
      <c r="M294" s="1"/>
      <c r="N294" s="1"/>
      <c r="O294" s="1"/>
    </row>
    <row r="295" spans="1:15" ht="16.5">
      <c r="A295" s="1"/>
      <c r="B295" s="1"/>
      <c r="C295" s="1"/>
      <c r="D295" s="1"/>
      <c r="E295" s="1"/>
      <c r="F295" s="1"/>
      <c r="G295" s="1"/>
      <c r="H295" s="1"/>
      <c r="I295" s="1"/>
      <c r="J295" s="1"/>
      <c r="K295" s="1"/>
      <c r="L295" s="1"/>
      <c r="M295" s="1"/>
      <c r="N295" s="1"/>
      <c r="O295" s="1"/>
    </row>
    <row r="296" spans="1:15" ht="16.5">
      <c r="A296" s="1"/>
      <c r="B296" s="1"/>
      <c r="C296" s="1"/>
      <c r="D296" s="1"/>
      <c r="E296" s="1"/>
      <c r="F296" s="1"/>
      <c r="G296" s="1"/>
      <c r="H296" s="1"/>
      <c r="I296" s="1"/>
      <c r="J296" s="1"/>
      <c r="K296" s="1"/>
      <c r="L296" s="1"/>
      <c r="M296" s="1"/>
      <c r="N296" s="1"/>
      <c r="O296" s="1"/>
    </row>
    <row r="297" spans="1:15" ht="16.5">
      <c r="A297" s="1"/>
      <c r="B297" s="1"/>
      <c r="C297" s="1"/>
      <c r="D297" s="1"/>
      <c r="E297" s="1"/>
      <c r="F297" s="1"/>
      <c r="G297" s="1"/>
      <c r="H297" s="1"/>
      <c r="I297" s="1"/>
      <c r="J297" s="1"/>
      <c r="K297" s="1"/>
      <c r="L297" s="1"/>
      <c r="M297" s="1"/>
      <c r="N297" s="1"/>
      <c r="O297" s="1"/>
    </row>
    <row r="298" spans="1:15" ht="16.5">
      <c r="A298" s="1"/>
      <c r="B298" s="1"/>
      <c r="C298" s="1"/>
      <c r="D298" s="1"/>
      <c r="E298" s="1"/>
      <c r="F298" s="1"/>
      <c r="G298" s="1"/>
      <c r="H298" s="1"/>
      <c r="I298" s="1"/>
      <c r="J298" s="1"/>
      <c r="K298" s="1"/>
      <c r="L298" s="1"/>
      <c r="M298" s="1"/>
      <c r="N298" s="1"/>
      <c r="O298" s="1"/>
    </row>
    <row r="299" spans="1:15" ht="16.5">
      <c r="A299" s="1"/>
      <c r="B299" s="1"/>
      <c r="C299" s="1"/>
      <c r="D299" s="1"/>
      <c r="E299" s="1"/>
      <c r="F299" s="1"/>
      <c r="G299" s="1"/>
      <c r="H299" s="1"/>
      <c r="I299" s="1"/>
      <c r="J299" s="1"/>
      <c r="K299" s="1"/>
      <c r="L299" s="1"/>
      <c r="M299" s="1"/>
      <c r="N299" s="1"/>
      <c r="O299" s="1"/>
    </row>
    <row r="300" spans="1:15" ht="16.5">
      <c r="A300" s="1"/>
      <c r="B300" s="1"/>
      <c r="C300" s="1"/>
      <c r="D300" s="1"/>
      <c r="E300" s="1"/>
      <c r="F300" s="1"/>
      <c r="G300" s="1"/>
      <c r="H300" s="1"/>
      <c r="I300" s="1"/>
      <c r="J300" s="1"/>
      <c r="K300" s="1"/>
      <c r="L300" s="1"/>
      <c r="M300" s="1"/>
      <c r="N300" s="1"/>
      <c r="O300" s="1"/>
    </row>
    <row r="301" spans="1:15" ht="16.5">
      <c r="A301" s="1"/>
      <c r="B301" s="1"/>
      <c r="C301" s="1"/>
      <c r="D301" s="1"/>
      <c r="E301" s="1"/>
      <c r="F301" s="1"/>
      <c r="G301" s="1"/>
      <c r="H301" s="1"/>
      <c r="I301" s="1"/>
      <c r="J301" s="1"/>
      <c r="K301" s="1"/>
      <c r="L301" s="1"/>
      <c r="M301" s="1"/>
      <c r="N301" s="1"/>
      <c r="O301" s="1"/>
    </row>
    <row r="302" spans="1:15" ht="16.5">
      <c r="A302" s="1"/>
      <c r="B302" s="1"/>
      <c r="C302" s="1"/>
      <c r="D302" s="1"/>
      <c r="E302" s="1"/>
      <c r="F302" s="1"/>
      <c r="G302" s="1"/>
      <c r="H302" s="1"/>
      <c r="I302" s="1"/>
      <c r="J302" s="1"/>
      <c r="K302" s="1"/>
      <c r="L302" s="1"/>
      <c r="M302" s="1"/>
      <c r="N302" s="1"/>
      <c r="O302" s="1"/>
    </row>
    <row r="303" spans="1:15" ht="16.5">
      <c r="A303" s="1"/>
      <c r="B303" s="1"/>
      <c r="C303" s="1"/>
      <c r="D303" s="1"/>
      <c r="E303" s="1"/>
      <c r="F303" s="1"/>
      <c r="G303" s="1"/>
      <c r="H303" s="1"/>
      <c r="I303" s="1"/>
      <c r="J303" s="1"/>
      <c r="K303" s="1"/>
      <c r="L303" s="1"/>
      <c r="M303" s="1"/>
      <c r="N303" s="1"/>
      <c r="O303" s="1"/>
    </row>
    <row r="304" spans="1:15" ht="16.5">
      <c r="A304" s="1"/>
      <c r="B304" s="1"/>
      <c r="C304" s="1"/>
      <c r="D304" s="1"/>
      <c r="E304" s="1"/>
      <c r="F304" s="1"/>
      <c r="G304" s="1"/>
      <c r="H304" s="1"/>
      <c r="I304" s="1"/>
      <c r="J304" s="1"/>
      <c r="K304" s="1"/>
      <c r="L304" s="1"/>
      <c r="M304" s="1"/>
      <c r="N304" s="1"/>
      <c r="O304" s="1"/>
    </row>
    <row r="305" spans="1:15" ht="16.5">
      <c r="A305" s="1"/>
      <c r="B305" s="1"/>
      <c r="C305" s="1"/>
      <c r="D305" s="1"/>
      <c r="E305" s="1"/>
      <c r="F305" s="1"/>
      <c r="G305" s="1"/>
      <c r="H305" s="1"/>
      <c r="I305" s="1"/>
      <c r="J305" s="1"/>
      <c r="K305" s="1"/>
      <c r="L305" s="1"/>
      <c r="M305" s="1"/>
      <c r="N305" s="1"/>
      <c r="O305" s="1"/>
    </row>
    <row r="306" spans="1:15" ht="16.5">
      <c r="A306" s="1"/>
      <c r="B306" s="1"/>
      <c r="C306" s="1"/>
      <c r="D306" s="1"/>
      <c r="E306" s="1"/>
      <c r="F306" s="1"/>
      <c r="G306" s="1"/>
      <c r="H306" s="1"/>
      <c r="I306" s="1"/>
      <c r="J306" s="1"/>
      <c r="K306" s="1"/>
      <c r="L306" s="1"/>
      <c r="M306" s="1"/>
      <c r="N306" s="1"/>
      <c r="O306" s="1"/>
    </row>
    <row r="307" spans="1:15" ht="16.5">
      <c r="A307" s="1"/>
      <c r="B307" s="1"/>
      <c r="C307" s="1"/>
      <c r="D307" s="1"/>
      <c r="E307" s="1"/>
      <c r="F307" s="1"/>
      <c r="G307" s="1"/>
      <c r="H307" s="1"/>
      <c r="I307" s="1"/>
      <c r="J307" s="1"/>
      <c r="K307" s="1"/>
      <c r="L307" s="1"/>
      <c r="M307" s="1"/>
      <c r="N307" s="1"/>
      <c r="O307" s="1"/>
    </row>
    <row r="308" spans="1:15" ht="16.5">
      <c r="A308" s="1"/>
      <c r="B308" s="1"/>
      <c r="C308" s="1"/>
      <c r="D308" s="1"/>
      <c r="E308" s="1"/>
      <c r="F308" s="1"/>
      <c r="G308" s="1"/>
      <c r="H308" s="1"/>
      <c r="I308" s="1"/>
      <c r="J308" s="1"/>
      <c r="K308" s="1"/>
      <c r="L308" s="1"/>
      <c r="M308" s="1"/>
      <c r="N308" s="1"/>
      <c r="O308" s="1"/>
    </row>
    <row r="309" spans="1:15" ht="16.5">
      <c r="A309" s="1"/>
      <c r="B309" s="1"/>
      <c r="C309" s="1"/>
      <c r="D309" s="1"/>
      <c r="E309" s="1"/>
      <c r="F309" s="1"/>
      <c r="G309" s="1"/>
      <c r="H309" s="1"/>
      <c r="I309" s="1"/>
      <c r="J309" s="1"/>
      <c r="K309" s="1"/>
      <c r="L309" s="1"/>
      <c r="M309" s="1"/>
      <c r="N309" s="1"/>
      <c r="O309" s="1"/>
    </row>
    <row r="310" spans="1:15" ht="16.5">
      <c r="A310" s="1"/>
      <c r="B310" s="1"/>
      <c r="C310" s="1"/>
      <c r="D310" s="1"/>
      <c r="E310" s="1"/>
      <c r="F310" s="1"/>
      <c r="G310" s="1"/>
      <c r="H310" s="1"/>
      <c r="I310" s="1"/>
      <c r="J310" s="1"/>
      <c r="K310" s="1"/>
      <c r="L310" s="1"/>
      <c r="M310" s="1"/>
      <c r="N310" s="1"/>
      <c r="O310" s="1"/>
    </row>
    <row r="311" spans="1:15" ht="16.5">
      <c r="A311" s="1"/>
      <c r="B311" s="1"/>
      <c r="C311" s="1"/>
      <c r="D311" s="1"/>
      <c r="E311" s="1"/>
      <c r="F311" s="1"/>
      <c r="G311" s="1"/>
      <c r="H311" s="1"/>
      <c r="I311" s="1"/>
      <c r="J311" s="1"/>
      <c r="K311" s="1"/>
      <c r="L311" s="1"/>
      <c r="M311" s="1"/>
      <c r="N311" s="1"/>
      <c r="O311" s="1"/>
    </row>
    <row r="312" spans="1:15" ht="16.5">
      <c r="A312" s="1"/>
      <c r="B312" s="1"/>
      <c r="C312" s="1"/>
      <c r="D312" s="1"/>
      <c r="E312" s="1"/>
      <c r="F312" s="1"/>
      <c r="G312" s="1"/>
      <c r="H312" s="1"/>
      <c r="I312" s="1"/>
      <c r="J312" s="1"/>
      <c r="K312" s="1"/>
      <c r="L312" s="1"/>
      <c r="M312" s="1"/>
      <c r="N312" s="1"/>
      <c r="O312" s="1"/>
    </row>
    <row r="313" spans="1:15" ht="16.5">
      <c r="A313" s="1"/>
      <c r="B313" s="1"/>
      <c r="C313" s="1"/>
      <c r="D313" s="1"/>
      <c r="E313" s="1"/>
      <c r="F313" s="1"/>
      <c r="G313" s="1"/>
      <c r="H313" s="1"/>
      <c r="I313" s="1"/>
      <c r="J313" s="1"/>
      <c r="K313" s="1"/>
      <c r="L313" s="1"/>
      <c r="M313" s="1"/>
      <c r="N313" s="1"/>
      <c r="O313" s="1"/>
    </row>
    <row r="314" spans="1:15" ht="16.5">
      <c r="A314" s="1"/>
      <c r="B314" s="1"/>
      <c r="C314" s="1"/>
      <c r="D314" s="1"/>
      <c r="E314" s="1"/>
      <c r="F314" s="1"/>
      <c r="G314" s="1"/>
      <c r="H314" s="1"/>
      <c r="I314" s="1"/>
      <c r="J314" s="1"/>
      <c r="K314" s="1"/>
      <c r="L314" s="1"/>
      <c r="M314" s="1"/>
      <c r="N314" s="1"/>
      <c r="O314" s="1"/>
    </row>
    <row r="315" spans="1:15" ht="16.5">
      <c r="A315" s="1"/>
      <c r="B315" s="1"/>
      <c r="C315" s="1"/>
      <c r="D315" s="1"/>
      <c r="E315" s="1"/>
      <c r="F315" s="1"/>
      <c r="G315" s="1"/>
      <c r="H315" s="1"/>
      <c r="I315" s="1"/>
      <c r="J315" s="1"/>
      <c r="K315" s="1"/>
      <c r="L315" s="1"/>
      <c r="M315" s="1"/>
      <c r="N315" s="1"/>
      <c r="O315" s="1"/>
    </row>
    <row r="316" spans="1:15" ht="16.5">
      <c r="A316" s="1"/>
      <c r="B316" s="1"/>
      <c r="C316" s="1"/>
      <c r="D316" s="1"/>
      <c r="E316" s="1"/>
      <c r="F316" s="1"/>
      <c r="G316" s="1"/>
      <c r="H316" s="1"/>
      <c r="I316" s="1"/>
      <c r="J316" s="1"/>
      <c r="K316" s="1"/>
      <c r="L316" s="1"/>
      <c r="M316" s="1"/>
      <c r="N316" s="1"/>
      <c r="O316" s="1"/>
    </row>
    <row r="317" spans="1:15" ht="16.5">
      <c r="A317" s="1"/>
      <c r="B317" s="1"/>
      <c r="C317" s="1"/>
      <c r="D317" s="1"/>
      <c r="E317" s="1"/>
      <c r="F317" s="1"/>
      <c r="G317" s="1"/>
      <c r="H317" s="1"/>
      <c r="I317" s="1"/>
      <c r="J317" s="1"/>
      <c r="K317" s="1"/>
      <c r="L317" s="1"/>
      <c r="M317" s="1"/>
      <c r="N317" s="1"/>
      <c r="O317" s="1"/>
    </row>
    <row r="318" spans="1:15" ht="16.5">
      <c r="A318" s="1"/>
      <c r="B318" s="1"/>
      <c r="C318" s="1"/>
      <c r="D318" s="1"/>
      <c r="E318" s="1"/>
      <c r="F318" s="1"/>
      <c r="G318" s="1"/>
      <c r="H318" s="1"/>
      <c r="I318" s="1"/>
      <c r="J318" s="1"/>
      <c r="K318" s="1"/>
      <c r="L318" s="1"/>
      <c r="M318" s="1"/>
      <c r="N318" s="1"/>
      <c r="O318" s="1"/>
    </row>
    <row r="319" spans="1:15" ht="16.5">
      <c r="A319" s="1"/>
      <c r="B319" s="1"/>
      <c r="C319" s="1"/>
      <c r="D319" s="1"/>
      <c r="E319" s="1"/>
      <c r="F319" s="1"/>
      <c r="G319" s="1"/>
      <c r="H319" s="1"/>
      <c r="I319" s="1"/>
      <c r="J319" s="1"/>
      <c r="K319" s="1"/>
      <c r="L319" s="1"/>
      <c r="M319" s="1"/>
      <c r="N319" s="1"/>
      <c r="O319" s="1"/>
    </row>
    <row r="320" spans="1:15" ht="16.5">
      <c r="A320" s="1"/>
      <c r="B320" s="1"/>
      <c r="C320" s="1"/>
      <c r="D320" s="1"/>
      <c r="E320" s="1"/>
      <c r="F320" s="1"/>
      <c r="G320" s="1"/>
      <c r="H320" s="1"/>
      <c r="I320" s="1"/>
      <c r="J320" s="1"/>
      <c r="K320" s="1"/>
      <c r="L320" s="1"/>
      <c r="M320" s="1"/>
      <c r="N320" s="1"/>
      <c r="O320" s="1"/>
    </row>
    <row r="321" spans="1:15" ht="16.5">
      <c r="A321" s="1"/>
      <c r="B321" s="1"/>
      <c r="C321" s="1"/>
      <c r="D321" s="1"/>
      <c r="E321" s="1"/>
      <c r="F321" s="1"/>
      <c r="G321" s="1"/>
      <c r="H321" s="1"/>
      <c r="I321" s="1"/>
      <c r="J321" s="1"/>
      <c r="K321" s="1"/>
      <c r="L321" s="1"/>
      <c r="M321" s="1"/>
      <c r="N321" s="1"/>
      <c r="O321" s="1"/>
    </row>
    <row r="322" spans="1:15" ht="16.5">
      <c r="A322" s="1"/>
      <c r="B322" s="1"/>
      <c r="C322" s="1"/>
      <c r="D322" s="1"/>
      <c r="E322" s="1"/>
      <c r="F322" s="1"/>
      <c r="G322" s="1"/>
      <c r="H322" s="1"/>
      <c r="I322" s="1"/>
      <c r="J322" s="1"/>
      <c r="K322" s="1"/>
      <c r="L322" s="1"/>
      <c r="M322" s="1"/>
      <c r="N322" s="1"/>
      <c r="O322" s="1"/>
    </row>
    <row r="323" spans="1:15" ht="16.5">
      <c r="A323" s="1"/>
      <c r="B323" s="1"/>
      <c r="C323" s="1"/>
      <c r="D323" s="1"/>
      <c r="E323" s="1"/>
      <c r="F323" s="1"/>
      <c r="G323" s="1"/>
      <c r="H323" s="1"/>
      <c r="I323" s="1"/>
      <c r="J323" s="1"/>
      <c r="K323" s="1"/>
      <c r="L323" s="1"/>
      <c r="M323" s="1"/>
      <c r="N323" s="1"/>
      <c r="O323" s="1"/>
    </row>
    <row r="324" spans="1:15" ht="16.5">
      <c r="A324" s="1"/>
      <c r="B324" s="1"/>
      <c r="C324" s="1"/>
      <c r="D324" s="1"/>
      <c r="E324" s="1"/>
      <c r="F324" s="1"/>
      <c r="G324" s="1"/>
      <c r="H324" s="1"/>
      <c r="I324" s="1"/>
      <c r="J324" s="1"/>
      <c r="K324" s="1"/>
      <c r="L324" s="1"/>
      <c r="M324" s="1"/>
      <c r="N324" s="1"/>
      <c r="O324" s="1"/>
    </row>
    <row r="325" spans="1:15" ht="16.5">
      <c r="A325" s="1"/>
      <c r="B325" s="1"/>
      <c r="C325" s="1"/>
      <c r="D325" s="1"/>
      <c r="E325" s="1"/>
      <c r="F325" s="1"/>
      <c r="G325" s="1"/>
      <c r="H325" s="1"/>
      <c r="I325" s="1"/>
      <c r="J325" s="1"/>
      <c r="K325" s="1"/>
      <c r="L325" s="1"/>
      <c r="M325" s="1"/>
      <c r="N325" s="1"/>
      <c r="O325" s="1"/>
    </row>
    <row r="326" spans="1:15" ht="16.5">
      <c r="A326" s="1"/>
      <c r="B326" s="1"/>
      <c r="C326" s="1"/>
      <c r="D326" s="1"/>
      <c r="E326" s="1"/>
      <c r="F326" s="1"/>
      <c r="G326" s="1"/>
      <c r="H326" s="1"/>
      <c r="I326" s="1"/>
      <c r="J326" s="1"/>
      <c r="K326" s="1"/>
      <c r="L326" s="1"/>
      <c r="M326" s="1"/>
      <c r="N326" s="1"/>
      <c r="O326" s="1"/>
    </row>
    <row r="327" spans="1:15" ht="16.5">
      <c r="A327" s="1"/>
      <c r="B327" s="1"/>
      <c r="C327" s="1"/>
      <c r="D327" s="1"/>
      <c r="E327" s="1"/>
      <c r="F327" s="1"/>
      <c r="G327" s="1"/>
      <c r="H327" s="1"/>
      <c r="I327" s="1"/>
      <c r="J327" s="1"/>
      <c r="K327" s="1"/>
      <c r="L327" s="1"/>
      <c r="M327" s="1"/>
      <c r="N327" s="1"/>
      <c r="O327" s="1"/>
    </row>
    <row r="328" spans="1:15" ht="16.5">
      <c r="A328" s="1"/>
      <c r="B328" s="1"/>
      <c r="C328" s="1"/>
      <c r="D328" s="1"/>
      <c r="E328" s="1"/>
      <c r="F328" s="1"/>
      <c r="G328" s="1"/>
      <c r="H328" s="1"/>
      <c r="I328" s="1"/>
      <c r="J328" s="1"/>
      <c r="K328" s="1"/>
      <c r="L328" s="1"/>
      <c r="M328" s="1"/>
      <c r="N328" s="1"/>
      <c r="O328" s="1"/>
    </row>
    <row r="329" spans="1:15" ht="16.5">
      <c r="A329" s="1"/>
      <c r="B329" s="1"/>
      <c r="C329" s="1"/>
      <c r="D329" s="1"/>
      <c r="E329" s="1"/>
      <c r="F329" s="1"/>
      <c r="G329" s="1"/>
      <c r="H329" s="1"/>
      <c r="I329" s="1"/>
      <c r="J329" s="1"/>
      <c r="K329" s="1"/>
      <c r="L329" s="1"/>
      <c r="M329" s="1"/>
      <c r="N329" s="1"/>
      <c r="O329" s="1"/>
    </row>
    <row r="330" spans="1:15" ht="16.5">
      <c r="A330" s="1"/>
      <c r="B330" s="1"/>
      <c r="C330" s="1"/>
      <c r="D330" s="1"/>
      <c r="E330" s="1"/>
      <c r="F330" s="1"/>
      <c r="G330" s="1"/>
      <c r="H330" s="1"/>
      <c r="I330" s="1"/>
      <c r="J330" s="1"/>
      <c r="K330" s="1"/>
      <c r="L330" s="1"/>
      <c r="M330" s="1"/>
      <c r="N330" s="1"/>
      <c r="O330" s="1"/>
    </row>
    <row r="331" spans="1:15" ht="16.5">
      <c r="A331" s="1"/>
      <c r="B331" s="1"/>
      <c r="C331" s="1"/>
      <c r="D331" s="1"/>
      <c r="E331" s="1"/>
      <c r="F331" s="1"/>
      <c r="G331" s="1"/>
      <c r="H331" s="1"/>
      <c r="I331" s="1"/>
      <c r="J331" s="1"/>
      <c r="K331" s="1"/>
      <c r="L331" s="1"/>
      <c r="M331" s="1"/>
      <c r="N331" s="1"/>
      <c r="O331" s="1"/>
    </row>
    <row r="332" spans="1:15" ht="16.5">
      <c r="A332" s="1"/>
      <c r="B332" s="1"/>
      <c r="C332" s="1"/>
      <c r="D332" s="1"/>
      <c r="E332" s="1"/>
      <c r="F332" s="1"/>
      <c r="G332" s="1"/>
      <c r="H332" s="1"/>
      <c r="I332" s="1"/>
      <c r="J332" s="1"/>
      <c r="K332" s="1"/>
      <c r="L332" s="1"/>
      <c r="M332" s="1"/>
      <c r="N332" s="1"/>
      <c r="O332" s="1"/>
    </row>
    <row r="333" spans="1:15" ht="16.5">
      <c r="A333" s="1"/>
      <c r="B333" s="1"/>
      <c r="C333" s="1"/>
      <c r="D333" s="1"/>
      <c r="E333" s="1"/>
      <c r="F333" s="1"/>
      <c r="G333" s="1"/>
      <c r="H333" s="1"/>
      <c r="I333" s="1"/>
      <c r="J333" s="1"/>
      <c r="K333" s="1"/>
      <c r="L333" s="1"/>
      <c r="M333" s="1"/>
      <c r="N333" s="1"/>
      <c r="O333" s="1"/>
    </row>
    <row r="334" spans="1:15" ht="16.5">
      <c r="A334" s="1"/>
      <c r="B334" s="1"/>
      <c r="C334" s="1"/>
      <c r="D334" s="1"/>
      <c r="E334" s="1"/>
      <c r="F334" s="1"/>
      <c r="G334" s="1"/>
      <c r="H334" s="1"/>
      <c r="I334" s="1"/>
      <c r="J334" s="1"/>
      <c r="K334" s="1"/>
      <c r="L334" s="1"/>
      <c r="M334" s="1"/>
      <c r="N334" s="1"/>
      <c r="O334" s="1"/>
    </row>
    <row r="335" spans="1:15" ht="16.5">
      <c r="A335" s="1"/>
      <c r="B335" s="1"/>
      <c r="C335" s="1"/>
      <c r="D335" s="1"/>
      <c r="E335" s="1"/>
      <c r="F335" s="1"/>
      <c r="G335" s="1"/>
      <c r="H335" s="1"/>
      <c r="I335" s="1"/>
      <c r="J335" s="1"/>
      <c r="K335" s="1"/>
      <c r="L335" s="1"/>
      <c r="M335" s="1"/>
      <c r="N335" s="1"/>
      <c r="O335" s="1"/>
    </row>
    <row r="336" spans="1:15" ht="16.5">
      <c r="A336" s="1"/>
      <c r="B336" s="1"/>
      <c r="C336" s="1"/>
      <c r="D336" s="1"/>
      <c r="E336" s="1"/>
      <c r="F336" s="1"/>
      <c r="G336" s="1"/>
      <c r="H336" s="1"/>
      <c r="I336" s="1"/>
      <c r="J336" s="1"/>
      <c r="K336" s="1"/>
      <c r="L336" s="1"/>
      <c r="M336" s="1"/>
      <c r="N336" s="1"/>
      <c r="O336" s="1"/>
    </row>
    <row r="337" spans="1:15" ht="16.5">
      <c r="A337" s="1"/>
      <c r="B337" s="1"/>
      <c r="C337" s="1"/>
      <c r="D337" s="1"/>
      <c r="E337" s="1"/>
      <c r="F337" s="1"/>
      <c r="G337" s="1"/>
      <c r="H337" s="1"/>
      <c r="I337" s="1"/>
      <c r="J337" s="1"/>
      <c r="K337" s="1"/>
      <c r="L337" s="1"/>
      <c r="M337" s="1"/>
      <c r="N337" s="1"/>
      <c r="O337" s="1"/>
    </row>
    <row r="338" spans="1:15" ht="16.5">
      <c r="A338" s="1"/>
      <c r="B338" s="1"/>
      <c r="C338" s="1"/>
      <c r="D338" s="1"/>
      <c r="E338" s="1"/>
      <c r="F338" s="1"/>
      <c r="G338" s="1"/>
      <c r="H338" s="1"/>
      <c r="I338" s="1"/>
      <c r="J338" s="1"/>
      <c r="K338" s="1"/>
      <c r="L338" s="1"/>
      <c r="M338" s="1"/>
      <c r="N338" s="1"/>
      <c r="O338" s="1"/>
    </row>
    <row r="339" spans="1:15" ht="16.5">
      <c r="A339" s="1"/>
      <c r="B339" s="1"/>
      <c r="C339" s="1"/>
      <c r="D339" s="1"/>
      <c r="E339" s="1"/>
      <c r="F339" s="1"/>
      <c r="G339" s="1"/>
      <c r="H339" s="1"/>
      <c r="I339" s="1"/>
      <c r="J339" s="1"/>
      <c r="K339" s="1"/>
      <c r="L339" s="1"/>
      <c r="M339" s="1"/>
      <c r="N339" s="1"/>
      <c r="O339" s="1"/>
    </row>
    <row r="340" spans="1:15" ht="16.5">
      <c r="A340" s="1"/>
      <c r="B340" s="1"/>
      <c r="C340" s="1"/>
      <c r="D340" s="1"/>
      <c r="E340" s="1"/>
      <c r="F340" s="1"/>
      <c r="G340" s="1"/>
      <c r="H340" s="1"/>
      <c r="I340" s="1"/>
      <c r="J340" s="1"/>
      <c r="K340" s="1"/>
      <c r="L340" s="1"/>
      <c r="M340" s="1"/>
      <c r="N340" s="1"/>
      <c r="O340" s="1"/>
    </row>
    <row r="341" spans="1:15" ht="16.5">
      <c r="A341" s="1"/>
      <c r="B341" s="1"/>
      <c r="C341" s="1"/>
      <c r="D341" s="1"/>
      <c r="E341" s="1"/>
      <c r="F341" s="1"/>
      <c r="G341" s="1"/>
      <c r="H341" s="1"/>
      <c r="I341" s="1"/>
      <c r="J341" s="1"/>
      <c r="K341" s="1"/>
      <c r="L341" s="1"/>
      <c r="M341" s="1"/>
      <c r="N341" s="1"/>
      <c r="O341" s="1"/>
    </row>
    <row r="342" spans="1:15" ht="16.5">
      <c r="A342" s="1"/>
      <c r="B342" s="1"/>
      <c r="C342" s="1"/>
      <c r="D342" s="1"/>
      <c r="E342" s="1"/>
      <c r="F342" s="1"/>
      <c r="G342" s="1"/>
      <c r="H342" s="1"/>
      <c r="I342" s="1"/>
      <c r="J342" s="1"/>
      <c r="K342" s="1"/>
      <c r="L342" s="1"/>
      <c r="M342" s="1"/>
      <c r="N342" s="1"/>
      <c r="O342" s="1"/>
    </row>
    <row r="343" spans="1:15" ht="16.5">
      <c r="A343" s="1"/>
      <c r="B343" s="1"/>
      <c r="C343" s="1"/>
      <c r="D343" s="1"/>
      <c r="E343" s="1"/>
      <c r="F343" s="1"/>
      <c r="G343" s="1"/>
      <c r="H343" s="1"/>
      <c r="I343" s="1"/>
      <c r="J343" s="1"/>
      <c r="K343" s="1"/>
      <c r="L343" s="1"/>
      <c r="M343" s="1"/>
      <c r="N343" s="1"/>
      <c r="O343" s="1"/>
    </row>
    <row r="344" spans="1:15" ht="16.5">
      <c r="A344" s="1"/>
      <c r="B344" s="1"/>
      <c r="C344" s="1"/>
      <c r="D344" s="1"/>
      <c r="E344" s="1"/>
      <c r="F344" s="1"/>
      <c r="G344" s="1"/>
      <c r="H344" s="1"/>
      <c r="I344" s="1"/>
      <c r="J344" s="1"/>
      <c r="K344" s="1"/>
      <c r="L344" s="1"/>
      <c r="M344" s="1"/>
      <c r="N344" s="1"/>
      <c r="O344" s="1"/>
    </row>
    <row r="345" spans="1:15" ht="16.5">
      <c r="A345" s="1"/>
      <c r="B345" s="1"/>
      <c r="C345" s="1"/>
      <c r="D345" s="1"/>
      <c r="E345" s="1"/>
      <c r="F345" s="1"/>
      <c r="G345" s="1"/>
      <c r="H345" s="1"/>
      <c r="I345" s="1"/>
      <c r="J345" s="1"/>
      <c r="K345" s="1"/>
      <c r="L345" s="1"/>
      <c r="M345" s="1"/>
      <c r="N345" s="1"/>
      <c r="O345" s="1"/>
    </row>
    <row r="346" spans="1:15" ht="16.5">
      <c r="A346" s="1"/>
      <c r="B346" s="1"/>
      <c r="C346" s="1"/>
      <c r="D346" s="1"/>
      <c r="E346" s="1"/>
      <c r="F346" s="1"/>
      <c r="G346" s="1"/>
      <c r="H346" s="1"/>
      <c r="I346" s="1"/>
      <c r="J346" s="1"/>
      <c r="K346" s="1"/>
      <c r="L346" s="1"/>
      <c r="M346" s="1"/>
      <c r="N346" s="1"/>
      <c r="O346" s="1"/>
    </row>
    <row r="347" spans="1:15" ht="16.5">
      <c r="A347" s="1"/>
      <c r="B347" s="1"/>
      <c r="C347" s="1"/>
      <c r="D347" s="1"/>
      <c r="E347" s="1"/>
      <c r="F347" s="1"/>
      <c r="G347" s="1"/>
      <c r="H347" s="1"/>
      <c r="I347" s="1"/>
      <c r="J347" s="1"/>
      <c r="K347" s="1"/>
      <c r="L347" s="1"/>
      <c r="M347" s="1"/>
      <c r="N347" s="1"/>
      <c r="O347" s="1"/>
    </row>
    <row r="348" spans="1:15" ht="16.5">
      <c r="A348" s="1"/>
      <c r="B348" s="1"/>
      <c r="C348" s="1"/>
      <c r="D348" s="1"/>
      <c r="E348" s="1"/>
      <c r="F348" s="1"/>
      <c r="G348" s="1"/>
      <c r="H348" s="1"/>
      <c r="I348" s="1"/>
      <c r="J348" s="1"/>
      <c r="K348" s="1"/>
      <c r="L348" s="1"/>
      <c r="M348" s="1"/>
      <c r="N348" s="1"/>
      <c r="O348" s="1"/>
    </row>
    <row r="349" spans="1:15" ht="16.5">
      <c r="A349" s="1"/>
      <c r="B349" s="1"/>
      <c r="C349" s="1"/>
      <c r="D349" s="1"/>
      <c r="E349" s="1"/>
      <c r="F349" s="1"/>
      <c r="G349" s="1"/>
      <c r="H349" s="1"/>
      <c r="I349" s="1"/>
      <c r="J349" s="1"/>
      <c r="K349" s="1"/>
      <c r="L349" s="1"/>
      <c r="M349" s="1"/>
      <c r="N349" s="1"/>
      <c r="O349" s="1"/>
    </row>
    <row r="350" spans="1:15" ht="16.5">
      <c r="A350" s="1"/>
      <c r="B350" s="1"/>
      <c r="C350" s="1"/>
      <c r="D350" s="1"/>
      <c r="E350" s="1"/>
      <c r="F350" s="1"/>
      <c r="G350" s="1"/>
      <c r="H350" s="1"/>
      <c r="I350" s="1"/>
      <c r="J350" s="1"/>
      <c r="K350" s="1"/>
      <c r="L350" s="1"/>
      <c r="M350" s="1"/>
      <c r="N350" s="1"/>
      <c r="O350" s="1"/>
    </row>
    <row r="351" spans="1:15" ht="16.5">
      <c r="A351" s="1"/>
      <c r="B351" s="1"/>
      <c r="C351" s="1"/>
      <c r="D351" s="1"/>
      <c r="E351" s="1"/>
      <c r="F351" s="1"/>
      <c r="G351" s="1"/>
      <c r="H351" s="1"/>
      <c r="I351" s="1"/>
      <c r="J351" s="1"/>
      <c r="K351" s="1"/>
      <c r="L351" s="1"/>
      <c r="M351" s="1"/>
      <c r="N351" s="1"/>
      <c r="O351" s="1"/>
    </row>
    <row r="352" spans="1:15" ht="16.5">
      <c r="A352" s="1"/>
      <c r="B352" s="1"/>
      <c r="C352" s="1"/>
      <c r="D352" s="1"/>
      <c r="E352" s="1"/>
      <c r="F352" s="1"/>
      <c r="G352" s="1"/>
      <c r="H352" s="1"/>
      <c r="I352" s="1"/>
      <c r="J352" s="1"/>
      <c r="K352" s="1"/>
      <c r="L352" s="1"/>
      <c r="M352" s="1"/>
      <c r="N352" s="1"/>
      <c r="O352" s="1"/>
    </row>
    <row r="353" spans="1:15" ht="16.5">
      <c r="A353" s="1"/>
      <c r="B353" s="1"/>
      <c r="C353" s="1"/>
      <c r="D353" s="1"/>
      <c r="E353" s="1"/>
      <c r="F353" s="1"/>
      <c r="G353" s="1"/>
      <c r="H353" s="1"/>
      <c r="I353" s="1"/>
      <c r="J353" s="1"/>
      <c r="K353" s="1"/>
      <c r="L353" s="1"/>
      <c r="M353" s="1"/>
      <c r="N353" s="1"/>
      <c r="O353" s="1"/>
    </row>
    <row r="354" spans="1:15" ht="16.5">
      <c r="A354" s="1"/>
      <c r="B354" s="1"/>
      <c r="C354" s="1"/>
      <c r="D354" s="1"/>
      <c r="E354" s="1"/>
      <c r="F354" s="1"/>
      <c r="G354" s="1"/>
      <c r="H354" s="1"/>
      <c r="I354" s="1"/>
      <c r="J354" s="1"/>
      <c r="K354" s="1"/>
      <c r="L354" s="1"/>
      <c r="M354" s="1"/>
      <c r="N354" s="1"/>
      <c r="O354" s="1"/>
    </row>
    <row r="355" spans="1:15" ht="16.5">
      <c r="A355" s="1"/>
      <c r="B355" s="1"/>
      <c r="C355" s="1"/>
      <c r="D355" s="1"/>
      <c r="E355" s="1"/>
      <c r="F355" s="1"/>
      <c r="G355" s="1"/>
      <c r="H355" s="1"/>
      <c r="I355" s="1"/>
      <c r="J355" s="1"/>
      <c r="K355" s="1"/>
      <c r="L355" s="1"/>
      <c r="M355" s="1"/>
      <c r="N355" s="1"/>
      <c r="O355" s="1"/>
    </row>
    <row r="356" spans="1:15" ht="16.5">
      <c r="A356" s="1"/>
      <c r="B356" s="1"/>
      <c r="C356" s="1"/>
      <c r="D356" s="1"/>
      <c r="E356" s="1"/>
      <c r="F356" s="1"/>
      <c r="G356" s="1"/>
      <c r="H356" s="1"/>
      <c r="I356" s="1"/>
      <c r="J356" s="1"/>
      <c r="K356" s="1"/>
      <c r="L356" s="1"/>
      <c r="M356" s="1"/>
      <c r="N356" s="1"/>
      <c r="O356" s="1"/>
    </row>
    <row r="357" spans="1:15" ht="16.5">
      <c r="A357" s="1"/>
      <c r="B357" s="1"/>
      <c r="C357" s="1"/>
      <c r="D357" s="1"/>
      <c r="E357" s="1"/>
      <c r="F357" s="1"/>
      <c r="G357" s="1"/>
      <c r="H357" s="1"/>
      <c r="I357" s="1"/>
      <c r="J357" s="1"/>
      <c r="K357" s="1"/>
      <c r="L357" s="1"/>
      <c r="M357" s="1"/>
      <c r="N357" s="1"/>
      <c r="O357" s="1"/>
    </row>
    <row r="358" spans="1:15" ht="16.5">
      <c r="A358" s="1"/>
      <c r="B358" s="1"/>
      <c r="C358" s="1"/>
      <c r="D358" s="1"/>
      <c r="E358" s="1"/>
      <c r="F358" s="1"/>
      <c r="G358" s="1"/>
      <c r="H358" s="1"/>
      <c r="I358" s="1"/>
      <c r="J358" s="1"/>
      <c r="K358" s="1"/>
      <c r="L358" s="1"/>
      <c r="M358" s="1"/>
      <c r="N358" s="1"/>
      <c r="O358" s="1"/>
    </row>
    <row r="359" spans="1:15" ht="16.5">
      <c r="A359" s="1"/>
      <c r="B359" s="1"/>
      <c r="C359" s="1"/>
      <c r="D359" s="1"/>
      <c r="E359" s="1"/>
      <c r="F359" s="1"/>
      <c r="G359" s="1"/>
      <c r="H359" s="1"/>
      <c r="I359" s="1"/>
      <c r="J359" s="1"/>
      <c r="K359" s="1"/>
      <c r="L359" s="1"/>
      <c r="M359" s="1"/>
      <c r="N359" s="1"/>
      <c r="O359" s="1"/>
    </row>
    <row r="360" spans="1:15" ht="16.5">
      <c r="A360" s="1"/>
      <c r="B360" s="1"/>
      <c r="C360" s="1"/>
      <c r="D360" s="1"/>
      <c r="E360" s="1"/>
      <c r="F360" s="1"/>
      <c r="G360" s="1"/>
      <c r="H360" s="1"/>
      <c r="I360" s="1"/>
      <c r="J360" s="1"/>
      <c r="K360" s="1"/>
      <c r="L360" s="1"/>
      <c r="M360" s="1"/>
      <c r="N360" s="1"/>
      <c r="O360" s="1"/>
    </row>
    <row r="361" spans="1:15" ht="16.5">
      <c r="A361" s="1"/>
      <c r="B361" s="1"/>
      <c r="C361" s="1"/>
      <c r="D361" s="1"/>
      <c r="E361" s="1"/>
      <c r="F361" s="1"/>
      <c r="G361" s="1"/>
      <c r="H361" s="1"/>
      <c r="I361" s="1"/>
      <c r="J361" s="1"/>
      <c r="K361" s="1"/>
      <c r="L361" s="1"/>
      <c r="M361" s="1"/>
      <c r="N361" s="1"/>
      <c r="O361" s="1"/>
    </row>
    <row r="362" spans="1:15" ht="16.5">
      <c r="A362" s="1"/>
      <c r="B362" s="1"/>
      <c r="C362" s="1"/>
      <c r="D362" s="1"/>
      <c r="E362" s="1"/>
      <c r="F362" s="1"/>
      <c r="G362" s="1"/>
      <c r="H362" s="1"/>
      <c r="I362" s="1"/>
      <c r="J362" s="1"/>
      <c r="K362" s="1"/>
      <c r="L362" s="1"/>
      <c r="M362" s="1"/>
      <c r="N362" s="1"/>
      <c r="O362" s="1"/>
    </row>
    <row r="363" spans="1:15" ht="16.5">
      <c r="A363" s="1"/>
      <c r="B363" s="1"/>
      <c r="C363" s="1"/>
      <c r="D363" s="1"/>
      <c r="E363" s="1"/>
      <c r="F363" s="1"/>
      <c r="G363" s="1"/>
      <c r="H363" s="1"/>
      <c r="I363" s="1"/>
      <c r="J363" s="1"/>
      <c r="K363" s="1"/>
      <c r="L363" s="1"/>
      <c r="M363" s="1"/>
      <c r="N363" s="1"/>
      <c r="O363" s="1"/>
    </row>
    <row r="364" spans="1:15" ht="16.5">
      <c r="A364" s="1"/>
      <c r="B364" s="1"/>
      <c r="C364" s="1"/>
      <c r="D364" s="1"/>
      <c r="E364" s="1"/>
      <c r="F364" s="1"/>
      <c r="G364" s="1"/>
      <c r="H364" s="1"/>
      <c r="I364" s="1"/>
      <c r="J364" s="1"/>
      <c r="K364" s="1"/>
      <c r="L364" s="1"/>
      <c r="M364" s="1"/>
      <c r="N364" s="1"/>
      <c r="O364" s="1"/>
    </row>
    <row r="365" spans="1:15" ht="16.5">
      <c r="A365" s="1"/>
      <c r="B365" s="1"/>
      <c r="C365" s="1"/>
      <c r="D365" s="1"/>
      <c r="E365" s="1"/>
      <c r="F365" s="1"/>
      <c r="G365" s="1"/>
      <c r="H365" s="1"/>
      <c r="I365" s="1"/>
      <c r="J365" s="1"/>
      <c r="K365" s="1"/>
      <c r="L365" s="1"/>
      <c r="M365" s="1"/>
      <c r="N365" s="1"/>
      <c r="O365" s="1"/>
    </row>
    <row r="366" spans="1:15" ht="16.5">
      <c r="A366" s="1"/>
      <c r="B366" s="1"/>
      <c r="C366" s="1"/>
      <c r="D366" s="1"/>
      <c r="E366" s="1"/>
      <c r="F366" s="1"/>
      <c r="G366" s="1"/>
      <c r="H366" s="1"/>
      <c r="I366" s="1"/>
      <c r="J366" s="1"/>
      <c r="K366" s="1"/>
      <c r="L366" s="1"/>
      <c r="M366" s="1"/>
      <c r="N366" s="1"/>
      <c r="O366" s="1"/>
    </row>
    <row r="367" spans="1:15" ht="16.5">
      <c r="A367" s="1"/>
      <c r="B367" s="1"/>
      <c r="C367" s="1"/>
      <c r="D367" s="1"/>
      <c r="E367" s="1"/>
      <c r="F367" s="1"/>
      <c r="G367" s="1"/>
      <c r="H367" s="1"/>
      <c r="I367" s="1"/>
      <c r="J367" s="1"/>
      <c r="K367" s="1"/>
      <c r="L367" s="1"/>
      <c r="M367" s="1"/>
      <c r="N367" s="1"/>
      <c r="O367" s="1"/>
    </row>
    <row r="368" spans="1:15" ht="16.5">
      <c r="A368" s="1"/>
      <c r="B368" s="1"/>
      <c r="C368" s="1"/>
      <c r="D368" s="1"/>
      <c r="E368" s="1"/>
      <c r="F368" s="1"/>
      <c r="G368" s="1"/>
      <c r="H368" s="1"/>
      <c r="I368" s="1"/>
      <c r="J368" s="1"/>
      <c r="K368" s="1"/>
      <c r="L368" s="1"/>
      <c r="M368" s="1"/>
      <c r="N368" s="1"/>
      <c r="O368" s="1"/>
    </row>
    <row r="369" spans="1:15" ht="16.5">
      <c r="A369" s="1"/>
      <c r="B369" s="1"/>
      <c r="C369" s="1"/>
      <c r="D369" s="1"/>
      <c r="E369" s="1"/>
      <c r="F369" s="1"/>
      <c r="G369" s="1"/>
      <c r="H369" s="1"/>
      <c r="I369" s="1"/>
      <c r="J369" s="1"/>
      <c r="K369" s="1"/>
      <c r="L369" s="1"/>
      <c r="M369" s="1"/>
      <c r="N369" s="1"/>
      <c r="O369" s="1"/>
    </row>
    <row r="370" spans="1:15" ht="16.5">
      <c r="A370" s="1"/>
      <c r="B370" s="1"/>
      <c r="C370" s="1"/>
      <c r="D370" s="1"/>
      <c r="E370" s="1"/>
      <c r="F370" s="1"/>
      <c r="G370" s="1"/>
      <c r="H370" s="1"/>
      <c r="I370" s="1"/>
      <c r="J370" s="1"/>
      <c r="K370" s="1"/>
      <c r="L370" s="1"/>
      <c r="M370" s="1"/>
      <c r="N370" s="1"/>
      <c r="O370" s="1"/>
    </row>
    <row r="371" spans="1:15" ht="16.5">
      <c r="A371" s="1"/>
      <c r="B371" s="1"/>
      <c r="C371" s="1"/>
      <c r="D371" s="1"/>
      <c r="E371" s="1"/>
      <c r="F371" s="1"/>
      <c r="G371" s="1"/>
      <c r="H371" s="1"/>
      <c r="I371" s="1"/>
      <c r="J371" s="1"/>
      <c r="K371" s="1"/>
      <c r="L371" s="1"/>
      <c r="M371" s="1"/>
      <c r="N371" s="1"/>
      <c r="O371" s="1"/>
    </row>
    <row r="372" spans="1:15" ht="16.5">
      <c r="A372" s="1"/>
      <c r="B372" s="1"/>
      <c r="C372" s="1"/>
      <c r="D372" s="1"/>
      <c r="E372" s="1"/>
      <c r="F372" s="1"/>
      <c r="G372" s="1"/>
      <c r="H372" s="1"/>
      <c r="I372" s="1"/>
      <c r="J372" s="1"/>
      <c r="K372" s="1"/>
      <c r="L372" s="1"/>
      <c r="M372" s="1"/>
      <c r="N372" s="1"/>
      <c r="O372" s="1"/>
    </row>
    <row r="373" spans="1:15" ht="16.5">
      <c r="A373" s="1"/>
      <c r="B373" s="1"/>
      <c r="C373" s="1"/>
      <c r="D373" s="1"/>
      <c r="E373" s="1"/>
      <c r="F373" s="1"/>
      <c r="G373" s="1"/>
      <c r="H373" s="1"/>
      <c r="I373" s="1"/>
      <c r="J373" s="1"/>
      <c r="K373" s="1"/>
      <c r="L373" s="1"/>
      <c r="M373" s="1"/>
      <c r="N373" s="1"/>
      <c r="O373" s="1"/>
    </row>
    <row r="374" spans="1:15" ht="16.5">
      <c r="A374" s="1"/>
      <c r="B374" s="1"/>
      <c r="C374" s="1"/>
      <c r="D374" s="1"/>
      <c r="E374" s="1"/>
      <c r="F374" s="1"/>
      <c r="G374" s="1"/>
      <c r="H374" s="1"/>
      <c r="I374" s="1"/>
      <c r="J374" s="1"/>
      <c r="K374" s="1"/>
      <c r="L374" s="1"/>
      <c r="M374" s="1"/>
      <c r="N374" s="1"/>
      <c r="O374" s="1"/>
    </row>
    <row r="375" spans="1:15" ht="16.5">
      <c r="A375" s="1"/>
      <c r="B375" s="1"/>
      <c r="C375" s="1"/>
      <c r="D375" s="1"/>
      <c r="E375" s="1"/>
      <c r="F375" s="1"/>
      <c r="G375" s="1"/>
      <c r="H375" s="1"/>
      <c r="I375" s="1"/>
      <c r="J375" s="1"/>
      <c r="K375" s="1"/>
      <c r="L375" s="1"/>
      <c r="M375" s="1"/>
      <c r="N375" s="1"/>
      <c r="O375" s="1"/>
    </row>
    <row r="376" spans="1:15" ht="16.5">
      <c r="A376" s="1"/>
      <c r="B376" s="1"/>
      <c r="C376" s="1"/>
      <c r="D376" s="1"/>
      <c r="E376" s="1"/>
      <c r="F376" s="1"/>
      <c r="G376" s="1"/>
      <c r="H376" s="1"/>
      <c r="I376" s="1"/>
      <c r="J376" s="1"/>
      <c r="K376" s="1"/>
      <c r="L376" s="1"/>
      <c r="M376" s="1"/>
      <c r="N376" s="1"/>
      <c r="O376" s="1"/>
    </row>
    <row r="377" spans="1:15" ht="16.5">
      <c r="A377" s="1"/>
      <c r="B377" s="1"/>
      <c r="C377" s="1"/>
      <c r="D377" s="1"/>
      <c r="E377" s="1"/>
      <c r="F377" s="1"/>
      <c r="G377" s="1"/>
      <c r="H377" s="1"/>
      <c r="I377" s="1"/>
      <c r="J377" s="1"/>
      <c r="K377" s="1"/>
      <c r="L377" s="1"/>
      <c r="M377" s="1"/>
      <c r="N377" s="1"/>
      <c r="O377" s="1"/>
    </row>
    <row r="378" spans="1:15" ht="16.5">
      <c r="A378" s="1"/>
      <c r="B378" s="1"/>
      <c r="C378" s="1"/>
      <c r="D378" s="1"/>
      <c r="E378" s="1"/>
      <c r="F378" s="1"/>
      <c r="G378" s="1"/>
      <c r="H378" s="1"/>
      <c r="I378" s="1"/>
      <c r="J378" s="1"/>
      <c r="K378" s="1"/>
      <c r="L378" s="1"/>
      <c r="M378" s="1"/>
      <c r="N378" s="1"/>
      <c r="O378" s="1"/>
    </row>
    <row r="379" spans="1:15" ht="16.5">
      <c r="A379" s="1"/>
      <c r="B379" s="1"/>
      <c r="C379" s="1"/>
      <c r="D379" s="1"/>
      <c r="E379" s="1"/>
      <c r="F379" s="1"/>
      <c r="G379" s="1"/>
      <c r="H379" s="1"/>
      <c r="I379" s="1"/>
      <c r="J379" s="1"/>
      <c r="K379" s="1"/>
      <c r="L379" s="1"/>
      <c r="M379" s="1"/>
      <c r="N379" s="1"/>
      <c r="O379" s="1"/>
    </row>
    <row r="380" spans="1:15" ht="16.5">
      <c r="A380" s="1"/>
      <c r="B380" s="1"/>
      <c r="C380" s="1"/>
      <c r="D380" s="1"/>
      <c r="E380" s="1"/>
      <c r="F380" s="1"/>
      <c r="G380" s="1"/>
      <c r="H380" s="1"/>
      <c r="I380" s="1"/>
      <c r="J380" s="1"/>
      <c r="K380" s="1"/>
      <c r="L380" s="1"/>
      <c r="M380" s="1"/>
      <c r="N380" s="1"/>
      <c r="O380" s="1"/>
    </row>
    <row r="381" spans="1:15" ht="16.5">
      <c r="A381" s="1"/>
      <c r="B381" s="1"/>
      <c r="C381" s="1"/>
      <c r="D381" s="1"/>
      <c r="E381" s="1"/>
      <c r="F381" s="1"/>
      <c r="G381" s="1"/>
      <c r="H381" s="1"/>
      <c r="I381" s="1"/>
      <c r="J381" s="1"/>
      <c r="K381" s="1"/>
      <c r="L381" s="1"/>
      <c r="M381" s="1"/>
      <c r="N381" s="1"/>
      <c r="O381" s="1"/>
    </row>
    <row r="382" spans="1:15" ht="16.5">
      <c r="A382" s="1"/>
      <c r="B382" s="1"/>
      <c r="C382" s="1"/>
      <c r="D382" s="1"/>
      <c r="E382" s="1"/>
      <c r="F382" s="1"/>
      <c r="G382" s="1"/>
      <c r="H382" s="1"/>
      <c r="I382" s="1"/>
      <c r="J382" s="1"/>
      <c r="K382" s="1"/>
      <c r="L382" s="1"/>
      <c r="M382" s="1"/>
      <c r="N382" s="1"/>
      <c r="O382" s="1"/>
    </row>
    <row r="383" spans="1:15" ht="16.5">
      <c r="A383" s="1"/>
      <c r="B383" s="1"/>
      <c r="C383" s="1"/>
      <c r="D383" s="1"/>
      <c r="E383" s="1"/>
      <c r="F383" s="1"/>
      <c r="G383" s="1"/>
      <c r="H383" s="1"/>
      <c r="I383" s="1"/>
      <c r="J383" s="1"/>
      <c r="K383" s="1"/>
      <c r="L383" s="1"/>
      <c r="M383" s="1"/>
      <c r="N383" s="1"/>
      <c r="O383" s="1"/>
    </row>
    <row r="384" spans="1:15" ht="16.5">
      <c r="A384" s="1"/>
      <c r="B384" s="1"/>
      <c r="C384" s="1"/>
      <c r="D384" s="1"/>
      <c r="E384" s="1"/>
      <c r="F384" s="1"/>
      <c r="G384" s="1"/>
      <c r="H384" s="1"/>
      <c r="I384" s="1"/>
      <c r="J384" s="1"/>
      <c r="K384" s="1"/>
      <c r="L384" s="1"/>
      <c r="M384" s="1"/>
      <c r="N384" s="1"/>
      <c r="O384" s="1"/>
    </row>
    <row r="385" spans="1:15" ht="16.5">
      <c r="A385" s="1"/>
      <c r="B385" s="1"/>
      <c r="C385" s="1"/>
      <c r="D385" s="1"/>
      <c r="E385" s="1"/>
      <c r="F385" s="1"/>
      <c r="G385" s="1"/>
      <c r="H385" s="1"/>
      <c r="I385" s="1"/>
      <c r="J385" s="1"/>
      <c r="K385" s="1"/>
      <c r="L385" s="1"/>
      <c r="M385" s="1"/>
      <c r="N385" s="1"/>
      <c r="O385" s="1"/>
    </row>
    <row r="386" spans="1:15" ht="16.5">
      <c r="A386" s="1"/>
      <c r="B386" s="1"/>
      <c r="C386" s="1"/>
      <c r="D386" s="1"/>
      <c r="E386" s="1"/>
      <c r="F386" s="1"/>
      <c r="G386" s="1"/>
      <c r="H386" s="1"/>
      <c r="I386" s="1"/>
      <c r="J386" s="1"/>
      <c r="K386" s="1"/>
      <c r="L386" s="1"/>
      <c r="M386" s="1"/>
      <c r="N386" s="1"/>
      <c r="O386" s="1"/>
    </row>
    <row r="387" spans="1:15" ht="16.5">
      <c r="A387" s="1"/>
      <c r="B387" s="1"/>
      <c r="C387" s="1"/>
      <c r="D387" s="1"/>
      <c r="E387" s="1"/>
      <c r="F387" s="1"/>
      <c r="G387" s="1"/>
      <c r="H387" s="1"/>
      <c r="I387" s="1"/>
      <c r="J387" s="1"/>
      <c r="K387" s="1"/>
      <c r="L387" s="1"/>
      <c r="M387" s="1"/>
      <c r="N387" s="1"/>
      <c r="O387" s="1"/>
    </row>
    <row r="388" spans="1:15" ht="16.5">
      <c r="A388" s="1"/>
      <c r="B388" s="1"/>
      <c r="C388" s="1"/>
      <c r="D388" s="1"/>
      <c r="E388" s="1"/>
      <c r="F388" s="1"/>
      <c r="G388" s="1"/>
      <c r="H388" s="1"/>
      <c r="I388" s="1"/>
      <c r="J388" s="1"/>
      <c r="K388" s="1"/>
      <c r="L388" s="1"/>
      <c r="M388" s="1"/>
      <c r="N388" s="1"/>
      <c r="O388" s="1"/>
    </row>
    <row r="389" spans="1:15" ht="16.5">
      <c r="A389" s="1"/>
      <c r="B389" s="1"/>
      <c r="C389" s="1"/>
      <c r="D389" s="1"/>
      <c r="E389" s="1"/>
      <c r="F389" s="1"/>
      <c r="G389" s="1"/>
      <c r="H389" s="1"/>
      <c r="I389" s="1"/>
      <c r="J389" s="1"/>
      <c r="K389" s="1"/>
      <c r="L389" s="1"/>
      <c r="M389" s="1"/>
      <c r="N389" s="1"/>
      <c r="O389" s="1"/>
    </row>
    <row r="390" spans="1:15" ht="16.5">
      <c r="A390" s="1"/>
      <c r="B390" s="1"/>
      <c r="C390" s="1"/>
      <c r="D390" s="1"/>
      <c r="E390" s="1"/>
      <c r="F390" s="1"/>
      <c r="G390" s="1"/>
      <c r="H390" s="1"/>
      <c r="I390" s="1"/>
      <c r="J390" s="1"/>
      <c r="K390" s="1"/>
      <c r="L390" s="1"/>
      <c r="M390" s="1"/>
      <c r="N390" s="1"/>
      <c r="O390" s="1"/>
    </row>
    <row r="391" spans="1:15" ht="16.5">
      <c r="A391" s="1"/>
      <c r="B391" s="1"/>
      <c r="C391" s="1"/>
      <c r="D391" s="1"/>
      <c r="E391" s="1"/>
      <c r="F391" s="1"/>
      <c r="G391" s="1"/>
      <c r="H391" s="1"/>
      <c r="I391" s="1"/>
      <c r="J391" s="1"/>
      <c r="K391" s="1"/>
      <c r="L391" s="1"/>
      <c r="M391" s="1"/>
      <c r="N391" s="1"/>
      <c r="O391" s="1"/>
    </row>
    <row r="392" spans="1:15" ht="16.5">
      <c r="A392" s="1"/>
      <c r="B392" s="1"/>
      <c r="C392" s="1"/>
      <c r="D392" s="1"/>
      <c r="E392" s="1"/>
      <c r="F392" s="1"/>
      <c r="G392" s="1"/>
      <c r="H392" s="1"/>
      <c r="I392" s="1"/>
      <c r="J392" s="1"/>
      <c r="K392" s="1"/>
      <c r="L392" s="1"/>
      <c r="M392" s="1"/>
      <c r="N392" s="1"/>
      <c r="O392" s="1"/>
    </row>
    <row r="393" spans="1:15" ht="16.5">
      <c r="A393" s="1"/>
      <c r="B393" s="1"/>
      <c r="C393" s="1"/>
      <c r="D393" s="1"/>
      <c r="E393" s="1"/>
      <c r="F393" s="1"/>
      <c r="G393" s="1"/>
      <c r="H393" s="1"/>
      <c r="I393" s="1"/>
      <c r="J393" s="1"/>
      <c r="K393" s="1"/>
      <c r="L393" s="1"/>
      <c r="M393" s="1"/>
      <c r="N393" s="1"/>
      <c r="O393" s="1"/>
    </row>
    <row r="394" spans="1:15" ht="16.5">
      <c r="A394" s="1"/>
      <c r="B394" s="1"/>
      <c r="C394" s="1"/>
      <c r="D394" s="1"/>
      <c r="E394" s="1"/>
      <c r="F394" s="1"/>
      <c r="G394" s="1"/>
      <c r="H394" s="1"/>
      <c r="I394" s="1"/>
      <c r="J394" s="1"/>
      <c r="K394" s="1"/>
      <c r="L394" s="1"/>
      <c r="M394" s="1"/>
      <c r="N394" s="1"/>
      <c r="O394" s="1"/>
    </row>
    <row r="395" spans="1:15" ht="16.5">
      <c r="A395" s="1"/>
      <c r="B395" s="1"/>
      <c r="C395" s="1"/>
      <c r="D395" s="1"/>
      <c r="E395" s="1"/>
      <c r="F395" s="1"/>
      <c r="G395" s="1"/>
      <c r="H395" s="1"/>
      <c r="I395" s="1"/>
      <c r="J395" s="1"/>
      <c r="K395" s="1"/>
      <c r="L395" s="1"/>
      <c r="M395" s="1"/>
      <c r="N395" s="1"/>
      <c r="O395" s="1"/>
    </row>
    <row r="396" spans="1:15" ht="16.5">
      <c r="A396" s="1"/>
      <c r="B396" s="1"/>
      <c r="C396" s="1"/>
      <c r="D396" s="1"/>
      <c r="E396" s="1"/>
      <c r="F396" s="1"/>
      <c r="G396" s="1"/>
      <c r="H396" s="1"/>
      <c r="I396" s="1"/>
      <c r="J396" s="1"/>
      <c r="K396" s="1"/>
      <c r="L396" s="1"/>
      <c r="M396" s="1"/>
      <c r="N396" s="1"/>
      <c r="O396" s="1"/>
    </row>
    <row r="397" spans="1:15" ht="16.5">
      <c r="A397" s="1"/>
      <c r="B397" s="1"/>
      <c r="C397" s="1"/>
      <c r="D397" s="1"/>
      <c r="E397" s="1"/>
      <c r="F397" s="1"/>
      <c r="G397" s="1"/>
      <c r="H397" s="1"/>
      <c r="I397" s="1"/>
      <c r="J397" s="1"/>
      <c r="K397" s="1"/>
      <c r="L397" s="1"/>
      <c r="M397" s="1"/>
      <c r="N397" s="1"/>
      <c r="O397" s="1"/>
    </row>
    <row r="398" spans="1:15" ht="16.5">
      <c r="A398" s="1"/>
      <c r="B398" s="1"/>
      <c r="C398" s="1"/>
      <c r="D398" s="1"/>
      <c r="E398" s="1"/>
      <c r="F398" s="1"/>
      <c r="G398" s="1"/>
      <c r="H398" s="1"/>
      <c r="I398" s="1"/>
      <c r="J398" s="1"/>
      <c r="K398" s="1"/>
      <c r="L398" s="1"/>
      <c r="M398" s="1"/>
      <c r="N398" s="1"/>
      <c r="O398" s="1"/>
    </row>
    <row r="399" spans="1:15" ht="16.5">
      <c r="A399" s="1"/>
      <c r="B399" s="1"/>
      <c r="C399" s="1"/>
      <c r="D399" s="1"/>
      <c r="E399" s="1"/>
      <c r="F399" s="1"/>
      <c r="G399" s="1"/>
      <c r="H399" s="1"/>
      <c r="I399" s="1"/>
      <c r="J399" s="1"/>
      <c r="K399" s="1"/>
      <c r="L399" s="1"/>
      <c r="M399" s="1"/>
      <c r="N399" s="1"/>
      <c r="O399" s="1"/>
    </row>
    <row r="400" spans="1:15" ht="16.5">
      <c r="A400" s="1"/>
      <c r="B400" s="1"/>
      <c r="C400" s="1"/>
      <c r="D400" s="1"/>
      <c r="E400" s="1"/>
      <c r="F400" s="1"/>
      <c r="G400" s="1"/>
      <c r="H400" s="1"/>
      <c r="I400" s="1"/>
      <c r="J400" s="1"/>
      <c r="K400" s="1"/>
      <c r="L400" s="1"/>
      <c r="M400" s="1"/>
      <c r="N400" s="1"/>
      <c r="O400" s="1"/>
    </row>
    <row r="401" spans="1:15" ht="16.5">
      <c r="A401" s="1"/>
      <c r="B401" s="1"/>
      <c r="C401" s="1"/>
      <c r="D401" s="1"/>
      <c r="E401" s="1"/>
      <c r="F401" s="1"/>
      <c r="G401" s="1"/>
      <c r="H401" s="1"/>
      <c r="I401" s="1"/>
      <c r="J401" s="1"/>
      <c r="K401" s="1"/>
      <c r="L401" s="1"/>
      <c r="M401" s="1"/>
      <c r="N401" s="1"/>
      <c r="O401" s="1"/>
    </row>
    <row r="402" spans="1:15" ht="16.5">
      <c r="A402" s="1"/>
      <c r="B402" s="1"/>
      <c r="C402" s="1"/>
      <c r="D402" s="1"/>
      <c r="E402" s="1"/>
      <c r="F402" s="1"/>
      <c r="G402" s="1"/>
      <c r="H402" s="1"/>
      <c r="I402" s="1"/>
      <c r="J402" s="1"/>
      <c r="K402" s="1"/>
      <c r="L402" s="1"/>
      <c r="M402" s="1"/>
      <c r="N402" s="1"/>
      <c r="O402" s="1"/>
    </row>
    <row r="403" spans="1:15" ht="16.5">
      <c r="A403" s="1"/>
      <c r="B403" s="1"/>
      <c r="C403" s="1"/>
      <c r="D403" s="1"/>
      <c r="E403" s="1"/>
      <c r="F403" s="1"/>
      <c r="G403" s="1"/>
      <c r="H403" s="1"/>
      <c r="I403" s="1"/>
      <c r="J403" s="1"/>
      <c r="K403" s="1"/>
      <c r="L403" s="1"/>
      <c r="M403" s="1"/>
      <c r="N403" s="1"/>
      <c r="O403" s="1"/>
    </row>
    <row r="404" spans="1:15" ht="16.5">
      <c r="A404" s="1"/>
      <c r="B404" s="1"/>
      <c r="C404" s="1"/>
      <c r="D404" s="1"/>
      <c r="E404" s="1"/>
      <c r="F404" s="1"/>
      <c r="G404" s="1"/>
      <c r="H404" s="1"/>
      <c r="I404" s="1"/>
      <c r="J404" s="1"/>
      <c r="K404" s="1"/>
      <c r="L404" s="1"/>
      <c r="M404" s="1"/>
      <c r="N404" s="1"/>
      <c r="O404" s="1"/>
    </row>
    <row r="405" spans="1:15" ht="16.5">
      <c r="A405" s="1"/>
      <c r="B405" s="1"/>
      <c r="C405" s="1"/>
      <c r="D405" s="1"/>
      <c r="E405" s="1"/>
      <c r="F405" s="1"/>
      <c r="G405" s="1"/>
      <c r="H405" s="1"/>
      <c r="I405" s="1"/>
      <c r="J405" s="1"/>
      <c r="K405" s="1"/>
      <c r="L405" s="1"/>
      <c r="M405" s="1"/>
      <c r="N405" s="1"/>
      <c r="O405" s="1"/>
    </row>
    <row r="406" spans="1:15" ht="16.5">
      <c r="A406" s="1"/>
      <c r="B406" s="1"/>
      <c r="C406" s="1"/>
      <c r="D406" s="1"/>
      <c r="E406" s="1"/>
      <c r="F406" s="1"/>
      <c r="G406" s="1"/>
      <c r="H406" s="1"/>
      <c r="I406" s="1"/>
      <c r="J406" s="1"/>
      <c r="K406" s="1"/>
      <c r="L406" s="1"/>
      <c r="M406" s="1"/>
      <c r="N406" s="1"/>
      <c r="O406" s="1"/>
    </row>
    <row r="407" spans="1:15" ht="16.5">
      <c r="A407" s="1"/>
      <c r="B407" s="1"/>
      <c r="C407" s="1"/>
      <c r="D407" s="1"/>
      <c r="E407" s="1"/>
      <c r="F407" s="1"/>
      <c r="G407" s="1"/>
      <c r="H407" s="1"/>
      <c r="I407" s="1"/>
      <c r="J407" s="1"/>
      <c r="K407" s="1"/>
      <c r="L407" s="1"/>
      <c r="M407" s="1"/>
      <c r="N407" s="1"/>
      <c r="O407" s="1"/>
    </row>
    <row r="408" spans="1:15" ht="16.5">
      <c r="A408" s="1"/>
      <c r="B408" s="1"/>
      <c r="C408" s="1"/>
      <c r="D408" s="1"/>
      <c r="E408" s="1"/>
      <c r="F408" s="1"/>
      <c r="G408" s="1"/>
      <c r="H408" s="1"/>
      <c r="I408" s="1"/>
      <c r="J408" s="1"/>
      <c r="K408" s="1"/>
      <c r="L408" s="1"/>
      <c r="M408" s="1"/>
      <c r="N408" s="1"/>
      <c r="O408" s="1"/>
    </row>
    <row r="409" spans="1:15" ht="16.5">
      <c r="A409" s="1"/>
      <c r="B409" s="1"/>
      <c r="C409" s="1"/>
      <c r="D409" s="1"/>
      <c r="E409" s="1"/>
      <c r="F409" s="1"/>
      <c r="G409" s="1"/>
      <c r="H409" s="1"/>
      <c r="I409" s="1"/>
      <c r="J409" s="1"/>
      <c r="K409" s="1"/>
      <c r="L409" s="1"/>
      <c r="M409" s="1"/>
      <c r="N409" s="1"/>
      <c r="O409" s="1"/>
    </row>
    <row r="410" spans="1:15" ht="16.5">
      <c r="A410" s="1"/>
      <c r="B410" s="1"/>
      <c r="C410" s="1"/>
      <c r="D410" s="1"/>
      <c r="E410" s="1"/>
      <c r="F410" s="1"/>
      <c r="G410" s="1"/>
      <c r="H410" s="1"/>
      <c r="I410" s="1"/>
      <c r="J410" s="1"/>
      <c r="K410" s="1"/>
      <c r="L410" s="1"/>
      <c r="M410" s="1"/>
      <c r="N410" s="1"/>
      <c r="O410" s="1"/>
    </row>
    <row r="411" spans="1:15" ht="16.5">
      <c r="A411" s="1"/>
      <c r="B411" s="1"/>
      <c r="C411" s="1"/>
      <c r="D411" s="1"/>
      <c r="E411" s="1"/>
      <c r="F411" s="1"/>
      <c r="G411" s="1"/>
      <c r="H411" s="1"/>
      <c r="I411" s="1"/>
      <c r="J411" s="1"/>
      <c r="K411" s="1"/>
      <c r="L411" s="1"/>
      <c r="M411" s="1"/>
      <c r="N411" s="1"/>
      <c r="O411" s="1"/>
    </row>
    <row r="412" spans="1:15" ht="16.5">
      <c r="A412" s="1"/>
      <c r="B412" s="1"/>
      <c r="C412" s="1"/>
      <c r="D412" s="1"/>
      <c r="E412" s="1"/>
      <c r="F412" s="1"/>
      <c r="G412" s="1"/>
      <c r="H412" s="1"/>
      <c r="I412" s="1"/>
      <c r="J412" s="1"/>
      <c r="K412" s="1"/>
      <c r="L412" s="1"/>
      <c r="M412" s="1"/>
      <c r="N412" s="1"/>
      <c r="O412" s="1"/>
    </row>
    <row r="413" spans="1:15" ht="16.5">
      <c r="A413" s="1"/>
      <c r="B413" s="1"/>
      <c r="C413" s="1"/>
      <c r="D413" s="1"/>
      <c r="E413" s="1"/>
      <c r="F413" s="1"/>
      <c r="G413" s="1"/>
      <c r="H413" s="1"/>
      <c r="I413" s="1"/>
      <c r="J413" s="1"/>
      <c r="K413" s="1"/>
      <c r="L413" s="1"/>
      <c r="M413" s="1"/>
      <c r="N413" s="1"/>
      <c r="O413" s="1"/>
    </row>
    <row r="414" spans="1:15" ht="16.5">
      <c r="A414" s="1"/>
      <c r="B414" s="1"/>
      <c r="C414" s="1"/>
      <c r="D414" s="1"/>
      <c r="E414" s="1"/>
      <c r="F414" s="1"/>
      <c r="G414" s="1"/>
      <c r="H414" s="1"/>
      <c r="I414" s="1"/>
      <c r="J414" s="1"/>
      <c r="K414" s="1"/>
      <c r="L414" s="1"/>
      <c r="M414" s="1"/>
      <c r="N414" s="1"/>
      <c r="O414" s="1"/>
    </row>
    <row r="415" spans="1:15" ht="16.5">
      <c r="A415" s="1"/>
      <c r="B415" s="1"/>
      <c r="C415" s="1"/>
      <c r="D415" s="1"/>
      <c r="E415" s="1"/>
      <c r="F415" s="1"/>
      <c r="G415" s="1"/>
      <c r="H415" s="1"/>
      <c r="I415" s="1"/>
      <c r="J415" s="1"/>
      <c r="K415" s="1"/>
      <c r="L415" s="1"/>
      <c r="M415" s="1"/>
      <c r="N415" s="1"/>
      <c r="O415" s="1"/>
    </row>
    <row r="416" spans="1:15" ht="16.5">
      <c r="A416" s="1"/>
      <c r="B416" s="1"/>
      <c r="C416" s="1"/>
      <c r="D416" s="1"/>
      <c r="E416" s="1"/>
      <c r="F416" s="1"/>
      <c r="G416" s="1"/>
      <c r="H416" s="1"/>
      <c r="I416" s="1"/>
      <c r="J416" s="1"/>
      <c r="K416" s="1"/>
      <c r="L416" s="1"/>
      <c r="M416" s="1"/>
      <c r="N416" s="1"/>
      <c r="O416" s="1"/>
    </row>
    <row r="417" spans="1:15" ht="16.5">
      <c r="A417" s="1"/>
      <c r="B417" s="1"/>
      <c r="C417" s="1"/>
      <c r="D417" s="1"/>
      <c r="E417" s="1"/>
      <c r="F417" s="1"/>
      <c r="G417" s="1"/>
      <c r="H417" s="1"/>
      <c r="I417" s="1"/>
      <c r="J417" s="1"/>
      <c r="K417" s="1"/>
      <c r="L417" s="1"/>
      <c r="M417" s="1"/>
      <c r="N417" s="1"/>
      <c r="O417" s="1"/>
    </row>
    <row r="418" spans="1:15" ht="16.5">
      <c r="A418" s="1"/>
      <c r="B418" s="1"/>
      <c r="C418" s="1"/>
      <c r="D418" s="1"/>
      <c r="E418" s="1"/>
      <c r="F418" s="1"/>
      <c r="G418" s="1"/>
      <c r="H418" s="1"/>
      <c r="I418" s="1"/>
      <c r="J418" s="1"/>
      <c r="K418" s="1"/>
      <c r="L418" s="1"/>
      <c r="M418" s="1"/>
      <c r="N418" s="1"/>
      <c r="O418" s="1"/>
    </row>
    <row r="419" spans="1:15" ht="16.5">
      <c r="A419" s="1"/>
      <c r="B419" s="1"/>
      <c r="C419" s="1"/>
      <c r="D419" s="1"/>
      <c r="E419" s="1"/>
      <c r="F419" s="1"/>
      <c r="G419" s="1"/>
      <c r="H419" s="1"/>
      <c r="I419" s="1"/>
      <c r="J419" s="1"/>
      <c r="K419" s="1"/>
      <c r="L419" s="1"/>
      <c r="M419" s="1"/>
      <c r="N419" s="1"/>
      <c r="O419" s="1"/>
    </row>
    <row r="420" spans="1:15" ht="16.5">
      <c r="A420" s="1"/>
      <c r="B420" s="1"/>
      <c r="C420" s="1"/>
      <c r="D420" s="1"/>
      <c r="E420" s="1"/>
      <c r="F420" s="1"/>
      <c r="G420" s="1"/>
      <c r="H420" s="1"/>
      <c r="I420" s="1"/>
      <c r="J420" s="1"/>
      <c r="K420" s="1"/>
      <c r="L420" s="1"/>
      <c r="M420" s="1"/>
      <c r="N420" s="1"/>
      <c r="O420" s="1"/>
    </row>
    <row r="421" spans="1:15" ht="16.5">
      <c r="A421" s="1"/>
      <c r="B421" s="1"/>
      <c r="C421" s="1"/>
      <c r="D421" s="1"/>
      <c r="E421" s="1"/>
      <c r="F421" s="1"/>
      <c r="G421" s="1"/>
      <c r="H421" s="1"/>
      <c r="I421" s="1"/>
      <c r="J421" s="1"/>
      <c r="K421" s="1"/>
      <c r="L421" s="1"/>
      <c r="M421" s="1"/>
      <c r="N421" s="1"/>
      <c r="O421" s="1"/>
    </row>
    <row r="422" spans="1:15" ht="16.5">
      <c r="A422" s="1"/>
      <c r="B422" s="1"/>
      <c r="C422" s="1"/>
      <c r="D422" s="1"/>
      <c r="E422" s="1"/>
      <c r="F422" s="1"/>
      <c r="G422" s="1"/>
      <c r="H422" s="1"/>
      <c r="I422" s="1"/>
      <c r="J422" s="1"/>
      <c r="K422" s="1"/>
      <c r="L422" s="1"/>
      <c r="M422" s="1"/>
      <c r="N422" s="1"/>
      <c r="O422" s="1"/>
    </row>
    <row r="423" spans="1:15" ht="16.5">
      <c r="A423" s="1"/>
      <c r="B423" s="1"/>
      <c r="C423" s="1"/>
      <c r="D423" s="1"/>
      <c r="E423" s="1"/>
      <c r="F423" s="1"/>
      <c r="G423" s="1"/>
      <c r="H423" s="1"/>
      <c r="I423" s="1"/>
      <c r="J423" s="1"/>
      <c r="K423" s="1"/>
      <c r="L423" s="1"/>
      <c r="M423" s="1"/>
      <c r="N423" s="1"/>
      <c r="O423" s="1"/>
    </row>
    <row r="424" spans="1:15" ht="16.5">
      <c r="A424" s="1"/>
      <c r="B424" s="1"/>
      <c r="C424" s="1"/>
      <c r="D424" s="1"/>
      <c r="E424" s="1"/>
      <c r="F424" s="1"/>
      <c r="G424" s="1"/>
      <c r="H424" s="1"/>
      <c r="I424" s="1"/>
      <c r="J424" s="1"/>
      <c r="K424" s="1"/>
      <c r="L424" s="1"/>
      <c r="M424" s="1"/>
      <c r="N424" s="1"/>
      <c r="O424" s="1"/>
    </row>
    <row r="425" spans="1:15" ht="16.5">
      <c r="A425" s="1"/>
      <c r="B425" s="1"/>
      <c r="C425" s="1"/>
      <c r="D425" s="1"/>
      <c r="E425" s="1"/>
      <c r="F425" s="1"/>
      <c r="G425" s="1"/>
      <c r="H425" s="1"/>
      <c r="I425" s="1"/>
      <c r="J425" s="1"/>
      <c r="K425" s="1"/>
      <c r="L425" s="1"/>
      <c r="M425" s="1"/>
      <c r="N425" s="1"/>
      <c r="O425" s="1"/>
    </row>
    <row r="426" spans="1:15" ht="16.5">
      <c r="A426" s="1"/>
      <c r="B426" s="1"/>
      <c r="C426" s="1"/>
      <c r="D426" s="1"/>
      <c r="E426" s="1"/>
      <c r="F426" s="1"/>
      <c r="G426" s="1"/>
      <c r="H426" s="1"/>
      <c r="I426" s="1"/>
      <c r="J426" s="1"/>
      <c r="K426" s="1"/>
      <c r="L426" s="1"/>
      <c r="M426" s="1"/>
      <c r="N426" s="1"/>
      <c r="O426" s="1"/>
    </row>
    <row r="427" spans="1:15" ht="16.5">
      <c r="A427" s="1"/>
      <c r="B427" s="1"/>
      <c r="C427" s="1"/>
      <c r="D427" s="1"/>
      <c r="E427" s="1"/>
      <c r="F427" s="1"/>
      <c r="G427" s="1"/>
      <c r="H427" s="1"/>
      <c r="I427" s="1"/>
      <c r="J427" s="1"/>
      <c r="K427" s="1"/>
      <c r="L427" s="1"/>
      <c r="M427" s="1"/>
      <c r="N427" s="1"/>
      <c r="O427" s="1"/>
    </row>
    <row r="428" spans="1:15" ht="16.5">
      <c r="A428" s="1"/>
      <c r="B428" s="1"/>
      <c r="C428" s="1"/>
      <c r="D428" s="1"/>
      <c r="E428" s="1"/>
      <c r="F428" s="1"/>
      <c r="G428" s="1"/>
      <c r="H428" s="1"/>
      <c r="I428" s="1"/>
      <c r="J428" s="1"/>
      <c r="K428" s="1"/>
      <c r="L428" s="1"/>
      <c r="M428" s="1"/>
      <c r="N428" s="1"/>
      <c r="O428" s="1"/>
    </row>
    <row r="429" spans="1:15" ht="16.5">
      <c r="A429" s="1"/>
      <c r="B429" s="1"/>
      <c r="C429" s="1"/>
      <c r="D429" s="1"/>
      <c r="E429" s="1"/>
      <c r="F429" s="1"/>
      <c r="G429" s="1"/>
      <c r="H429" s="1"/>
      <c r="I429" s="1"/>
      <c r="J429" s="1"/>
      <c r="K429" s="1"/>
      <c r="L429" s="1"/>
      <c r="M429" s="1"/>
      <c r="N429" s="1"/>
      <c r="O429" s="1"/>
    </row>
    <row r="430" spans="1:15" ht="16.5">
      <c r="A430" s="1"/>
      <c r="B430" s="1"/>
      <c r="C430" s="1"/>
      <c r="D430" s="1"/>
      <c r="E430" s="1"/>
      <c r="F430" s="1"/>
      <c r="G430" s="1"/>
      <c r="H430" s="1"/>
      <c r="I430" s="1"/>
      <c r="J430" s="1"/>
      <c r="K430" s="1"/>
      <c r="L430" s="1"/>
      <c r="M430" s="1"/>
      <c r="N430" s="1"/>
      <c r="O430" s="1"/>
    </row>
    <row r="431" spans="1:15" ht="16.5">
      <c r="A431" s="1"/>
      <c r="B431" s="1"/>
      <c r="C431" s="1"/>
      <c r="D431" s="1"/>
      <c r="E431" s="1"/>
      <c r="F431" s="1"/>
      <c r="G431" s="1"/>
      <c r="H431" s="1"/>
      <c r="I431" s="1"/>
      <c r="J431" s="1"/>
      <c r="K431" s="1"/>
      <c r="L431" s="1"/>
      <c r="M431" s="1"/>
      <c r="N431" s="1"/>
      <c r="O431" s="1"/>
    </row>
    <row r="432" spans="1:15" ht="16.5">
      <c r="A432" s="1"/>
      <c r="B432" s="1"/>
      <c r="C432" s="1"/>
      <c r="D432" s="1"/>
      <c r="E432" s="1"/>
      <c r="F432" s="1"/>
      <c r="G432" s="1"/>
      <c r="H432" s="1"/>
      <c r="I432" s="1"/>
      <c r="J432" s="1"/>
      <c r="K432" s="1"/>
      <c r="L432" s="1"/>
      <c r="M432" s="1"/>
      <c r="N432" s="1"/>
      <c r="O432" s="1"/>
    </row>
    <row r="433" spans="1:15" ht="16.5">
      <c r="A433" s="1"/>
      <c r="B433" s="1"/>
      <c r="C433" s="1"/>
      <c r="D433" s="1"/>
      <c r="E433" s="1"/>
      <c r="F433" s="1"/>
      <c r="G433" s="1"/>
      <c r="H433" s="1"/>
      <c r="I433" s="1"/>
      <c r="J433" s="1"/>
      <c r="K433" s="1"/>
      <c r="L433" s="1"/>
      <c r="M433" s="1"/>
      <c r="N433" s="1"/>
      <c r="O433" s="1"/>
    </row>
    <row r="434" spans="1:15" ht="16.5">
      <c r="A434" s="1"/>
      <c r="B434" s="1"/>
      <c r="C434" s="1"/>
      <c r="D434" s="1"/>
      <c r="E434" s="1"/>
      <c r="F434" s="1"/>
      <c r="G434" s="1"/>
      <c r="H434" s="1"/>
      <c r="I434" s="1"/>
      <c r="J434" s="1"/>
      <c r="K434" s="1"/>
      <c r="L434" s="1"/>
      <c r="M434" s="1"/>
      <c r="N434" s="1"/>
      <c r="O434" s="1"/>
    </row>
    <row r="435" spans="1:15" ht="16.5">
      <c r="A435" s="1"/>
      <c r="B435" s="1"/>
      <c r="C435" s="1"/>
      <c r="D435" s="1"/>
      <c r="E435" s="1"/>
      <c r="F435" s="1"/>
      <c r="G435" s="1"/>
      <c r="H435" s="1"/>
      <c r="I435" s="1"/>
      <c r="J435" s="1"/>
      <c r="K435" s="1"/>
      <c r="L435" s="1"/>
      <c r="M435" s="1"/>
      <c r="N435" s="1"/>
      <c r="O435" s="1"/>
    </row>
    <row r="436" spans="1:15" ht="16.5">
      <c r="A436" s="1"/>
      <c r="B436" s="1"/>
      <c r="C436" s="1"/>
      <c r="D436" s="1"/>
      <c r="E436" s="1"/>
      <c r="F436" s="1"/>
      <c r="G436" s="1"/>
      <c r="H436" s="1"/>
      <c r="I436" s="1"/>
      <c r="J436" s="1"/>
      <c r="K436" s="1"/>
      <c r="L436" s="1"/>
      <c r="M436" s="1"/>
      <c r="N436" s="1"/>
      <c r="O436" s="1"/>
    </row>
    <row r="437" spans="1:15" ht="16.5">
      <c r="A437" s="1"/>
      <c r="B437" s="1"/>
      <c r="C437" s="1"/>
      <c r="D437" s="1"/>
      <c r="E437" s="1"/>
      <c r="F437" s="1"/>
      <c r="G437" s="1"/>
      <c r="H437" s="1"/>
      <c r="I437" s="1"/>
      <c r="J437" s="1"/>
      <c r="K437" s="1"/>
      <c r="L437" s="1"/>
      <c r="M437" s="1"/>
      <c r="N437" s="1"/>
      <c r="O437" s="1"/>
    </row>
    <row r="438" spans="1:15" ht="16.5">
      <c r="A438" s="1"/>
      <c r="B438" s="1"/>
      <c r="C438" s="1"/>
      <c r="D438" s="1"/>
      <c r="E438" s="1"/>
      <c r="F438" s="1"/>
      <c r="G438" s="1"/>
      <c r="H438" s="1"/>
      <c r="I438" s="1"/>
      <c r="J438" s="1"/>
      <c r="K438" s="1"/>
      <c r="L438" s="1"/>
      <c r="M438" s="1"/>
      <c r="N438" s="1"/>
      <c r="O438" s="1"/>
    </row>
    <row r="439" spans="1:15" ht="16.5">
      <c r="A439" s="1"/>
      <c r="B439" s="1"/>
      <c r="C439" s="1"/>
      <c r="D439" s="1"/>
      <c r="E439" s="1"/>
      <c r="F439" s="1"/>
      <c r="G439" s="1"/>
      <c r="H439" s="1"/>
      <c r="I439" s="1"/>
      <c r="J439" s="1"/>
      <c r="K439" s="1"/>
      <c r="L439" s="1"/>
      <c r="M439" s="1"/>
      <c r="N439" s="1"/>
      <c r="O439" s="1"/>
    </row>
    <row r="440" spans="1:15" ht="16.5">
      <c r="A440" s="1"/>
      <c r="B440" s="1"/>
      <c r="C440" s="1"/>
      <c r="D440" s="1"/>
      <c r="E440" s="1"/>
      <c r="F440" s="1"/>
      <c r="G440" s="1"/>
      <c r="H440" s="1"/>
      <c r="I440" s="1"/>
      <c r="J440" s="1"/>
      <c r="K440" s="1"/>
      <c r="L440" s="1"/>
      <c r="M440" s="1"/>
      <c r="N440" s="1"/>
      <c r="O440" s="1"/>
    </row>
    <row r="441" spans="1:15" ht="16.5">
      <c r="A441" s="1"/>
      <c r="B441" s="1"/>
      <c r="C441" s="1"/>
      <c r="D441" s="1"/>
      <c r="E441" s="1"/>
      <c r="F441" s="1"/>
      <c r="G441" s="1"/>
      <c r="H441" s="1"/>
      <c r="I441" s="1"/>
      <c r="J441" s="1"/>
      <c r="K441" s="1"/>
      <c r="L441" s="1"/>
      <c r="M441" s="1"/>
      <c r="N441" s="1"/>
      <c r="O441" s="1"/>
    </row>
    <row r="442" spans="1:15" ht="16.5">
      <c r="A442" s="1"/>
      <c r="B442" s="1"/>
      <c r="C442" s="1"/>
      <c r="D442" s="1"/>
      <c r="E442" s="1"/>
      <c r="F442" s="1"/>
      <c r="G442" s="1"/>
      <c r="H442" s="1"/>
      <c r="I442" s="1"/>
      <c r="J442" s="1"/>
      <c r="K442" s="1"/>
      <c r="L442" s="1"/>
      <c r="M442" s="1"/>
      <c r="N442" s="1"/>
      <c r="O442" s="1"/>
    </row>
    <row r="443" spans="1:15" ht="16.5">
      <c r="A443" s="1"/>
      <c r="B443" s="1"/>
      <c r="C443" s="1"/>
      <c r="D443" s="1"/>
      <c r="E443" s="1"/>
      <c r="F443" s="1"/>
      <c r="G443" s="1"/>
      <c r="H443" s="1"/>
      <c r="I443" s="1"/>
      <c r="J443" s="1"/>
      <c r="K443" s="1"/>
      <c r="L443" s="1"/>
      <c r="M443" s="1"/>
      <c r="N443" s="1"/>
      <c r="O443" s="1"/>
    </row>
    <row r="444" spans="1:15" ht="16.5">
      <c r="A444" s="1"/>
      <c r="B444" s="1"/>
      <c r="C444" s="1"/>
      <c r="D444" s="1"/>
      <c r="E444" s="1"/>
      <c r="F444" s="1"/>
      <c r="G444" s="1"/>
      <c r="H444" s="1"/>
      <c r="I444" s="1"/>
      <c r="J444" s="1"/>
      <c r="K444" s="1"/>
      <c r="L444" s="1"/>
      <c r="M444" s="1"/>
      <c r="N444" s="1"/>
      <c r="O444" s="1"/>
    </row>
    <row r="445" spans="1:15" ht="16.5">
      <c r="A445" s="1"/>
      <c r="B445" s="1"/>
      <c r="C445" s="1"/>
      <c r="D445" s="1"/>
      <c r="E445" s="1"/>
      <c r="F445" s="1"/>
      <c r="G445" s="1"/>
      <c r="H445" s="1"/>
      <c r="I445" s="1"/>
      <c r="J445" s="1"/>
      <c r="K445" s="1"/>
      <c r="L445" s="1"/>
      <c r="M445" s="1"/>
      <c r="N445" s="1"/>
      <c r="O445" s="1"/>
    </row>
    <row r="446" spans="1:15" ht="16.5">
      <c r="A446" s="1"/>
      <c r="B446" s="1"/>
      <c r="C446" s="1"/>
      <c r="D446" s="1"/>
      <c r="E446" s="1"/>
      <c r="F446" s="1"/>
      <c r="G446" s="1"/>
      <c r="H446" s="1"/>
      <c r="I446" s="1"/>
      <c r="J446" s="1"/>
      <c r="K446" s="1"/>
      <c r="L446" s="1"/>
      <c r="M446" s="1"/>
      <c r="N446" s="1"/>
      <c r="O446" s="1"/>
    </row>
  </sheetData>
  <mergeCells count="12">
    <mergeCell ref="B27:E27"/>
    <mergeCell ref="B31:E31"/>
    <mergeCell ref="B32:E32"/>
    <mergeCell ref="B33:E33"/>
    <mergeCell ref="A4:A5"/>
    <mergeCell ref="D4:D5"/>
    <mergeCell ref="E4:E5"/>
    <mergeCell ref="A1:E1"/>
    <mergeCell ref="A2:E2"/>
    <mergeCell ref="A3:E3"/>
    <mergeCell ref="B4:C4"/>
    <mergeCell ref="B26:E26"/>
  </mergeCells>
  <printOptions horizontalCentered="1"/>
  <pageMargins left="0.70833333333333304" right="0.70833333333333304" top="0.74791666666666701" bottom="0.74791666666666701" header="0.31458333333333299" footer="0.31458333333333299"/>
  <pageSetup paperSize="9" scale="120" orientation="portrait"/>
  <ignoredErrors>
    <ignoredError sqref="A8" twoDigitTextYear="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75</vt:i4>
      </vt:variant>
    </vt:vector>
  </HeadingPairs>
  <TitlesOfParts>
    <vt:vector size="75" baseType="lpstr">
      <vt:lpstr>1. Rekap JK</vt:lpstr>
      <vt:lpstr>2. Kepadatan Pddk</vt:lpstr>
      <vt:lpstr>Sheet2</vt:lpstr>
      <vt:lpstr>3. Grafik Kepadatan Profil</vt:lpstr>
      <vt:lpstr>4. JK Persen</vt:lpstr>
      <vt:lpstr>5. KU DAN JK</vt:lpstr>
      <vt:lpstr>6. Umur Median</vt:lpstr>
      <vt:lpstr>7. RJK</vt:lpstr>
      <vt:lpstr>8. KU Sex ratio</vt:lpstr>
      <vt:lpstr>9. Rasio Ketergantungan</vt:lpstr>
      <vt:lpstr>Sheet6</vt:lpstr>
      <vt:lpstr>10. Piramida</vt:lpstr>
      <vt:lpstr>11. Rasio Kepadatan</vt:lpstr>
      <vt:lpstr>12. Pertumbuhan Penduduk</vt:lpstr>
      <vt:lpstr>13. PNDDKN &amp; JK </vt:lpstr>
      <vt:lpstr>14. Agama</vt:lpstr>
      <vt:lpstr>15. Agama Kab Kota</vt:lpstr>
      <vt:lpstr>16. Kecacatan</vt:lpstr>
      <vt:lpstr>16a. Kecacatan Dinsos</vt:lpstr>
      <vt:lpstr>17. Kecacatan Kab Kota</vt:lpstr>
      <vt:lpstr>18. Status Kawin</vt:lpstr>
      <vt:lpstr>19. Status Kawin Kab Kota</vt:lpstr>
      <vt:lpstr>20. Angka kawin kasar</vt:lpstr>
      <vt:lpstr>21. Angka kawin umum</vt:lpstr>
      <vt:lpstr>22. Angka cerai kasar</vt:lpstr>
      <vt:lpstr>23. Angka cerai umum</vt:lpstr>
      <vt:lpstr>24. KK-kepkel</vt:lpstr>
      <vt:lpstr>25. KK SHDK-ok</vt:lpstr>
      <vt:lpstr>26. KK Umur</vt:lpstr>
      <vt:lpstr>27. KK Jenis Kelamin</vt:lpstr>
      <vt:lpstr>28. KK Status Kawin</vt:lpstr>
      <vt:lpstr>29. KK Pendidikan</vt:lpstr>
      <vt:lpstr>30. KK Pekerjaan</vt:lpstr>
      <vt:lpstr>Jml Kelahiran</vt:lpstr>
      <vt:lpstr>Tabel CBR</vt:lpstr>
      <vt:lpstr>Tabel CDR</vt:lpstr>
      <vt:lpstr>Sheet3</vt:lpstr>
      <vt:lpstr>Sheet5</vt:lpstr>
      <vt:lpstr>ASFR</vt:lpstr>
      <vt:lpstr>CWR</vt:lpstr>
      <vt:lpstr>Sheet4</vt:lpstr>
      <vt:lpstr>Kematian Bayi</vt:lpstr>
      <vt:lpstr>Neonatal</vt:lpstr>
      <vt:lpstr>Post Neonatal</vt:lpstr>
      <vt:lpstr>Anak </vt:lpstr>
      <vt:lpstr>Balita</vt:lpstr>
      <vt:lpstr>Kematian Ibu</vt:lpstr>
      <vt:lpstr>Usia Sekolah</vt:lpstr>
      <vt:lpstr>APK</vt:lpstr>
      <vt:lpstr>APM</vt:lpstr>
      <vt:lpstr>Putus Sekolah</vt:lpstr>
      <vt:lpstr>Proporsi TK</vt:lpstr>
      <vt:lpstr>Proporsi Angker</vt:lpstr>
      <vt:lpstr>APAK</vt:lpstr>
      <vt:lpstr>Proporsi Pddk Bkrja menurut JK</vt:lpstr>
      <vt:lpstr>Proporsi Jenis Pekerjaan</vt:lpstr>
      <vt:lpstr>Pengangguran Terbuka</vt:lpstr>
      <vt:lpstr>APC</vt:lpstr>
      <vt:lpstr>Migrasi Masuk</vt:lpstr>
      <vt:lpstr>Migrasi Keluar</vt:lpstr>
      <vt:lpstr>Migrasi Neto</vt:lpstr>
      <vt:lpstr>Trans in-out-1</vt:lpstr>
      <vt:lpstr>Trans in-out-2</vt:lpstr>
      <vt:lpstr>Jenis Transmigrasi</vt:lpstr>
      <vt:lpstr>Pola Transmigrasi</vt:lpstr>
      <vt:lpstr>Kepemilikan KK</vt:lpstr>
      <vt:lpstr>Kepemilikan KTP</vt:lpstr>
      <vt:lpstr>Kepemilikan Akta Lahir</vt:lpstr>
      <vt:lpstr>Kepemilikan Akta Lahir 0-18 thn</vt:lpstr>
      <vt:lpstr>Kepemilikan Akta Perkawinan</vt:lpstr>
      <vt:lpstr>Kepemilikan Akta Perceraian</vt:lpstr>
      <vt:lpstr>Kepemilikan Akta Kematian</vt:lpstr>
      <vt:lpstr>Sheet1</vt:lpstr>
      <vt:lpstr>Penerima Bansos </vt:lpstr>
      <vt:lpstr>PSKS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Dukcapil Sumbar</cp:lastModifiedBy>
  <cp:lastPrinted>2025-06-15T06:00:00Z</cp:lastPrinted>
  <dcterms:created xsi:type="dcterms:W3CDTF">2006-09-16T00:00:00Z</dcterms:created>
  <dcterms:modified xsi:type="dcterms:W3CDTF">2026-05-18T06:54:03Z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1033-12.2.0.22549</vt:lpwstr>
  </property>
  <property fmtid="{D5CDD505-2E9C-101B-9397-08002B2CF9AE}" pid="3" name="ICV">
    <vt:lpwstr>1447298589194DCB83AC01463F5E797C</vt:lpwstr>
  </property>
</Properties>
</file>